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AC593BB-286C-45FB-9AEF-06D7B95D56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W361" i="1"/>
  <c r="W360" i="1"/>
  <c r="BN359" i="1"/>
  <c r="BL359" i="1"/>
  <c r="X359" i="1"/>
  <c r="O359" i="1"/>
  <c r="BN358" i="1"/>
  <c r="BL358" i="1"/>
  <c r="X358" i="1"/>
  <c r="O358" i="1"/>
  <c r="BN357" i="1"/>
  <c r="BL357" i="1"/>
  <c r="X357" i="1"/>
  <c r="O357" i="1"/>
  <c r="BN356" i="1"/>
  <c r="BL356" i="1"/>
  <c r="X356" i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N346" i="1"/>
  <c r="BL346" i="1"/>
  <c r="Y346" i="1"/>
  <c r="X346" i="1"/>
  <c r="O346" i="1"/>
  <c r="BN345" i="1"/>
  <c r="BL345" i="1"/>
  <c r="X345" i="1"/>
  <c r="X347" i="1" s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X343" i="1" s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W314" i="1"/>
  <c r="W313" i="1"/>
  <c r="BN312" i="1"/>
  <c r="BL312" i="1"/>
  <c r="X312" i="1"/>
  <c r="O312" i="1"/>
  <c r="BN311" i="1"/>
  <c r="BL311" i="1"/>
  <c r="X311" i="1"/>
  <c r="O311" i="1"/>
  <c r="BN310" i="1"/>
  <c r="BL310" i="1"/>
  <c r="X310" i="1"/>
  <c r="O310" i="1"/>
  <c r="W308" i="1"/>
  <c r="W307" i="1"/>
  <c r="BN306" i="1"/>
  <c r="BL306" i="1"/>
  <c r="X306" i="1"/>
  <c r="O306" i="1"/>
  <c r="W303" i="1"/>
  <c r="W302" i="1"/>
  <c r="BN301" i="1"/>
  <c r="BL301" i="1"/>
  <c r="X301" i="1"/>
  <c r="O301" i="1"/>
  <c r="BN300" i="1"/>
  <c r="BL300" i="1"/>
  <c r="X300" i="1"/>
  <c r="X302" i="1" s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W246" i="1"/>
  <c r="W245" i="1"/>
  <c r="BN244" i="1"/>
  <c r="BL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O239" i="1"/>
  <c r="BN238" i="1"/>
  <c r="BL238" i="1"/>
  <c r="X238" i="1"/>
  <c r="O238" i="1"/>
  <c r="BN237" i="1"/>
  <c r="BL237" i="1"/>
  <c r="X237" i="1"/>
  <c r="O237" i="1"/>
  <c r="BN236" i="1"/>
  <c r="BL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O231" i="1"/>
  <c r="W228" i="1"/>
  <c r="W227" i="1"/>
  <c r="BN226" i="1"/>
  <c r="BL226" i="1"/>
  <c r="X226" i="1"/>
  <c r="O226" i="1"/>
  <c r="BN225" i="1"/>
  <c r="BL225" i="1"/>
  <c r="X225" i="1"/>
  <c r="O225" i="1"/>
  <c r="BN224" i="1"/>
  <c r="BL224" i="1"/>
  <c r="X224" i="1"/>
  <c r="O224" i="1"/>
  <c r="BN223" i="1"/>
  <c r="BL223" i="1"/>
  <c r="X223" i="1"/>
  <c r="O223" i="1"/>
  <c r="BN222" i="1"/>
  <c r="BL222" i="1"/>
  <c r="X222" i="1"/>
  <c r="O222" i="1"/>
  <c r="BO221" i="1"/>
  <c r="BN221" i="1"/>
  <c r="BM221" i="1"/>
  <c r="BL221" i="1"/>
  <c r="Y221" i="1"/>
  <c r="X221" i="1"/>
  <c r="O221" i="1"/>
  <c r="W218" i="1"/>
  <c r="W217" i="1"/>
  <c r="BN216" i="1"/>
  <c r="BL216" i="1"/>
  <c r="X216" i="1"/>
  <c r="O216" i="1"/>
  <c r="BN215" i="1"/>
  <c r="BL215" i="1"/>
  <c r="X215" i="1"/>
  <c r="O215" i="1"/>
  <c r="W213" i="1"/>
  <c r="W212" i="1"/>
  <c r="BN211" i="1"/>
  <c r="BL211" i="1"/>
  <c r="X211" i="1"/>
  <c r="O211" i="1"/>
  <c r="BN210" i="1"/>
  <c r="BL210" i="1"/>
  <c r="X210" i="1"/>
  <c r="O210" i="1"/>
  <c r="BN209" i="1"/>
  <c r="BL209" i="1"/>
  <c r="X209" i="1"/>
  <c r="O209" i="1"/>
  <c r="BN208" i="1"/>
  <c r="BL208" i="1"/>
  <c r="X208" i="1"/>
  <c r="O208" i="1"/>
  <c r="BN207" i="1"/>
  <c r="BL207" i="1"/>
  <c r="X207" i="1"/>
  <c r="O207" i="1"/>
  <c r="BO206" i="1"/>
  <c r="BN206" i="1"/>
  <c r="BM206" i="1"/>
  <c r="BL206" i="1"/>
  <c r="Y206" i="1"/>
  <c r="X206" i="1"/>
  <c r="O206" i="1"/>
  <c r="W203" i="1"/>
  <c r="W202" i="1"/>
  <c r="BN201" i="1"/>
  <c r="BL201" i="1"/>
  <c r="X201" i="1"/>
  <c r="O201" i="1"/>
  <c r="BN200" i="1"/>
  <c r="BL200" i="1"/>
  <c r="X200" i="1"/>
  <c r="O200" i="1"/>
  <c r="BN199" i="1"/>
  <c r="BL199" i="1"/>
  <c r="X199" i="1"/>
  <c r="O199" i="1"/>
  <c r="BN198" i="1"/>
  <c r="BL198" i="1"/>
  <c r="X198" i="1"/>
  <c r="O198" i="1"/>
  <c r="W196" i="1"/>
  <c r="W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O188" i="1"/>
  <c r="BN187" i="1"/>
  <c r="BL187" i="1"/>
  <c r="X187" i="1"/>
  <c r="O187" i="1"/>
  <c r="BN186" i="1"/>
  <c r="BL186" i="1"/>
  <c r="X186" i="1"/>
  <c r="O186" i="1"/>
  <c r="BN185" i="1"/>
  <c r="BL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N181" i="1"/>
  <c r="BL181" i="1"/>
  <c r="X181" i="1"/>
  <c r="O181" i="1"/>
  <c r="BN180" i="1"/>
  <c r="BL180" i="1"/>
  <c r="X180" i="1"/>
  <c r="O180" i="1"/>
  <c r="BN179" i="1"/>
  <c r="BL179" i="1"/>
  <c r="X179" i="1"/>
  <c r="O179" i="1"/>
  <c r="BN178" i="1"/>
  <c r="BL178" i="1"/>
  <c r="X178" i="1"/>
  <c r="O178" i="1"/>
  <c r="W176" i="1"/>
  <c r="W175" i="1"/>
  <c r="BN174" i="1"/>
  <c r="BL174" i="1"/>
  <c r="X174" i="1"/>
  <c r="O174" i="1"/>
  <c r="BN173" i="1"/>
  <c r="BL173" i="1"/>
  <c r="X173" i="1"/>
  <c r="O173" i="1"/>
  <c r="BN172" i="1"/>
  <c r="BL172" i="1"/>
  <c r="X172" i="1"/>
  <c r="O172" i="1"/>
  <c r="BO171" i="1"/>
  <c r="BN171" i="1"/>
  <c r="BM171" i="1"/>
  <c r="BL171" i="1"/>
  <c r="Y171" i="1"/>
  <c r="X171" i="1"/>
  <c r="O171" i="1"/>
  <c r="W169" i="1"/>
  <c r="W168" i="1"/>
  <c r="BN167" i="1"/>
  <c r="BL167" i="1"/>
  <c r="X167" i="1"/>
  <c r="O167" i="1"/>
  <c r="BN166" i="1"/>
  <c r="BL166" i="1"/>
  <c r="X166" i="1"/>
  <c r="O166" i="1"/>
  <c r="W164" i="1"/>
  <c r="W163" i="1"/>
  <c r="BN162" i="1"/>
  <c r="BL162" i="1"/>
  <c r="X162" i="1"/>
  <c r="O162" i="1"/>
  <c r="BN161" i="1"/>
  <c r="BL161" i="1"/>
  <c r="X161" i="1"/>
  <c r="O161" i="1"/>
  <c r="W158" i="1"/>
  <c r="W157" i="1"/>
  <c r="BN156" i="1"/>
  <c r="BL156" i="1"/>
  <c r="X156" i="1"/>
  <c r="O156" i="1"/>
  <c r="BN155" i="1"/>
  <c r="BL155" i="1"/>
  <c r="X155" i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BN152" i="1"/>
  <c r="BL152" i="1"/>
  <c r="X152" i="1"/>
  <c r="O152" i="1"/>
  <c r="BN151" i="1"/>
  <c r="BL151" i="1"/>
  <c r="X151" i="1"/>
  <c r="O151" i="1"/>
  <c r="BN150" i="1"/>
  <c r="BL150" i="1"/>
  <c r="X150" i="1"/>
  <c r="O150" i="1"/>
  <c r="BN149" i="1"/>
  <c r="BL149" i="1"/>
  <c r="X149" i="1"/>
  <c r="O149" i="1"/>
  <c r="BN148" i="1"/>
  <c r="BL148" i="1"/>
  <c r="X148" i="1"/>
  <c r="O148" i="1"/>
  <c r="W145" i="1"/>
  <c r="W144" i="1"/>
  <c r="BN143" i="1"/>
  <c r="BL143" i="1"/>
  <c r="X143" i="1"/>
  <c r="O143" i="1"/>
  <c r="BN142" i="1"/>
  <c r="BL142" i="1"/>
  <c r="X142" i="1"/>
  <c r="O142" i="1"/>
  <c r="BO141" i="1"/>
  <c r="BN141" i="1"/>
  <c r="BM141" i="1"/>
  <c r="BL141" i="1"/>
  <c r="Y141" i="1"/>
  <c r="X141" i="1"/>
  <c r="O141" i="1"/>
  <c r="W137" i="1"/>
  <c r="W136" i="1"/>
  <c r="BN135" i="1"/>
  <c r="BL135" i="1"/>
  <c r="X135" i="1"/>
  <c r="O135" i="1"/>
  <c r="BN134" i="1"/>
  <c r="BL134" i="1"/>
  <c r="X134" i="1"/>
  <c r="O134" i="1"/>
  <c r="BN133" i="1"/>
  <c r="BL133" i="1"/>
  <c r="X133" i="1"/>
  <c r="O133" i="1"/>
  <c r="BN132" i="1"/>
  <c r="BL132" i="1"/>
  <c r="X132" i="1"/>
  <c r="O132" i="1"/>
  <c r="BN131" i="1"/>
  <c r="BL131" i="1"/>
  <c r="X131" i="1"/>
  <c r="O131" i="1"/>
  <c r="W128" i="1"/>
  <c r="W127" i="1"/>
  <c r="BN126" i="1"/>
  <c r="BL126" i="1"/>
  <c r="X126" i="1"/>
  <c r="BO126" i="1" s="1"/>
  <c r="O126" i="1"/>
  <c r="BN125" i="1"/>
  <c r="BL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N121" i="1"/>
  <c r="BL121" i="1"/>
  <c r="X121" i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N109" i="1"/>
  <c r="BL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BN105" i="1"/>
  <c r="BL105" i="1"/>
  <c r="X105" i="1"/>
  <c r="W103" i="1"/>
  <c r="W102" i="1"/>
  <c r="BN101" i="1"/>
  <c r="BL101" i="1"/>
  <c r="X101" i="1"/>
  <c r="O101" i="1"/>
  <c r="BN100" i="1"/>
  <c r="BL100" i="1"/>
  <c r="X100" i="1"/>
  <c r="BO100" i="1" s="1"/>
  <c r="O100" i="1"/>
  <c r="BN99" i="1"/>
  <c r="BL99" i="1"/>
  <c r="X99" i="1"/>
  <c r="O99" i="1"/>
  <c r="BN98" i="1"/>
  <c r="BL98" i="1"/>
  <c r="X98" i="1"/>
  <c r="BO98" i="1" s="1"/>
  <c r="O98" i="1"/>
  <c r="BN97" i="1"/>
  <c r="BL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W93" i="1"/>
  <c r="W92" i="1"/>
  <c r="BN91" i="1"/>
  <c r="BL91" i="1"/>
  <c r="X91" i="1"/>
  <c r="O91" i="1"/>
  <c r="BN90" i="1"/>
  <c r="BL90" i="1"/>
  <c r="X90" i="1"/>
  <c r="BO90" i="1" s="1"/>
  <c r="O90" i="1"/>
  <c r="BN89" i="1"/>
  <c r="BL89" i="1"/>
  <c r="X89" i="1"/>
  <c r="O89" i="1"/>
  <c r="BN88" i="1"/>
  <c r="BL88" i="1"/>
  <c r="X88" i="1"/>
  <c r="O88" i="1"/>
  <c r="W86" i="1"/>
  <c r="W85" i="1"/>
  <c r="BN84" i="1"/>
  <c r="BL84" i="1"/>
  <c r="X84" i="1"/>
  <c r="BO84" i="1" s="1"/>
  <c r="O84" i="1"/>
  <c r="BN83" i="1"/>
  <c r="BL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O77" i="1"/>
  <c r="BN76" i="1"/>
  <c r="BL76" i="1"/>
  <c r="X76" i="1"/>
  <c r="BO76" i="1" s="1"/>
  <c r="O76" i="1"/>
  <c r="BN75" i="1"/>
  <c r="BL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N71" i="1"/>
  <c r="BL71" i="1"/>
  <c r="X71" i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N60" i="1"/>
  <c r="BL60" i="1"/>
  <c r="X60" i="1"/>
  <c r="BN59" i="1"/>
  <c r="BL59" i="1"/>
  <c r="X59" i="1"/>
  <c r="O59" i="1"/>
  <c r="BN58" i="1"/>
  <c r="BL58" i="1"/>
  <c r="X58" i="1"/>
  <c r="BO58" i="1" s="1"/>
  <c r="O58" i="1"/>
  <c r="BO57" i="1"/>
  <c r="BN57" i="1"/>
  <c r="BM57" i="1"/>
  <c r="BL57" i="1"/>
  <c r="Y57" i="1"/>
  <c r="X57" i="1"/>
  <c r="O57" i="1"/>
  <c r="W54" i="1"/>
  <c r="W53" i="1"/>
  <c r="BN52" i="1"/>
  <c r="BL52" i="1"/>
  <c r="X52" i="1"/>
  <c r="O52" i="1"/>
  <c r="BN51" i="1"/>
  <c r="BL51" i="1"/>
  <c r="X51" i="1"/>
  <c r="C547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H10" i="1"/>
  <c r="A9" i="1"/>
  <c r="F10" i="1" s="1"/>
  <c r="D7" i="1"/>
  <c r="P6" i="1"/>
  <c r="O2" i="1"/>
  <c r="BO77" i="1" l="1"/>
  <c r="BM77" i="1"/>
  <c r="Y77" i="1"/>
  <c r="BO99" i="1"/>
  <c r="BM99" i="1"/>
  <c r="Y99" i="1"/>
  <c r="BO132" i="1"/>
  <c r="BM132" i="1"/>
  <c r="Y132" i="1"/>
  <c r="BO133" i="1"/>
  <c r="BM133" i="1"/>
  <c r="Y133" i="1"/>
  <c r="BO161" i="1"/>
  <c r="BM161" i="1"/>
  <c r="Y161" i="1"/>
  <c r="BO187" i="1"/>
  <c r="BM187" i="1"/>
  <c r="Y187" i="1"/>
  <c r="BO210" i="1"/>
  <c r="BM210" i="1"/>
  <c r="Y210" i="1"/>
  <c r="BO238" i="1"/>
  <c r="BM238" i="1"/>
  <c r="Y238" i="1"/>
  <c r="BO264" i="1"/>
  <c r="BM264" i="1"/>
  <c r="Y264" i="1"/>
  <c r="BO312" i="1"/>
  <c r="BM312" i="1"/>
  <c r="Y312" i="1"/>
  <c r="BO334" i="1"/>
  <c r="BM334" i="1"/>
  <c r="Y334" i="1"/>
  <c r="BO371" i="1"/>
  <c r="BM371" i="1"/>
  <c r="Y371" i="1"/>
  <c r="BO403" i="1"/>
  <c r="BM403" i="1"/>
  <c r="Y403" i="1"/>
  <c r="BO464" i="1"/>
  <c r="BM464" i="1"/>
  <c r="Y464" i="1"/>
  <c r="Y32" i="1"/>
  <c r="BM32" i="1"/>
  <c r="Y69" i="1"/>
  <c r="BM69" i="1"/>
  <c r="BO89" i="1"/>
  <c r="BM89" i="1"/>
  <c r="Y89" i="1"/>
  <c r="BO115" i="1"/>
  <c r="BM115" i="1"/>
  <c r="Y115" i="1"/>
  <c r="BO150" i="1"/>
  <c r="BM150" i="1"/>
  <c r="Y150" i="1"/>
  <c r="BO179" i="1"/>
  <c r="BM179" i="1"/>
  <c r="Y179" i="1"/>
  <c r="BO199" i="1"/>
  <c r="BM199" i="1"/>
  <c r="Y199" i="1"/>
  <c r="BO225" i="1"/>
  <c r="BM225" i="1"/>
  <c r="Y225" i="1"/>
  <c r="X250" i="1"/>
  <c r="X249" i="1"/>
  <c r="BO248" i="1"/>
  <c r="BM248" i="1"/>
  <c r="Y248" i="1"/>
  <c r="Y249" i="1" s="1"/>
  <c r="BO252" i="1"/>
  <c r="BM252" i="1"/>
  <c r="Y252" i="1"/>
  <c r="BO291" i="1"/>
  <c r="BM291" i="1"/>
  <c r="Y291" i="1"/>
  <c r="BO327" i="1"/>
  <c r="BM327" i="1"/>
  <c r="Y327" i="1"/>
  <c r="BO357" i="1"/>
  <c r="BM357" i="1"/>
  <c r="Y357" i="1"/>
  <c r="BO391" i="1"/>
  <c r="BM391" i="1"/>
  <c r="Y391" i="1"/>
  <c r="BO427" i="1"/>
  <c r="BM427" i="1"/>
  <c r="Y427" i="1"/>
  <c r="BO480" i="1"/>
  <c r="BM480" i="1"/>
  <c r="Y480" i="1"/>
  <c r="X257" i="1"/>
  <c r="Y107" i="1"/>
  <c r="BM107" i="1"/>
  <c r="BO22" i="1"/>
  <c r="BM22" i="1"/>
  <c r="Y22" i="1"/>
  <c r="BO52" i="1"/>
  <c r="BM52" i="1"/>
  <c r="Y52" i="1"/>
  <c r="BO60" i="1"/>
  <c r="BM60" i="1"/>
  <c r="Y60" i="1"/>
  <c r="BO71" i="1"/>
  <c r="BM71" i="1"/>
  <c r="Y71" i="1"/>
  <c r="BO79" i="1"/>
  <c r="BM79" i="1"/>
  <c r="Y79" i="1"/>
  <c r="BO91" i="1"/>
  <c r="BM91" i="1"/>
  <c r="Y91" i="1"/>
  <c r="BO101" i="1"/>
  <c r="BM101" i="1"/>
  <c r="Y101" i="1"/>
  <c r="BO113" i="1"/>
  <c r="BM113" i="1"/>
  <c r="Y113" i="1"/>
  <c r="BO125" i="1"/>
  <c r="BM125" i="1"/>
  <c r="Y125" i="1"/>
  <c r="BO143" i="1"/>
  <c r="BM143" i="1"/>
  <c r="Y143" i="1"/>
  <c r="BO148" i="1"/>
  <c r="BM148" i="1"/>
  <c r="Y148" i="1"/>
  <c r="BO156" i="1"/>
  <c r="BM156" i="1"/>
  <c r="Y156" i="1"/>
  <c r="BO173" i="1"/>
  <c r="BM173" i="1"/>
  <c r="Y173" i="1"/>
  <c r="BO185" i="1"/>
  <c r="BM185" i="1"/>
  <c r="Y185" i="1"/>
  <c r="BO193" i="1"/>
  <c r="BM193" i="1"/>
  <c r="Y193" i="1"/>
  <c r="BO208" i="1"/>
  <c r="BM208" i="1"/>
  <c r="Y208" i="1"/>
  <c r="BO223" i="1"/>
  <c r="BM223" i="1"/>
  <c r="Y223" i="1"/>
  <c r="BO236" i="1"/>
  <c r="BM236" i="1"/>
  <c r="Y236" i="1"/>
  <c r="BO244" i="1"/>
  <c r="BM244" i="1"/>
  <c r="Y244" i="1"/>
  <c r="BO262" i="1"/>
  <c r="BM262" i="1"/>
  <c r="Y262" i="1"/>
  <c r="BO284" i="1"/>
  <c r="BM284" i="1"/>
  <c r="Y284" i="1"/>
  <c r="BO301" i="1"/>
  <c r="BM301" i="1"/>
  <c r="Y301" i="1"/>
  <c r="X307" i="1"/>
  <c r="BO306" i="1"/>
  <c r="BM306" i="1"/>
  <c r="Y306" i="1"/>
  <c r="Y307" i="1" s="1"/>
  <c r="BO310" i="1"/>
  <c r="BM310" i="1"/>
  <c r="Y310" i="1"/>
  <c r="BO332" i="1"/>
  <c r="BM332" i="1"/>
  <c r="Y332" i="1"/>
  <c r="X352" i="1"/>
  <c r="X351" i="1"/>
  <c r="BO350" i="1"/>
  <c r="BM350" i="1"/>
  <c r="Y350" i="1"/>
  <c r="Y351" i="1" s="1"/>
  <c r="BO355" i="1"/>
  <c r="BM355" i="1"/>
  <c r="Y355" i="1"/>
  <c r="BO369" i="1"/>
  <c r="BM369" i="1"/>
  <c r="Y369" i="1"/>
  <c r="BO389" i="1"/>
  <c r="BM389" i="1"/>
  <c r="Y389" i="1"/>
  <c r="BO397" i="1"/>
  <c r="BM397" i="1"/>
  <c r="Y397" i="1"/>
  <c r="BO425" i="1"/>
  <c r="BM425" i="1"/>
  <c r="Y425" i="1"/>
  <c r="W541" i="1"/>
  <c r="BO30" i="1"/>
  <c r="BM30" i="1"/>
  <c r="Y30" i="1"/>
  <c r="BO59" i="1"/>
  <c r="BM59" i="1"/>
  <c r="Y59" i="1"/>
  <c r="BO67" i="1"/>
  <c r="BM67" i="1"/>
  <c r="Y67" i="1"/>
  <c r="BO75" i="1"/>
  <c r="BM75" i="1"/>
  <c r="Y75" i="1"/>
  <c r="BO83" i="1"/>
  <c r="BM83" i="1"/>
  <c r="Y83" i="1"/>
  <c r="BO97" i="1"/>
  <c r="BM97" i="1"/>
  <c r="Y97" i="1"/>
  <c r="X117" i="1"/>
  <c r="BO109" i="1"/>
  <c r="BM109" i="1"/>
  <c r="Y109" i="1"/>
  <c r="X127" i="1"/>
  <c r="BO121" i="1"/>
  <c r="BM121" i="1"/>
  <c r="Y121" i="1"/>
  <c r="BO135" i="1"/>
  <c r="BM135" i="1"/>
  <c r="Y135" i="1"/>
  <c r="X144" i="1"/>
  <c r="BO152" i="1"/>
  <c r="BM152" i="1"/>
  <c r="Y152" i="1"/>
  <c r="BO167" i="1"/>
  <c r="BM167" i="1"/>
  <c r="Y167" i="1"/>
  <c r="BO181" i="1"/>
  <c r="BM181" i="1"/>
  <c r="Y181" i="1"/>
  <c r="BO189" i="1"/>
  <c r="BM189" i="1"/>
  <c r="Y189" i="1"/>
  <c r="BO201" i="1"/>
  <c r="BM201" i="1"/>
  <c r="Y201" i="1"/>
  <c r="BO216" i="1"/>
  <c r="BM216" i="1"/>
  <c r="Y216" i="1"/>
  <c r="BO232" i="1"/>
  <c r="BM232" i="1"/>
  <c r="Y232" i="1"/>
  <c r="BO240" i="1"/>
  <c r="BM240" i="1"/>
  <c r="Y240" i="1"/>
  <c r="BO254" i="1"/>
  <c r="BM254" i="1"/>
  <c r="Y254" i="1"/>
  <c r="BO266" i="1"/>
  <c r="BM266" i="1"/>
  <c r="Y266" i="1"/>
  <c r="BO293" i="1"/>
  <c r="BM293" i="1"/>
  <c r="Y293" i="1"/>
  <c r="X318" i="1"/>
  <c r="X317" i="1"/>
  <c r="BO316" i="1"/>
  <c r="BM316" i="1"/>
  <c r="Y316" i="1"/>
  <c r="Y317" i="1" s="1"/>
  <c r="X322" i="1"/>
  <c r="X321" i="1"/>
  <c r="BO320" i="1"/>
  <c r="BM320" i="1"/>
  <c r="Y320" i="1"/>
  <c r="Y321" i="1" s="1"/>
  <c r="BO329" i="1"/>
  <c r="BM329" i="1"/>
  <c r="Y329" i="1"/>
  <c r="BO340" i="1"/>
  <c r="BM340" i="1"/>
  <c r="Y340" i="1"/>
  <c r="BO457" i="1"/>
  <c r="BM457" i="1"/>
  <c r="Y457" i="1"/>
  <c r="BO462" i="1"/>
  <c r="BM462" i="1"/>
  <c r="Y462" i="1"/>
  <c r="BO478" i="1"/>
  <c r="BM478" i="1"/>
  <c r="Y478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W537" i="1"/>
  <c r="X34" i="1"/>
  <c r="X86" i="1"/>
  <c r="X93" i="1"/>
  <c r="X103" i="1"/>
  <c r="X175" i="1"/>
  <c r="X227" i="1"/>
  <c r="X275" i="1"/>
  <c r="X280" i="1"/>
  <c r="X298" i="1"/>
  <c r="X313" i="1"/>
  <c r="BO346" i="1"/>
  <c r="BM346" i="1"/>
  <c r="BO359" i="1"/>
  <c r="BM359" i="1"/>
  <c r="Y359" i="1"/>
  <c r="X377" i="1"/>
  <c r="X376" i="1"/>
  <c r="BO375" i="1"/>
  <c r="BM375" i="1"/>
  <c r="Y375" i="1"/>
  <c r="Y376" i="1" s="1"/>
  <c r="BO381" i="1"/>
  <c r="BM381" i="1"/>
  <c r="Y381" i="1"/>
  <c r="BO393" i="1"/>
  <c r="BM393" i="1"/>
  <c r="Y393" i="1"/>
  <c r="X410" i="1"/>
  <c r="X409" i="1"/>
  <c r="BO408" i="1"/>
  <c r="BM408" i="1"/>
  <c r="Y408" i="1"/>
  <c r="Y409" i="1" s="1"/>
  <c r="X416" i="1"/>
  <c r="BO412" i="1"/>
  <c r="BM412" i="1"/>
  <c r="Y412" i="1"/>
  <c r="BO429" i="1"/>
  <c r="BM429" i="1"/>
  <c r="Y429" i="1"/>
  <c r="BO458" i="1"/>
  <c r="BM458" i="1"/>
  <c r="Y458" i="1"/>
  <c r="BO466" i="1"/>
  <c r="BM466" i="1"/>
  <c r="Y466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H9" i="1"/>
  <c r="A10" i="1"/>
  <c r="X25" i="1"/>
  <c r="X35" i="1"/>
  <c r="X39" i="1"/>
  <c r="X43" i="1"/>
  <c r="X47" i="1"/>
  <c r="X53" i="1"/>
  <c r="X61" i="1"/>
  <c r="X92" i="1"/>
  <c r="X102" i="1"/>
  <c r="X118" i="1"/>
  <c r="X128" i="1"/>
  <c r="F547" i="1"/>
  <c r="X137" i="1"/>
  <c r="BO134" i="1"/>
  <c r="BM134" i="1"/>
  <c r="Y134" i="1"/>
  <c r="BO149" i="1"/>
  <c r="BM149" i="1"/>
  <c r="Y149" i="1"/>
  <c r="BO153" i="1"/>
  <c r="BM153" i="1"/>
  <c r="Y153" i="1"/>
  <c r="X157" i="1"/>
  <c r="BO162" i="1"/>
  <c r="BM162" i="1"/>
  <c r="Y162" i="1"/>
  <c r="Y163" i="1" s="1"/>
  <c r="X164" i="1"/>
  <c r="X169" i="1"/>
  <c r="BO166" i="1"/>
  <c r="BM166" i="1"/>
  <c r="Y166" i="1"/>
  <c r="Y168" i="1" s="1"/>
  <c r="BO174" i="1"/>
  <c r="BM174" i="1"/>
  <c r="Y174" i="1"/>
  <c r="X176" i="1"/>
  <c r="X195" i="1"/>
  <c r="BO178" i="1"/>
  <c r="BM178" i="1"/>
  <c r="Y178" i="1"/>
  <c r="BO182" i="1"/>
  <c r="BM182" i="1"/>
  <c r="Y182" i="1"/>
  <c r="BO186" i="1"/>
  <c r="BM186" i="1"/>
  <c r="Y186" i="1"/>
  <c r="BO190" i="1"/>
  <c r="BM190" i="1"/>
  <c r="Y190" i="1"/>
  <c r="BO194" i="1"/>
  <c r="BM194" i="1"/>
  <c r="Y194" i="1"/>
  <c r="X196" i="1"/>
  <c r="X203" i="1"/>
  <c r="BO198" i="1"/>
  <c r="BM198" i="1"/>
  <c r="Y198" i="1"/>
  <c r="X202" i="1"/>
  <c r="BO207" i="1"/>
  <c r="BM207" i="1"/>
  <c r="Y207" i="1"/>
  <c r="BO211" i="1"/>
  <c r="BM211" i="1"/>
  <c r="Y211" i="1"/>
  <c r="X213" i="1"/>
  <c r="X218" i="1"/>
  <c r="BO215" i="1"/>
  <c r="BM215" i="1"/>
  <c r="Y215" i="1"/>
  <c r="BO224" i="1"/>
  <c r="BM224" i="1"/>
  <c r="Y224" i="1"/>
  <c r="BO233" i="1"/>
  <c r="BM233" i="1"/>
  <c r="Y233" i="1"/>
  <c r="BO237" i="1"/>
  <c r="BM237" i="1"/>
  <c r="Y237" i="1"/>
  <c r="BO241" i="1"/>
  <c r="BM241" i="1"/>
  <c r="Y241" i="1"/>
  <c r="F9" i="1"/>
  <c r="J9" i="1"/>
  <c r="B547" i="1"/>
  <c r="W538" i="1"/>
  <c r="W539" i="1"/>
  <c r="Y23" i="1"/>
  <c r="BM23" i="1"/>
  <c r="X24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BM51" i="1"/>
  <c r="BO51" i="1"/>
  <c r="X54" i="1"/>
  <c r="D547" i="1"/>
  <c r="Y58" i="1"/>
  <c r="BM58" i="1"/>
  <c r="X62" i="1"/>
  <c r="E547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BM88" i="1"/>
  <c r="BO88" i="1"/>
  <c r="Y90" i="1"/>
  <c r="BM90" i="1"/>
  <c r="Y96" i="1"/>
  <c r="BM96" i="1"/>
  <c r="Y98" i="1"/>
  <c r="BM98" i="1"/>
  <c r="Y100" i="1"/>
  <c r="BM100" i="1"/>
  <c r="Y105" i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Y126" i="1"/>
  <c r="BM126" i="1"/>
  <c r="Y131" i="1"/>
  <c r="BM131" i="1"/>
  <c r="BO131" i="1"/>
  <c r="X136" i="1"/>
  <c r="BO142" i="1"/>
  <c r="BM142" i="1"/>
  <c r="Y142" i="1"/>
  <c r="Y144" i="1" s="1"/>
  <c r="H547" i="1"/>
  <c r="BO151" i="1"/>
  <c r="BM151" i="1"/>
  <c r="Y151" i="1"/>
  <c r="BO155" i="1"/>
  <c r="BM155" i="1"/>
  <c r="Y155" i="1"/>
  <c r="X168" i="1"/>
  <c r="BO172" i="1"/>
  <c r="BM172" i="1"/>
  <c r="Y172" i="1"/>
  <c r="BO180" i="1"/>
  <c r="BM180" i="1"/>
  <c r="Y180" i="1"/>
  <c r="BO184" i="1"/>
  <c r="BM184" i="1"/>
  <c r="Y184" i="1"/>
  <c r="BO188" i="1"/>
  <c r="BM188" i="1"/>
  <c r="Y188" i="1"/>
  <c r="BO192" i="1"/>
  <c r="BM192" i="1"/>
  <c r="Y192" i="1"/>
  <c r="BO200" i="1"/>
  <c r="BM200" i="1"/>
  <c r="Y200" i="1"/>
  <c r="BO209" i="1"/>
  <c r="BM209" i="1"/>
  <c r="Y209" i="1"/>
  <c r="X217" i="1"/>
  <c r="BO222" i="1"/>
  <c r="BM222" i="1"/>
  <c r="Y222" i="1"/>
  <c r="BO226" i="1"/>
  <c r="BM226" i="1"/>
  <c r="Y226" i="1"/>
  <c r="X228" i="1"/>
  <c r="L547" i="1"/>
  <c r="N547" i="1"/>
  <c r="X245" i="1"/>
  <c r="X246" i="1"/>
  <c r="BO231" i="1"/>
  <c r="BM231" i="1"/>
  <c r="Y231" i="1"/>
  <c r="BO235" i="1"/>
  <c r="BM235" i="1"/>
  <c r="Y235" i="1"/>
  <c r="BO239" i="1"/>
  <c r="BM239" i="1"/>
  <c r="Y239" i="1"/>
  <c r="BO243" i="1"/>
  <c r="BM243" i="1"/>
  <c r="Y243" i="1"/>
  <c r="G547" i="1"/>
  <c r="X145" i="1"/>
  <c r="X158" i="1"/>
  <c r="I547" i="1"/>
  <c r="X163" i="1"/>
  <c r="J547" i="1"/>
  <c r="X212" i="1"/>
  <c r="X256" i="1"/>
  <c r="Y253" i="1"/>
  <c r="BM253" i="1"/>
  <c r="BO253" i="1"/>
  <c r="BO261" i="1"/>
  <c r="BM261" i="1"/>
  <c r="Y261" i="1"/>
  <c r="BO265" i="1"/>
  <c r="BM265" i="1"/>
  <c r="Y265" i="1"/>
  <c r="BO273" i="1"/>
  <c r="BM273" i="1"/>
  <c r="Y273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303" i="1"/>
  <c r="BO300" i="1"/>
  <c r="BM300" i="1"/>
  <c r="Y300" i="1"/>
  <c r="X314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X361" i="1"/>
  <c r="BO358" i="1"/>
  <c r="BM358" i="1"/>
  <c r="Y358" i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BO255" i="1"/>
  <c r="BM255" i="1"/>
  <c r="Y255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BO285" i="1"/>
  <c r="BM285" i="1"/>
  <c r="Y285" i="1"/>
  <c r="X287" i="1"/>
  <c r="O547" i="1"/>
  <c r="X297" i="1"/>
  <c r="BO290" i="1"/>
  <c r="BM290" i="1"/>
  <c r="Y290" i="1"/>
  <c r="BO294" i="1"/>
  <c r="BM294" i="1"/>
  <c r="Y294" i="1"/>
  <c r="BO311" i="1"/>
  <c r="BM311" i="1"/>
  <c r="Y311" i="1"/>
  <c r="Y313" i="1" s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Y342" i="1" s="1"/>
  <c r="BO356" i="1"/>
  <c r="BM356" i="1"/>
  <c r="Y356" i="1"/>
  <c r="X360" i="1"/>
  <c r="BO364" i="1"/>
  <c r="BM364" i="1"/>
  <c r="Y364" i="1"/>
  <c r="Y365" i="1" s="1"/>
  <c r="X366" i="1"/>
  <c r="X373" i="1"/>
  <c r="BO368" i="1"/>
  <c r="BM368" i="1"/>
  <c r="Y368" i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R547" i="1"/>
  <c r="P547" i="1"/>
  <c r="X308" i="1"/>
  <c r="S547" i="1"/>
  <c r="X383" i="1"/>
  <c r="BO413" i="1"/>
  <c r="BM413" i="1"/>
  <c r="Y413" i="1"/>
  <c r="Y415" i="1" s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274" i="1" l="1"/>
  <c r="Y136" i="1"/>
  <c r="Y61" i="1"/>
  <c r="Y24" i="1"/>
  <c r="Y217" i="1"/>
  <c r="Y212" i="1"/>
  <c r="Y360" i="1"/>
  <c r="Y482" i="1"/>
  <c r="Y102" i="1"/>
  <c r="Y85" i="1"/>
  <c r="Y504" i="1"/>
  <c r="Y405" i="1"/>
  <c r="Y372" i="1"/>
  <c r="Y297" i="1"/>
  <c r="Y256" i="1"/>
  <c r="Y520" i="1"/>
  <c r="Y302" i="1"/>
  <c r="Y227" i="1"/>
  <c r="Y175" i="1"/>
  <c r="Y127" i="1"/>
  <c r="Y92" i="1"/>
  <c r="Y53" i="1"/>
  <c r="X539" i="1"/>
  <c r="Y34" i="1"/>
  <c r="X538" i="1"/>
  <c r="Y157" i="1"/>
  <c r="X540" i="1"/>
  <c r="Y511" i="1"/>
  <c r="Y399" i="1"/>
  <c r="Y535" i="1"/>
  <c r="Y488" i="1"/>
  <c r="Y431" i="1"/>
  <c r="Y117" i="1"/>
  <c r="X541" i="1"/>
  <c r="W540" i="1"/>
  <c r="Y202" i="1"/>
  <c r="X537" i="1"/>
  <c r="Y268" i="1"/>
  <c r="Y468" i="1"/>
  <c r="Y451" i="1"/>
  <c r="Y336" i="1"/>
  <c r="Y286" i="1"/>
  <c r="Y245" i="1"/>
  <c r="Y195" i="1"/>
  <c r="Y542" i="1" l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<sst xmlns="http://schemas.openxmlformats.org/spreadsheetml/2006/main" count="2313" uniqueCount="767">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</sst>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24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600</v>
      </c>
      <c r="X66" s="371">
        <f t="shared" si="6"/>
        <v>604.79999999999995</v>
      </c>
      <c r="Y66" s="36">
        <f t="shared" si="7"/>
        <v>1.1744999999999999</v>
      </c>
      <c r="Z66" s="56"/>
      <c r="AA66" s="57"/>
      <c r="AE66" s="64"/>
      <c r="BB66" s="84" t="s">
        <v>1</v>
      </c>
      <c r="BL66" s="64">
        <f t="shared" si="8"/>
        <v>625.71428571428578</v>
      </c>
      <c r="BM66" s="64">
        <f t="shared" si="9"/>
        <v>630.72</v>
      </c>
      <c r="BN66" s="64">
        <f t="shared" si="10"/>
        <v>0.95663265306122458</v>
      </c>
      <c r="BO66" s="64">
        <f t="shared" si="11"/>
        <v>0.96428571428571419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53.571428571428577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54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1.1744999999999999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600</v>
      </c>
      <c r="X86" s="372">
        <f>IFERROR(SUM(X65:X84),"0")</f>
        <v>604.79999999999995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500</v>
      </c>
      <c r="X107" s="371">
        <f t="shared" si="18"/>
        <v>504</v>
      </c>
      <c r="Y107" s="36">
        <f>IFERROR(IF(X107=0,"",ROUNDUP(X107/H107,0)*0.02175),"")</f>
        <v>1.3049999999999999</v>
      </c>
      <c r="Z107" s="56"/>
      <c r="AA107" s="57"/>
      <c r="AE107" s="64"/>
      <c r="BB107" s="116" t="s">
        <v>1</v>
      </c>
      <c r="BL107" s="64">
        <f t="shared" si="19"/>
        <v>533.57142857142856</v>
      </c>
      <c r="BM107" s="64">
        <f t="shared" si="20"/>
        <v>537.83999999999992</v>
      </c>
      <c r="BN107" s="64">
        <f t="shared" si="21"/>
        <v>1.0629251700680271</v>
      </c>
      <c r="BO107" s="64">
        <f t="shared" si="22"/>
        <v>1.0714285714285714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225</v>
      </c>
      <c r="X111" s="371">
        <f t="shared" si="18"/>
        <v>226.8</v>
      </c>
      <c r="Y111" s="36">
        <f>IFERROR(IF(X111=0,"",ROUNDUP(X111/H111,0)*0.00753),"")</f>
        <v>0.63251999999999997</v>
      </c>
      <c r="Z111" s="56"/>
      <c r="AA111" s="57"/>
      <c r="AE111" s="64"/>
      <c r="BB111" s="120" t="s">
        <v>1</v>
      </c>
      <c r="BL111" s="64">
        <f t="shared" si="19"/>
        <v>247.66666666666666</v>
      </c>
      <c r="BM111" s="64">
        <f t="shared" si="20"/>
        <v>249.648</v>
      </c>
      <c r="BN111" s="64">
        <f t="shared" si="21"/>
        <v>0.53418803418803418</v>
      </c>
      <c r="BO111" s="64">
        <f t="shared" si="22"/>
        <v>0.53846153846153844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142.85714285714283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144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1.9375199999999999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725</v>
      </c>
      <c r="X118" s="372">
        <f>IFERROR(SUM(X105:X116),"0")</f>
        <v>730.8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980</v>
      </c>
      <c r="X131" s="371">
        <f>IFERROR(IF(W131="",0,CEILING((W131/$H131),1)*$H131),"")</f>
        <v>982.80000000000007</v>
      </c>
      <c r="Y131" s="36">
        <f>IFERROR(IF(X131=0,"",ROUNDUP(X131/H131,0)*0.02175),"")</f>
        <v>2.5447499999999996</v>
      </c>
      <c r="Z131" s="56"/>
      <c r="AA131" s="57"/>
      <c r="AE131" s="64"/>
      <c r="BB131" s="133" t="s">
        <v>1</v>
      </c>
      <c r="BL131" s="64">
        <f>IFERROR(W131*I131/H131,"0")</f>
        <v>1045.0999999999999</v>
      </c>
      <c r="BM131" s="64">
        <f>IFERROR(X131*I131/H131,"0")</f>
        <v>1048.086</v>
      </c>
      <c r="BN131" s="64">
        <f>IFERROR(1/J131*(W131/H131),"0")</f>
        <v>2.083333333333333</v>
      </c>
      <c r="BO131" s="64">
        <f>IFERROR(1/J131*(X131/H131),"0")</f>
        <v>2.089285714285714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450</v>
      </c>
      <c r="X134" s="371">
        <f>IFERROR(IF(W134="",0,CEILING((W134/$H134),1)*$H134),"")</f>
        <v>450.90000000000003</v>
      </c>
      <c r="Y134" s="36">
        <f>IFERROR(IF(X134=0,"",ROUNDUP(X134/H134,0)*0.00753),"")</f>
        <v>1.2575100000000001</v>
      </c>
      <c r="Z134" s="56"/>
      <c r="AA134" s="57"/>
      <c r="AE134" s="64"/>
      <c r="BB134" s="136" t="s">
        <v>1</v>
      </c>
      <c r="BL134" s="64">
        <f>IFERROR(W134*I134/H134,"0")</f>
        <v>495.33333333333331</v>
      </c>
      <c r="BM134" s="64">
        <f>IFERROR(X134*I134/H134,"0")</f>
        <v>496.32400000000001</v>
      </c>
      <c r="BN134" s="64">
        <f>IFERROR(1/J134*(W134/H134),"0")</f>
        <v>1.0683760683760684</v>
      </c>
      <c r="BO134" s="64">
        <f>IFERROR(1/J134*(X134/H134),"0")</f>
        <v>1.0705128205128205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283.33333333333331</v>
      </c>
      <c r="X136" s="372">
        <f>IFERROR(X131/H131,"0")+IFERROR(X132/H132,"0")+IFERROR(X133/H133,"0")+IFERROR(X134/H134,"0")+IFERROR(X135/H135,"0")</f>
        <v>284</v>
      </c>
      <c r="Y136" s="372">
        <f>IFERROR(IF(Y131="",0,Y131),"0")+IFERROR(IF(Y132="",0,Y132),"0")+IFERROR(IF(Y133="",0,Y133),"0")+IFERROR(IF(Y134="",0,Y134),"0")+IFERROR(IF(Y135="",0,Y135),"0")</f>
        <v>3.8022599999999995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1430</v>
      </c>
      <c r="X137" s="372">
        <f>IFERROR(SUM(X131:X135),"0")</f>
        <v>1433.7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100</v>
      </c>
      <c r="X181" s="371">
        <f t="shared" si="33"/>
        <v>101.39999999999999</v>
      </c>
      <c r="Y181" s="36">
        <f>IFERROR(IF(X181=0,"",ROUNDUP(X181/H181,0)*0.02175),"")</f>
        <v>0.28275</v>
      </c>
      <c r="Z181" s="56"/>
      <c r="AA181" s="57"/>
      <c r="AE181" s="64"/>
      <c r="BB181" s="161" t="s">
        <v>1</v>
      </c>
      <c r="BL181" s="64">
        <f t="shared" si="34"/>
        <v>107.23076923076924</v>
      </c>
      <c r="BM181" s="64">
        <f t="shared" si="35"/>
        <v>108.732</v>
      </c>
      <c r="BN181" s="64">
        <f t="shared" si="36"/>
        <v>0.22893772893772893</v>
      </c>
      <c r="BO181" s="64">
        <f t="shared" si="37"/>
        <v>0.23214285714285712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250</v>
      </c>
      <c r="X183" s="371">
        <f t="shared" si="33"/>
        <v>252.29999999999998</v>
      </c>
      <c r="Y183" s="36">
        <f>IFERROR(IF(X183=0,"",ROUNDUP(X183/H183,0)*0.02175),"")</f>
        <v>0.63074999999999992</v>
      </c>
      <c r="Z183" s="56"/>
      <c r="AA183" s="57"/>
      <c r="AE183" s="64"/>
      <c r="BB183" s="163" t="s">
        <v>1</v>
      </c>
      <c r="BL183" s="64">
        <f t="shared" si="34"/>
        <v>266.20689655172418</v>
      </c>
      <c r="BM183" s="64">
        <f t="shared" si="35"/>
        <v>268.65600000000001</v>
      </c>
      <c r="BN183" s="64">
        <f t="shared" si="36"/>
        <v>0.51313628899835795</v>
      </c>
      <c r="BO183" s="64">
        <f t="shared" si="37"/>
        <v>0.51785714285714279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40</v>
      </c>
      <c r="X184" s="371">
        <f t="shared" si="33"/>
        <v>40.799999999999997</v>
      </c>
      <c r="Y184" s="36">
        <f>IFERROR(IF(X184=0,"",ROUNDUP(X184/H184,0)*0.00753),"")</f>
        <v>0.12801000000000001</v>
      </c>
      <c r="Z184" s="56"/>
      <c r="AA184" s="57"/>
      <c r="AE184" s="64"/>
      <c r="BB184" s="164" t="s">
        <v>1</v>
      </c>
      <c r="BL184" s="64">
        <f t="shared" si="34"/>
        <v>44.533333333333339</v>
      </c>
      <c r="BM184" s="64">
        <f t="shared" si="35"/>
        <v>45.423999999999999</v>
      </c>
      <c r="BN184" s="64">
        <f t="shared" si="36"/>
        <v>0.10683760683760685</v>
      </c>
      <c r="BO184" s="64">
        <f t="shared" si="37"/>
        <v>0.10897435897435898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40</v>
      </c>
      <c r="X186" s="371">
        <f t="shared" si="33"/>
        <v>40.799999999999997</v>
      </c>
      <c r="Y186" s="36">
        <f>IFERROR(IF(X186=0,"",ROUNDUP(X186/H186,0)*0.00753),"")</f>
        <v>0.12801000000000001</v>
      </c>
      <c r="Z186" s="56"/>
      <c r="AA186" s="57"/>
      <c r="AE186" s="64"/>
      <c r="BB186" s="166" t="s">
        <v>1</v>
      </c>
      <c r="BL186" s="64">
        <f t="shared" si="34"/>
        <v>43.333333333333336</v>
      </c>
      <c r="BM186" s="64">
        <f t="shared" si="35"/>
        <v>44.2</v>
      </c>
      <c r="BN186" s="64">
        <f t="shared" si="36"/>
        <v>0.10683760683760685</v>
      </c>
      <c r="BO186" s="64">
        <f t="shared" si="37"/>
        <v>0.10897435897435898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520</v>
      </c>
      <c r="X190" s="371">
        <f t="shared" si="33"/>
        <v>520.79999999999995</v>
      </c>
      <c r="Y190" s="36">
        <f t="shared" si="38"/>
        <v>1.63401</v>
      </c>
      <c r="Z190" s="56"/>
      <c r="AA190" s="57"/>
      <c r="AE190" s="64"/>
      <c r="BB190" s="170" t="s">
        <v>1</v>
      </c>
      <c r="BL190" s="64">
        <f t="shared" si="34"/>
        <v>578.93333333333339</v>
      </c>
      <c r="BM190" s="64">
        <f t="shared" si="35"/>
        <v>579.82399999999996</v>
      </c>
      <c r="BN190" s="64">
        <f t="shared" si="36"/>
        <v>1.3888888888888891</v>
      </c>
      <c r="BO190" s="64">
        <f t="shared" si="37"/>
        <v>1.391025641025641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360</v>
      </c>
      <c r="X191" s="371">
        <f t="shared" si="33"/>
        <v>360</v>
      </c>
      <c r="Y191" s="36">
        <f t="shared" si="38"/>
        <v>1.1294999999999999</v>
      </c>
      <c r="Z191" s="56"/>
      <c r="AA191" s="57"/>
      <c r="AE191" s="64"/>
      <c r="BB191" s="171" t="s">
        <v>1</v>
      </c>
      <c r="BL191" s="64">
        <f t="shared" si="34"/>
        <v>400.80000000000007</v>
      </c>
      <c r="BM191" s="64">
        <f t="shared" si="35"/>
        <v>400.80000000000007</v>
      </c>
      <c r="BN191" s="64">
        <f t="shared" si="36"/>
        <v>0.96153846153846145</v>
      </c>
      <c r="BO191" s="64">
        <f t="shared" si="37"/>
        <v>0.96153846153846145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441.5561450044209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443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3.9330299999999996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1310</v>
      </c>
      <c r="X196" s="372">
        <f>IFERROR(SUM(X178:X194),"0")</f>
        <v>1316.1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35</v>
      </c>
      <c r="X254" s="371">
        <f>IFERROR(IF(W254="",0,CEILING((W254/$H254),1)*$H254),"")</f>
        <v>35.700000000000003</v>
      </c>
      <c r="Y254" s="36">
        <f>IFERROR(IF(X254=0,"",ROUNDUP(X254/H254,0)*0.00502),"")</f>
        <v>8.5339999999999999E-2</v>
      </c>
      <c r="Z254" s="56"/>
      <c r="AA254" s="57"/>
      <c r="AE254" s="64"/>
      <c r="BB254" s="210" t="s">
        <v>1</v>
      </c>
      <c r="BL254" s="64">
        <f>IFERROR(W254*I254/H254,"0")</f>
        <v>37.166666666666664</v>
      </c>
      <c r="BM254" s="64">
        <f>IFERROR(X254*I254/H254,"0")</f>
        <v>37.910000000000004</v>
      </c>
      <c r="BN254" s="64">
        <f>IFERROR(1/J254*(W254/H254),"0")</f>
        <v>7.1225071225071226E-2</v>
      </c>
      <c r="BO254" s="64">
        <f>IFERROR(1/J254*(X254/H254),"0")</f>
        <v>7.2649572649572655E-2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16.666666666666664</v>
      </c>
      <c r="X256" s="372">
        <f>IFERROR(X252/H252,"0")+IFERROR(X253/H253,"0")+IFERROR(X254/H254,"0")+IFERROR(X255/H255,"0")</f>
        <v>17</v>
      </c>
      <c r="Y256" s="372">
        <f>IFERROR(IF(Y252="",0,Y252),"0")+IFERROR(IF(Y253="",0,Y253),"0")+IFERROR(IF(Y254="",0,Y254),"0")+IFERROR(IF(Y255="",0,Y255),"0")</f>
        <v>8.5339999999999999E-2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35</v>
      </c>
      <c r="X257" s="372">
        <f>IFERROR(SUM(X252:X255),"0")</f>
        <v>35.700000000000003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150</v>
      </c>
      <c r="X259" s="371">
        <f t="shared" ref="X259:X267" si="55">IFERROR(IF(W259="",0,CEILING((W259/$H259),1)*$H259),"")</f>
        <v>156</v>
      </c>
      <c r="Y259" s="36">
        <f>IFERROR(IF(X259=0,"",ROUNDUP(X259/H259,0)*0.02175),"")</f>
        <v>0.43499999999999994</v>
      </c>
      <c r="Z259" s="56"/>
      <c r="AA259" s="57"/>
      <c r="AE259" s="64"/>
      <c r="BB259" s="212" t="s">
        <v>1</v>
      </c>
      <c r="BL259" s="64">
        <f t="shared" ref="BL259:BL267" si="56">IFERROR(W259*I259/H259,"0")</f>
        <v>160.73076923076923</v>
      </c>
      <c r="BM259" s="64">
        <f t="shared" ref="BM259:BM267" si="57">IFERROR(X259*I259/H259,"0")</f>
        <v>167.16000000000003</v>
      </c>
      <c r="BN259" s="64">
        <f t="shared" ref="BN259:BN267" si="58">IFERROR(1/J259*(W259/H259),"0")</f>
        <v>0.34340659340659335</v>
      </c>
      <c r="BO259" s="64">
        <f t="shared" ref="BO259:BO267" si="59">IFERROR(1/J259*(X259/H259),"0")</f>
        <v>0.3571428571428571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19.23076923076923</v>
      </c>
      <c r="X268" s="372">
        <f>IFERROR(X259/H259,"0")+IFERROR(X260/H260,"0")+IFERROR(X261/H261,"0")+IFERROR(X262/H262,"0")+IFERROR(X263/H263,"0")+IFERROR(X264/H264,"0")+IFERROR(X265/H265,"0")+IFERROR(X266/H266,"0")+IFERROR(X267/H267,"0")</f>
        <v>20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0.43499999999999994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150</v>
      </c>
      <c r="X269" s="372">
        <f>IFERROR(SUM(X259:X267),"0")</f>
        <v>156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100</v>
      </c>
      <c r="X271" s="371">
        <f>IFERROR(IF(W271="",0,CEILING((W271/$H271),1)*$H271),"")</f>
        <v>100.80000000000001</v>
      </c>
      <c r="Y271" s="36">
        <f>IFERROR(IF(X271=0,"",ROUNDUP(X271/H271,0)*0.02175),"")</f>
        <v>0.26100000000000001</v>
      </c>
      <c r="Z271" s="56"/>
      <c r="AA271" s="57"/>
      <c r="AE271" s="64"/>
      <c r="BB271" s="221" t="s">
        <v>1</v>
      </c>
      <c r="BL271" s="64">
        <f>IFERROR(W271*I271/H271,"0")</f>
        <v>106.71428571428572</v>
      </c>
      <c r="BM271" s="64">
        <f>IFERROR(X271*I271/H271,"0")</f>
        <v>107.56800000000001</v>
      </c>
      <c r="BN271" s="64">
        <f>IFERROR(1/J271*(W271/H271),"0")</f>
        <v>0.21258503401360543</v>
      </c>
      <c r="BO271" s="64">
        <f>IFERROR(1/J271*(X271/H271),"0")</f>
        <v>0.21428571428571427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2000</v>
      </c>
      <c r="X272" s="371">
        <f>IFERROR(IF(W272="",0,CEILING((W272/$H272),1)*$H272),"")</f>
        <v>2004.6</v>
      </c>
      <c r="Y272" s="36">
        <f>IFERROR(IF(X272=0,"",ROUNDUP(X272/H272,0)*0.02175),"")</f>
        <v>5.5897499999999996</v>
      </c>
      <c r="Z272" s="56"/>
      <c r="AA272" s="57"/>
      <c r="AE272" s="64"/>
      <c r="BB272" s="222" t="s">
        <v>1</v>
      </c>
      <c r="BL272" s="64">
        <f>IFERROR(W272*I272/H272,"0")</f>
        <v>2144.6153846153848</v>
      </c>
      <c r="BM272" s="64">
        <f>IFERROR(X272*I272/H272,"0")</f>
        <v>2149.5479999999998</v>
      </c>
      <c r="BN272" s="64">
        <f>IFERROR(1/J272*(W272/H272),"0")</f>
        <v>4.5787545787545785</v>
      </c>
      <c r="BO272" s="64">
        <f>IFERROR(1/J272*(X272/H272),"0")</f>
        <v>4.5892857142857144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268.31501831501834</v>
      </c>
      <c r="X274" s="372">
        <f>IFERROR(X271/H271,"0")+IFERROR(X272/H272,"0")+IFERROR(X273/H273,"0")</f>
        <v>269</v>
      </c>
      <c r="Y274" s="372">
        <f>IFERROR(IF(Y271="",0,Y271),"0")+IFERROR(IF(Y272="",0,Y272),"0")+IFERROR(IF(Y273="",0,Y273),"0")</f>
        <v>5.8507499999999997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2100</v>
      </c>
      <c r="X275" s="372">
        <f>IFERROR(SUM(X271:X273),"0")</f>
        <v>2105.4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51.000000000000007</v>
      </c>
      <c r="X279" s="371">
        <f>IFERROR(IF(W279="",0,CEILING((W279/$H279),1)*$H279),"")</f>
        <v>51</v>
      </c>
      <c r="Y279" s="36">
        <f>IFERROR(IF(X279=0,"",ROUNDUP(X279/H279,0)*0.00753),"")</f>
        <v>0.15060000000000001</v>
      </c>
      <c r="Z279" s="56"/>
      <c r="AA279" s="57"/>
      <c r="AE279" s="64"/>
      <c r="BB279" s="226" t="s">
        <v>1</v>
      </c>
      <c r="BL279" s="64">
        <f>IFERROR(W279*I279/H279,"0")</f>
        <v>58.000000000000007</v>
      </c>
      <c r="BM279" s="64">
        <f>IFERROR(X279*I279/H279,"0")</f>
        <v>58.000000000000007</v>
      </c>
      <c r="BN279" s="64">
        <f>IFERROR(1/J279*(W279/H279),"0")</f>
        <v>0.12820512820512822</v>
      </c>
      <c r="BO279" s="64">
        <f>IFERROR(1/J279*(X279/H279),"0")</f>
        <v>0.12820512820512819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20.000000000000004</v>
      </c>
      <c r="X280" s="372">
        <f>IFERROR(X277/H277,"0")+IFERROR(X278/H278,"0")+IFERROR(X279/H279,"0")</f>
        <v>20</v>
      </c>
      <c r="Y280" s="372">
        <f>IFERROR(IF(Y277="",0,Y277),"0")+IFERROR(IF(Y278="",0,Y278),"0")+IFERROR(IF(Y279="",0,Y279),"0")</f>
        <v>0.15060000000000001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51.000000000000007</v>
      </c>
      <c r="X281" s="372">
        <f>IFERROR(SUM(X277:X279),"0")</f>
        <v>51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100</v>
      </c>
      <c r="X290" s="371">
        <f t="shared" ref="X290:X296" si="60">IFERROR(IF(W290="",0,CEILING((W290/$H290),1)*$H290),"")</f>
        <v>108</v>
      </c>
      <c r="Y290" s="36">
        <f>IFERROR(IF(X290=0,"",ROUNDUP(X290/H290,0)*0.02175),"")</f>
        <v>0.21749999999999997</v>
      </c>
      <c r="Z290" s="56"/>
      <c r="AA290" s="57"/>
      <c r="AE290" s="64"/>
      <c r="BB290" s="230" t="s">
        <v>1</v>
      </c>
      <c r="BL290" s="64">
        <f t="shared" ref="BL290:BL296" si="61">IFERROR(W290*I290/H290,"0")</f>
        <v>104.44444444444444</v>
      </c>
      <c r="BM290" s="64">
        <f t="shared" ref="BM290:BM296" si="62">IFERROR(X290*I290/H290,"0")</f>
        <v>112.8</v>
      </c>
      <c r="BN290" s="64">
        <f t="shared" ref="BN290:BN296" si="63">IFERROR(1/J290*(W290/H290),"0")</f>
        <v>0.16534391534391535</v>
      </c>
      <c r="BO290" s="64">
        <f t="shared" ref="BO290:BO296" si="64">IFERROR(1/J290*(X290/H290),"0")</f>
        <v>0.17857142857142855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100</v>
      </c>
      <c r="X293" s="371">
        <f t="shared" si="60"/>
        <v>104.39999999999999</v>
      </c>
      <c r="Y293" s="36">
        <f>IFERROR(IF(X293=0,"",ROUNDUP(X293/H293,0)*0.02175),"")</f>
        <v>0.19574999999999998</v>
      </c>
      <c r="Z293" s="56"/>
      <c r="AA293" s="57"/>
      <c r="AE293" s="64"/>
      <c r="BB293" s="233" t="s">
        <v>1</v>
      </c>
      <c r="BL293" s="64">
        <f t="shared" si="61"/>
        <v>104.13793103448276</v>
      </c>
      <c r="BM293" s="64">
        <f t="shared" si="62"/>
        <v>108.71999999999998</v>
      </c>
      <c r="BN293" s="64">
        <f t="shared" si="63"/>
        <v>0.1539408866995074</v>
      </c>
      <c r="BO293" s="64">
        <f t="shared" si="64"/>
        <v>0.1607142857142857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17.879948914431672</v>
      </c>
      <c r="X297" s="372">
        <f>IFERROR(X290/H290,"0")+IFERROR(X291/H291,"0")+IFERROR(X292/H292,"0")+IFERROR(X293/H293,"0")+IFERROR(X294/H294,"0")+IFERROR(X295/H295,"0")+IFERROR(X296/H296,"0")</f>
        <v>19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0.41324999999999995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200</v>
      </c>
      <c r="X298" s="372">
        <f>IFERROR(SUM(X290:X296),"0")</f>
        <v>212.39999999999998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504</v>
      </c>
      <c r="X311" s="371">
        <f>IFERROR(IF(W311="",0,CEILING((W311/$H311),1)*$H311),"")</f>
        <v>504</v>
      </c>
      <c r="Y311" s="36">
        <f>IFERROR(IF(X311=0,"",ROUNDUP(X311/H311,0)*0.00753),"")</f>
        <v>1.8072000000000001</v>
      </c>
      <c r="Z311" s="56"/>
      <c r="AA311" s="57"/>
      <c r="AE311" s="64"/>
      <c r="BB311" s="241" t="s">
        <v>1</v>
      </c>
      <c r="BL311" s="64">
        <f>IFERROR(W311*I311/H311,"0")</f>
        <v>569.27999999999986</v>
      </c>
      <c r="BM311" s="64">
        <f>IFERROR(X311*I311/H311,"0")</f>
        <v>569.27999999999986</v>
      </c>
      <c r="BN311" s="64">
        <f>IFERROR(1/J311*(W311/H311),"0")</f>
        <v>1.5384615384615383</v>
      </c>
      <c r="BO311" s="64">
        <f>IFERROR(1/J311*(X311/H311),"0")</f>
        <v>1.5384615384615383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252</v>
      </c>
      <c r="X312" s="371">
        <f>IFERROR(IF(W312="",0,CEILING((W312/$H312),1)*$H312),"")</f>
        <v>252</v>
      </c>
      <c r="Y312" s="36">
        <f>IFERROR(IF(X312=0,"",ROUNDUP(X312/H312,0)*0.00753),"")</f>
        <v>0.90360000000000007</v>
      </c>
      <c r="Z312" s="56"/>
      <c r="AA312" s="57"/>
      <c r="AE312" s="64"/>
      <c r="BB312" s="242" t="s">
        <v>1</v>
      </c>
      <c r="BL312" s="64">
        <f>IFERROR(W312*I312/H312,"0")</f>
        <v>283.19999999999993</v>
      </c>
      <c r="BM312" s="64">
        <f>IFERROR(X312*I312/H312,"0")</f>
        <v>283.19999999999993</v>
      </c>
      <c r="BN312" s="64">
        <f>IFERROR(1/J312*(W312/H312),"0")</f>
        <v>0.76923076923076916</v>
      </c>
      <c r="BO312" s="64">
        <f>IFERROR(1/J312*(X312/H312),"0")</f>
        <v>0.76923076923076916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360</v>
      </c>
      <c r="X313" s="372">
        <f>IFERROR(X310/H310,"0")+IFERROR(X311/H311,"0")+IFERROR(X312/H312,"0")</f>
        <v>360</v>
      </c>
      <c r="Y313" s="372">
        <f>IFERROR(IF(Y310="",0,Y310),"0")+IFERROR(IF(Y311="",0,Y311),"0")+IFERROR(IF(Y312="",0,Y312),"0")</f>
        <v>2.7108000000000003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756</v>
      </c>
      <c r="X314" s="372">
        <f>IFERROR(SUM(X310:X312),"0")</f>
        <v>756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si="65"/>
        <v>0</v>
      </c>
      <c r="Y328" s="36" t="str">
        <f>IFERROR(IF(X328=0,"",ROUNDUP(X328/H328,0)*0.02175),"")</f>
        <v/>
      </c>
      <c r="Z328" s="56"/>
      <c r="AA328" s="57"/>
      <c r="AE328" s="64"/>
      <c r="BB328" s="247" t="s">
        <v>1</v>
      </c>
      <c r="BL328" s="64">
        <f t="shared" si="66"/>
        <v>0</v>
      </c>
      <c r="BM328" s="64">
        <f t="shared" si="67"/>
        <v>0</v>
      </c>
      <c r="BN328" s="64">
        <f t="shared" si="68"/>
        <v>0</v>
      </c>
      <c r="BO328" s="64">
        <f t="shared" si="69"/>
        <v>0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3000</v>
      </c>
      <c r="X329" s="371">
        <f t="shared" si="65"/>
        <v>3000</v>
      </c>
      <c r="Y329" s="36">
        <f>IFERROR(IF(X329=0,"",ROUNDUP(X329/H329,0)*0.02175),"")</f>
        <v>4.3499999999999996</v>
      </c>
      <c r="Z329" s="56"/>
      <c r="AA329" s="57"/>
      <c r="AE329" s="64"/>
      <c r="BB329" s="248" t="s">
        <v>1</v>
      </c>
      <c r="BL329" s="64">
        <f t="shared" si="66"/>
        <v>3096</v>
      </c>
      <c r="BM329" s="64">
        <f t="shared" si="67"/>
        <v>3096</v>
      </c>
      <c r="BN329" s="64">
        <f t="shared" si="68"/>
        <v>4.1666666666666661</v>
      </c>
      <c r="BO329" s="64">
        <f t="shared" si="69"/>
        <v>4.1666666666666661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1480</v>
      </c>
      <c r="X332" s="371">
        <f t="shared" si="65"/>
        <v>1485</v>
      </c>
      <c r="Y332" s="36">
        <f>IFERROR(IF(X332=0,"",ROUNDUP(X332/H332,0)*0.02175),"")</f>
        <v>2.1532499999999999</v>
      </c>
      <c r="Z332" s="56"/>
      <c r="AA332" s="57"/>
      <c r="AE332" s="64"/>
      <c r="BB332" s="251" t="s">
        <v>1</v>
      </c>
      <c r="BL332" s="64">
        <f t="shared" si="66"/>
        <v>1527.3600000000001</v>
      </c>
      <c r="BM332" s="64">
        <f t="shared" si="67"/>
        <v>1532.52</v>
      </c>
      <c r="BN332" s="64">
        <f t="shared" si="68"/>
        <v>2.0555555555555554</v>
      </c>
      <c r="BO332" s="64">
        <f t="shared" si="69"/>
        <v>2.0625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298.66666666666669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299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6.5032499999999995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4480</v>
      </c>
      <c r="X337" s="372">
        <f>IFERROR(SUM(X326:X335),"0")</f>
        <v>4485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0</v>
      </c>
      <c r="X339" s="37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5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0</v>
      </c>
      <c r="X342" s="372">
        <f>IFERROR(X339/H339,"0")+IFERROR(X340/H340,"0")+IFERROR(X341/H341,"0")</f>
        <v>0</v>
      </c>
      <c r="Y342" s="372">
        <f>IFERROR(IF(Y339="",0,Y339),"0")+IFERROR(IF(Y340="",0,Y340),"0")+IFERROR(IF(Y341="",0,Y341),"0")</f>
        <v>0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0</v>
      </c>
      <c r="X343" s="372">
        <f>IFERROR(SUM(X339:X341),"0")</f>
        <v>0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68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160</v>
      </c>
      <c r="X370" s="371">
        <f>IFERROR(IF(W370="",0,CEILING((W370/$H370),1)*$H370),"")</f>
        <v>160.79999999999998</v>
      </c>
      <c r="Y370" s="36">
        <f>IFERROR(IF(X370=0,"",ROUNDUP(X370/H370,0)*0.00753),"")</f>
        <v>0.50451000000000001</v>
      </c>
      <c r="Z370" s="56"/>
      <c r="AA370" s="57"/>
      <c r="AE370" s="64"/>
      <c r="BB370" s="270" t="s">
        <v>1</v>
      </c>
      <c r="BL370" s="64">
        <f>IFERROR(W370*I370/H370,"0")</f>
        <v>178.93333333333337</v>
      </c>
      <c r="BM370" s="64">
        <f>IFERROR(X370*I370/H370,"0")</f>
        <v>179.828</v>
      </c>
      <c r="BN370" s="64">
        <f>IFERROR(1/J370*(W370/H370),"0")</f>
        <v>0.42735042735042739</v>
      </c>
      <c r="BO370" s="64">
        <f>IFERROR(1/J370*(X370/H370),"0")</f>
        <v>0.42948717948717946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66.666666666666671</v>
      </c>
      <c r="X372" s="372">
        <f>IFERROR(X368/H368,"0")+IFERROR(X369/H369,"0")+IFERROR(X370/H370,"0")+IFERROR(X371/H371,"0")</f>
        <v>67</v>
      </c>
      <c r="Y372" s="372">
        <f>IFERROR(IF(Y368="",0,Y368),"0")+IFERROR(IF(Y369="",0,Y369),"0")+IFERROR(IF(Y370="",0,Y370),"0")+IFERROR(IF(Y371="",0,Y371),"0")</f>
        <v>0.50451000000000001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160</v>
      </c>
      <c r="X373" s="372">
        <f>IFERROR(SUM(X368:X371),"0")</f>
        <v>160.79999999999998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150</v>
      </c>
      <c r="X456" s="371">
        <f t="shared" ref="X456:X467" si="81">IFERROR(IF(W456="",0,CEILING((W456/$H456),1)*$H456),"")</f>
        <v>153.12</v>
      </c>
      <c r="Y456" s="36">
        <f t="shared" ref="Y456:Y462" si="82">IFERROR(IF(X456=0,"",ROUNDUP(X456/H456,0)*0.01196),"")</f>
        <v>0.34683999999999998</v>
      </c>
      <c r="Z456" s="56"/>
      <c r="AA456" s="57"/>
      <c r="AE456" s="64"/>
      <c r="BB456" s="311" t="s">
        <v>1</v>
      </c>
      <c r="BL456" s="64">
        <f t="shared" ref="BL456:BL467" si="83">IFERROR(W456*I456/H456,"0")</f>
        <v>160.22727272727272</v>
      </c>
      <c r="BM456" s="64">
        <f t="shared" ref="BM456:BM467" si="84">IFERROR(X456*I456/H456,"0")</f>
        <v>163.56</v>
      </c>
      <c r="BN456" s="64">
        <f t="shared" ref="BN456:BN467" si="85">IFERROR(1/J456*(W456/H456),"0")</f>
        <v>0.27316433566433568</v>
      </c>
      <c r="BO456" s="64">
        <f t="shared" ref="BO456:BO467" si="86">IFERROR(1/J456*(X456/H456),"0")</f>
        <v>0.27884615384615385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0</v>
      </c>
      <c r="X457" s="371">
        <f t="shared" si="81"/>
        <v>0</v>
      </c>
      <c r="Y457" s="36" t="str">
        <f t="shared" si="82"/>
        <v/>
      </c>
      <c r="Z457" s="56"/>
      <c r="AA457" s="57"/>
      <c r="AE457" s="64"/>
      <c r="BB457" s="312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450</v>
      </c>
      <c r="X459" s="371">
        <f t="shared" si="81"/>
        <v>454.08000000000004</v>
      </c>
      <c r="Y459" s="36">
        <f t="shared" si="82"/>
        <v>1.0285599999999999</v>
      </c>
      <c r="Z459" s="56"/>
      <c r="AA459" s="57"/>
      <c r="AE459" s="64"/>
      <c r="BB459" s="314" t="s">
        <v>1</v>
      </c>
      <c r="BL459" s="64">
        <f t="shared" si="83"/>
        <v>480.68181818181819</v>
      </c>
      <c r="BM459" s="64">
        <f t="shared" si="84"/>
        <v>485.03999999999996</v>
      </c>
      <c r="BN459" s="64">
        <f t="shared" si="85"/>
        <v>0.81949300699300698</v>
      </c>
      <c r="BO459" s="64">
        <f t="shared" si="86"/>
        <v>0.82692307692307698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0</v>
      </c>
      <c r="X461" s="371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113.63636363636363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115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1.3754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600</v>
      </c>
      <c r="X469" s="372">
        <f>IFERROR(SUM(X456:X467),"0")</f>
        <v>607.20000000000005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64"/>
      <c r="BB471" s="323" t="s">
        <v>1</v>
      </c>
      <c r="BL471" s="64">
        <f>IFERROR(W471*I471/H471,"0")</f>
        <v>0</v>
      </c>
      <c r="BM471" s="64">
        <f>IFERROR(X471*I471/H471,"0")</f>
        <v>0</v>
      </c>
      <c r="BN471" s="64">
        <f>IFERROR(1/J471*(W471/H471),"0")</f>
        <v>0</v>
      </c>
      <c r="BO471" s="64">
        <f>IFERROR(1/J471*(X471/H471),"0")</f>
        <v>0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1000</v>
      </c>
      <c r="X476" s="371">
        <f t="shared" ref="X476:X481" si="87">IFERROR(IF(W476="",0,CEILING((W476/$H476),1)*$H476),"")</f>
        <v>1003.2</v>
      </c>
      <c r="Y476" s="36">
        <f>IFERROR(IF(X476=0,"",ROUNDUP(X476/H476,0)*0.01196),"")</f>
        <v>2.2724000000000002</v>
      </c>
      <c r="Z476" s="56"/>
      <c r="AA476" s="57"/>
      <c r="AE476" s="64"/>
      <c r="BB476" s="325" t="s">
        <v>1</v>
      </c>
      <c r="BL476" s="64">
        <f t="shared" ref="BL476:BL481" si="88">IFERROR(W476*I476/H476,"0")</f>
        <v>1068.1818181818182</v>
      </c>
      <c r="BM476" s="64">
        <f t="shared" ref="BM476:BM481" si="89">IFERROR(X476*I476/H476,"0")</f>
        <v>1071.5999999999999</v>
      </c>
      <c r="BN476" s="64">
        <f t="shared" ref="BN476:BN481" si="90">IFERROR(1/J476*(W476/H476),"0")</f>
        <v>1.821095571095571</v>
      </c>
      <c r="BO476" s="64">
        <f t="shared" ref="BO476:BO481" si="91">IFERROR(1/J476*(X476/H476),"0")</f>
        <v>1.8269230769230771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1190</v>
      </c>
      <c r="X477" s="371">
        <f t="shared" si="87"/>
        <v>1193.28</v>
      </c>
      <c r="Y477" s="36">
        <f>IFERROR(IF(X477=0,"",ROUNDUP(X477/H477,0)*0.01196),"")</f>
        <v>2.70296</v>
      </c>
      <c r="Z477" s="56"/>
      <c r="AA477" s="57"/>
      <c r="AE477" s="64"/>
      <c r="BB477" s="326" t="s">
        <v>1</v>
      </c>
      <c r="BL477" s="64">
        <f t="shared" si="88"/>
        <v>1271.1363636363635</v>
      </c>
      <c r="BM477" s="64">
        <f t="shared" si="89"/>
        <v>1274.6399999999999</v>
      </c>
      <c r="BN477" s="64">
        <f t="shared" si="90"/>
        <v>2.1671037296037299</v>
      </c>
      <c r="BO477" s="64">
        <f t="shared" si="91"/>
        <v>2.1730769230769229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1980</v>
      </c>
      <c r="X478" s="371">
        <f t="shared" si="87"/>
        <v>1980</v>
      </c>
      <c r="Y478" s="36">
        <f>IFERROR(IF(X478=0,"",ROUNDUP(X478/H478,0)*0.01196),"")</f>
        <v>4.4850000000000003</v>
      </c>
      <c r="Z478" s="56"/>
      <c r="AA478" s="57"/>
      <c r="AE478" s="64"/>
      <c r="BB478" s="327" t="s">
        <v>1</v>
      </c>
      <c r="BL478" s="64">
        <f t="shared" si="88"/>
        <v>2114.9999999999995</v>
      </c>
      <c r="BM478" s="64">
        <f t="shared" si="89"/>
        <v>2114.9999999999995</v>
      </c>
      <c r="BN478" s="64">
        <f t="shared" si="90"/>
        <v>3.6057692307692308</v>
      </c>
      <c r="BO478" s="64">
        <f t="shared" si="91"/>
        <v>3.6057692307692308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789.77272727272725</v>
      </c>
      <c r="X482" s="372">
        <f>IFERROR(X476/H476,"0")+IFERROR(X477/H477,"0")+IFERROR(X478/H478,"0")+IFERROR(X479/H479,"0")+IFERROR(X480/H480,"0")+IFERROR(X481/H481,"0")</f>
        <v>791</v>
      </c>
      <c r="Y482" s="372">
        <f>IFERROR(IF(Y476="",0,Y476),"0")+IFERROR(IF(Y477="",0,Y477),"0")+IFERROR(IF(Y478="",0,Y478),"0")+IFERROR(IF(Y479="",0,Y479),"0")+IFERROR(IF(Y480="",0,Y480),"0")+IFERROR(IF(Y481="",0,Y481),"0")</f>
        <v>9.4603600000000014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4170</v>
      </c>
      <c r="X483" s="372">
        <f>IFERROR(SUM(X476:X481),"0")</f>
        <v>4176.4799999999996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450</v>
      </c>
      <c r="X501" s="371">
        <f t="shared" si="92"/>
        <v>456</v>
      </c>
      <c r="Y501" s="36">
        <f t="shared" si="93"/>
        <v>0.8264999999999999</v>
      </c>
      <c r="Z501" s="56"/>
      <c r="AA501" s="57"/>
      <c r="AE501" s="64"/>
      <c r="BB501" s="339" t="s">
        <v>1</v>
      </c>
      <c r="BL501" s="64">
        <f t="shared" si="94"/>
        <v>468</v>
      </c>
      <c r="BM501" s="64">
        <f t="shared" si="95"/>
        <v>474.24</v>
      </c>
      <c r="BN501" s="64">
        <f t="shared" si="96"/>
        <v>0.6696428571428571</v>
      </c>
      <c r="BO501" s="64">
        <f t="shared" si="97"/>
        <v>0.67857142857142849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37.5</v>
      </c>
      <c r="X504" s="372">
        <f>IFERROR(X497/H497,"0")+IFERROR(X498/H498,"0")+IFERROR(X499/H499,"0")+IFERROR(X500/H500,"0")+IFERROR(X501/H501,"0")+IFERROR(X502/H502,"0")+IFERROR(X503/H503,"0")</f>
        <v>38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0.8264999999999999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450</v>
      </c>
      <c r="X505" s="372">
        <f>IFERROR(SUM(X497:X503),"0")</f>
        <v>456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500</v>
      </c>
      <c r="X523" s="371">
        <f>IFERROR(IF(W523="",0,CEILING((W523/$H523),1)*$H523),"")</f>
        <v>507</v>
      </c>
      <c r="Y523" s="36">
        <f>IFERROR(IF(X523=0,"",ROUNDUP(X523/H523,0)*0.02175),"")</f>
        <v>1.4137499999999998</v>
      </c>
      <c r="Z523" s="56"/>
      <c r="AA523" s="57"/>
      <c r="AE523" s="64"/>
      <c r="BB523" s="352" t="s">
        <v>1</v>
      </c>
      <c r="BL523" s="64">
        <f>IFERROR(W523*I523/H523,"0")</f>
        <v>536.15384615384619</v>
      </c>
      <c r="BM523" s="64">
        <f>IFERROR(X523*I523/H523,"0")</f>
        <v>543.66000000000008</v>
      </c>
      <c r="BN523" s="64">
        <f>IFERROR(1/J523*(W523/H523),"0")</f>
        <v>1.1446886446886446</v>
      </c>
      <c r="BO523" s="64">
        <f>IFERROR(1/J523*(X523/H523),"0")</f>
        <v>1.1607142857142856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64.102564102564102</v>
      </c>
      <c r="X528" s="372">
        <f>IFERROR(X523/H523,"0")+IFERROR(X524/H524,"0")+IFERROR(X525/H525,"0")+IFERROR(X526/H526,"0")+IFERROR(X527/H527,"0")</f>
        <v>65</v>
      </c>
      <c r="Y528" s="372">
        <f>IFERROR(IF(Y523="",0,Y523),"0")+IFERROR(IF(Y524="",0,Y524),"0")+IFERROR(IF(Y525="",0,Y525),"0")+IFERROR(IF(Y526="",0,Y526),"0")+IFERROR(IF(Y527="",0,Y527),"0")</f>
        <v>1.4137499999999998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500</v>
      </c>
      <c r="X529" s="372">
        <f>IFERROR(SUM(X523:X527),"0")</f>
        <v>507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17717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17794.379999999997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18858.387313988693</v>
      </c>
      <c r="X538" s="372">
        <f>IFERROR(SUM(BM22:BM534),"0")</f>
        <v>18940.527999999998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35</v>
      </c>
      <c r="X539" s="38">
        <f>ROUNDUP(SUM(BO22:BO534),0)</f>
        <v>35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19733.387313988693</v>
      </c>
      <c r="X540" s="372">
        <f>GrossWeightTotalR+PalletQtyTotalR*25</f>
        <v>19815.527999999998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2993.7554412382001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3005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40.576820000000012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1335.6</v>
      </c>
      <c r="F547" s="46">
        <f>IFERROR(X131*1,"0")+IFERROR(X132*1,"0")+IFERROR(X133*1,"0")+IFERROR(X134*1,"0")+IFERROR(X135*1,"0")</f>
        <v>1433.7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1316.1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2348.1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2348.1</v>
      </c>
      <c r="O547" s="46">
        <f>IFERROR(X290*1,"0")+IFERROR(X291*1,"0")+IFERROR(X292*1,"0")+IFERROR(X293*1,"0")+IFERROR(X294*1,"0")+IFERROR(X295*1,"0")+IFERROR(X296*1,"0")+IFERROR(X300*1,"0")+IFERROR(X301*1,"0")</f>
        <v>212.39999999999998</v>
      </c>
      <c r="P547" s="46">
        <f>IFERROR(X306*1,"0")+IFERROR(X310*1,"0")+IFERROR(X311*1,"0")+IFERROR(X312*1,"0")+IFERROR(X316*1,"0")+IFERROR(X320*1,"0")</f>
        <v>756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4485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160.79999999999998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4783.68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963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2024-05-16T08:24:02Z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