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7" i="1"/>
  <c r="AK3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7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2" i="1"/>
  <c r="AF103" i="1"/>
  <c r="AF104" i="1"/>
  <c r="AF105" i="1"/>
  <c r="AF106" i="1"/>
  <c r="AF107" i="1"/>
  <c r="AF108" i="1"/>
  <c r="AF109" i="1"/>
  <c r="AF110" i="1"/>
  <c r="AF7" i="1"/>
  <c r="AF6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7" i="1"/>
  <c r="AA6" i="1"/>
  <c r="AH6" i="1"/>
  <c r="AI6" i="1"/>
  <c r="AJ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7" i="1"/>
  <c r="E6" i="1"/>
  <c r="F6" i="1"/>
  <c r="AL6" i="1" l="1"/>
  <c r="AK6" i="1"/>
  <c r="P6" i="1"/>
  <c r="AE6" i="1"/>
  <c r="AD6" i="1"/>
  <c r="V6" i="1"/>
  <c r="AC6" i="1"/>
  <c r="AB6" i="1"/>
  <c r="Z6" i="1"/>
  <c r="O6" i="1"/>
  <c r="N6" i="1"/>
  <c r="M6" i="1"/>
  <c r="K6" i="1"/>
  <c r="J6" i="1"/>
</calcChain>
</file>

<file path=xl/sharedStrings.xml><?xml version="1.0" encoding="utf-8"?>
<sst xmlns="http://schemas.openxmlformats.org/spreadsheetml/2006/main" count="271" uniqueCount="149">
  <si>
    <t>Период: 08.12.2023 - 15.12.2023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</si>
  <si>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</si>
  <si>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</si>
  <si>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</si>
  <si>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</si>
  <si>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</si>
  <si>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</si>
  <si>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</si>
  <si>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</si>
  <si>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</si>
  <si>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</si>
  <si>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</si>
  <si>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</si>
  <si>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</si>
  <si>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</si>
  <si>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</si>
  <si>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</si>
  <si>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</si>
  <si>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</si>
  <si>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</si>
  <si>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</si>
  <si>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</si>
  <si>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</si>
  <si>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</si>
  <si>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</si>
  <si>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</si>
  <si>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</si>
  <si>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</si>
  <si>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</si>
  <si>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</si>
  <si>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</si>
  <si>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</si>
  <si>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</si>
  <si>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</si>
  <si>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</si>
  <si>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</si>
  <si>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</si>
  <si>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</si>
  <si>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</si>
  <si>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</si>
  <si>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</si>
  <si>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</si>
  <si>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</si>
  <si>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</si>
  <si>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</si>
  <si>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</si>
  <si>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</si>
  <si>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</si>
  <si>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</si>
  <si>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</si>
  <si>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</si>
  <si>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</si>
  <si>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</si>
  <si>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</si>
  <si>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</si>
  <si>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</si>
  <si>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</si>
  <si>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</si>
  <si>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</si>
  <si>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</si>
  <si>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</si>
  <si>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</si>
  <si>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</si>
  <si>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</si>
  <si>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</si>
  <si>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</si>
  <si>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</si>
  <si>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</si>
  <si>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</si>
  <si>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</si>
  <si>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</si>
  <si>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</si>
  <si>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</si>
  <si>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</si>
  <si>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</si>
  <si>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</si>
  <si>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</si>
  <si>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</si>
  <si>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</si>
  <si>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</si>
  <si>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</si>
  <si>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</si>
  <si>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</si>
  <si>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</si>
  <si>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</si>
  <si>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</si>
  <si>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</si>
  <si>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</si>
  <si>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</si>
  <si>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</si>
  <si>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</si>
  <si>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</si>
  <si>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</si>
  <si>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</si>
  <si>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</si>
  <si>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</si>
  <si>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</si>
  <si>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</si>
  <si>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</si>
  <si>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</si>
  <si>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</si>
  <si>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</si>
  <si>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</si>
  <si>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</si>
  <si>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</si>
  <si>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</si>
  <si>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</si>
  <si>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</si>
  <si>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</si>
  <si>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</si>
  <si>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</si>
  <si>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</si>
  <si>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</si>
  <si>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</si>
  <si>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</si>
  <si>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</si>
  <si>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</si>
  <si>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</si>
  <si>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</si>
  <si>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</si>
  <si>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</si>
  <si>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</si>
  <si>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</si>
  <si>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</si>
  <si>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</si>
  <si>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</si>
  <si>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</si>
  <si>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</si>
  <si>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</si>
  <si>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</si>
  <si>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ак</t>
  </si>
  <si>
    <t>14,12,</t>
  </si>
  <si>
    <t>15,12,</t>
  </si>
  <si>
    <t>18,12,</t>
  </si>
  <si>
    <t>19,12,</t>
  </si>
  <si>
    <t>21а-1</t>
  </si>
  <si>
    <t>21а-2</t>
  </si>
  <si>
    <t>20,12,</t>
  </si>
  <si>
    <t>21,12,</t>
  </si>
  <si>
    <t>22,12,</t>
  </si>
  <si>
    <t>ат-1</t>
  </si>
  <si>
    <t>ат-2</t>
  </si>
  <si>
    <t>01,12,</t>
  </si>
  <si>
    <t>08,12,</t>
  </si>
  <si>
    <t>7т</t>
  </si>
  <si>
    <t>17т</t>
  </si>
  <si>
    <t>17,5т</t>
  </si>
  <si>
    <t>3,5т</t>
  </si>
  <si>
    <t>кф2,5ларин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</si>
</sst>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4,12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07.12.2023 - 14.12.2023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13,12,</v>
          </cell>
          <cell r="M5" t="str">
            <v>14,12,</v>
          </cell>
          <cell r="N5" t="str">
            <v>15,12,</v>
          </cell>
          <cell r="O5" t="str">
            <v>18,12,</v>
          </cell>
          <cell r="W5" t="str">
            <v>19,12,</v>
          </cell>
          <cell r="AD5" t="str">
            <v>01,12,</v>
          </cell>
          <cell r="AE5" t="str">
            <v>08,12,</v>
          </cell>
          <cell r="AF5" t="str">
            <v>14,12,</v>
          </cell>
        </row>
        <row r="6">
          <cell r="E6">
            <v>149685.63399999996</v>
          </cell>
          <cell r="F6">
            <v>30194.142</v>
          </cell>
          <cell r="J6">
            <v>150638.83799999999</v>
          </cell>
          <cell r="K6">
            <v>-953.20399999999995</v>
          </cell>
          <cell r="L6">
            <v>19810</v>
          </cell>
          <cell r="M6">
            <v>26370</v>
          </cell>
          <cell r="N6">
            <v>27110</v>
          </cell>
          <cell r="O6">
            <v>18080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21711.107199999999</v>
          </cell>
          <cell r="W6">
            <v>27500</v>
          </cell>
          <cell r="Z6">
            <v>14310.398000000003</v>
          </cell>
          <cell r="AA6">
            <v>0</v>
          </cell>
          <cell r="AB6">
            <v>21605.699999999997</v>
          </cell>
          <cell r="AC6">
            <v>5214</v>
          </cell>
          <cell r="AD6">
            <v>18936.438400000014</v>
          </cell>
          <cell r="AE6">
            <v>21823.145400000012</v>
          </cell>
          <cell r="AF6">
            <v>38059.593000000001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27.321999999999999</v>
          </cell>
          <cell r="D7">
            <v>272.20299999999997</v>
          </cell>
          <cell r="E7">
            <v>149.28200000000001</v>
          </cell>
          <cell r="F7">
            <v>16.611000000000001</v>
          </cell>
          <cell r="G7" t="str">
            <v>н</v>
          </cell>
          <cell r="H7">
            <v>1</v>
          </cell>
          <cell r="I7">
            <v>45</v>
          </cell>
          <cell r="J7">
            <v>153.203</v>
          </cell>
          <cell r="K7">
            <v>-3.9209999999999923</v>
          </cell>
          <cell r="L7">
            <v>30</v>
          </cell>
          <cell r="M7">
            <v>20</v>
          </cell>
          <cell r="N7">
            <v>20</v>
          </cell>
          <cell r="O7">
            <v>0</v>
          </cell>
          <cell r="V7">
            <v>13.936400000000003</v>
          </cell>
          <cell r="W7">
            <v>20</v>
          </cell>
          <cell r="X7">
            <v>7.6498234838265251</v>
          </cell>
          <cell r="Y7">
            <v>1.1919146982003959</v>
          </cell>
          <cell r="Z7">
            <v>68.27</v>
          </cell>
          <cell r="AB7">
            <v>11.33</v>
          </cell>
          <cell r="AC7">
            <v>0</v>
          </cell>
          <cell r="AD7">
            <v>11.555</v>
          </cell>
          <cell r="AE7">
            <v>16.404999999999994</v>
          </cell>
          <cell r="AF7">
            <v>27.103999999999999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698.56200000000001</v>
          </cell>
          <cell r="D8">
            <v>388.79199999999997</v>
          </cell>
          <cell r="E8">
            <v>887.81100000000004</v>
          </cell>
          <cell r="F8">
            <v>178.625</v>
          </cell>
          <cell r="G8" t="str">
            <v>н</v>
          </cell>
          <cell r="H8">
            <v>1</v>
          </cell>
          <cell r="I8">
            <v>45</v>
          </cell>
          <cell r="J8">
            <v>836.45100000000002</v>
          </cell>
          <cell r="K8">
            <v>51.360000000000014</v>
          </cell>
          <cell r="L8">
            <v>0</v>
          </cell>
          <cell r="M8">
            <v>400</v>
          </cell>
          <cell r="N8">
            <v>300</v>
          </cell>
          <cell r="O8">
            <v>200</v>
          </cell>
          <cell r="V8">
            <v>169.0044</v>
          </cell>
          <cell r="W8">
            <v>150</v>
          </cell>
          <cell r="X8">
            <v>7.269781141792758</v>
          </cell>
          <cell r="Y8">
            <v>1.0569251451441501</v>
          </cell>
          <cell r="Z8">
            <v>0</v>
          </cell>
          <cell r="AB8">
            <v>42.789000000000001</v>
          </cell>
          <cell r="AC8">
            <v>0</v>
          </cell>
          <cell r="AD8">
            <v>157.95400000000001</v>
          </cell>
          <cell r="AE8">
            <v>127.4974</v>
          </cell>
          <cell r="AF8">
            <v>103.65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230.161</v>
          </cell>
          <cell r="D9">
            <v>772.64200000000005</v>
          </cell>
          <cell r="E9">
            <v>719.72799999999995</v>
          </cell>
          <cell r="F9">
            <v>98.972999999999999</v>
          </cell>
          <cell r="G9" t="str">
            <v>н</v>
          </cell>
          <cell r="H9">
            <v>1</v>
          </cell>
          <cell r="I9">
            <v>45</v>
          </cell>
          <cell r="J9">
            <v>723.71900000000005</v>
          </cell>
          <cell r="K9">
            <v>-3.9910000000000991</v>
          </cell>
          <cell r="L9">
            <v>160</v>
          </cell>
          <cell r="M9">
            <v>150</v>
          </cell>
          <cell r="N9">
            <v>130</v>
          </cell>
          <cell r="O9">
            <v>50</v>
          </cell>
          <cell r="V9">
            <v>93.204799999999992</v>
          </cell>
          <cell r="W9">
            <v>50</v>
          </cell>
          <cell r="X9">
            <v>6.85558039929274</v>
          </cell>
          <cell r="Y9">
            <v>1.0618873706075225</v>
          </cell>
          <cell r="Z9">
            <v>0</v>
          </cell>
          <cell r="AB9">
            <v>253.70400000000001</v>
          </cell>
          <cell r="AC9">
            <v>0</v>
          </cell>
          <cell r="AD9">
            <v>83.049600000000012</v>
          </cell>
          <cell r="AE9">
            <v>105.13879999999999</v>
          </cell>
          <cell r="AF9">
            <v>304.85000000000002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1565.912</v>
          </cell>
          <cell r="D10">
            <v>1374.1489999999999</v>
          </cell>
          <cell r="E10">
            <v>1890.001</v>
          </cell>
          <cell r="F10">
            <v>739.25699999999995</v>
          </cell>
          <cell r="G10" t="str">
            <v>н</v>
          </cell>
          <cell r="H10">
            <v>1</v>
          </cell>
          <cell r="I10">
            <v>45</v>
          </cell>
          <cell r="J10">
            <v>1767.761</v>
          </cell>
          <cell r="K10">
            <v>122.24000000000001</v>
          </cell>
          <cell r="L10">
            <v>0</v>
          </cell>
          <cell r="M10">
            <v>0</v>
          </cell>
          <cell r="N10">
            <v>260</v>
          </cell>
          <cell r="O10">
            <v>750</v>
          </cell>
          <cell r="V10">
            <v>311.87759999999997</v>
          </cell>
          <cell r="W10">
            <v>400</v>
          </cell>
          <cell r="X10">
            <v>6.8913477595056527</v>
          </cell>
          <cell r="Y10">
            <v>2.3703433654741475</v>
          </cell>
          <cell r="Z10">
            <v>0</v>
          </cell>
          <cell r="AB10">
            <v>330.613</v>
          </cell>
          <cell r="AC10">
            <v>0</v>
          </cell>
          <cell r="AD10">
            <v>364.71600000000001</v>
          </cell>
          <cell r="AE10">
            <v>267.56579999999997</v>
          </cell>
          <cell r="AF10">
            <v>466.221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114.108</v>
          </cell>
          <cell r="D11">
            <v>230.29900000000001</v>
          </cell>
          <cell r="E11">
            <v>236.649</v>
          </cell>
          <cell r="F11">
            <v>43.192</v>
          </cell>
          <cell r="G11">
            <v>0</v>
          </cell>
          <cell r="H11">
            <v>1</v>
          </cell>
          <cell r="I11">
            <v>40</v>
          </cell>
          <cell r="J11">
            <v>241.59</v>
          </cell>
          <cell r="K11">
            <v>-4.9410000000000025</v>
          </cell>
          <cell r="L11">
            <v>20</v>
          </cell>
          <cell r="M11">
            <v>40</v>
          </cell>
          <cell r="N11">
            <v>30</v>
          </cell>
          <cell r="O11">
            <v>40</v>
          </cell>
          <cell r="V11">
            <v>25.6724</v>
          </cell>
          <cell r="X11">
            <v>6.7462333089232018</v>
          </cell>
          <cell r="Y11">
            <v>1.6824293794113523</v>
          </cell>
          <cell r="Z11">
            <v>0</v>
          </cell>
          <cell r="AB11">
            <v>108.28700000000001</v>
          </cell>
          <cell r="AC11">
            <v>0</v>
          </cell>
          <cell r="AD11">
            <v>29.5916</v>
          </cell>
          <cell r="AE11">
            <v>28.741800000000005</v>
          </cell>
          <cell r="AF11">
            <v>130.96199999999999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69</v>
          </cell>
          <cell r="D12">
            <v>300</v>
          </cell>
          <cell r="E12">
            <v>259</v>
          </cell>
          <cell r="F12">
            <v>53</v>
          </cell>
          <cell r="G12">
            <v>0</v>
          </cell>
          <cell r="H12">
            <v>0.5</v>
          </cell>
          <cell r="I12">
            <v>45</v>
          </cell>
          <cell r="J12">
            <v>275</v>
          </cell>
          <cell r="K12">
            <v>-16</v>
          </cell>
          <cell r="L12">
            <v>0</v>
          </cell>
          <cell r="M12">
            <v>60</v>
          </cell>
          <cell r="N12">
            <v>50</v>
          </cell>
          <cell r="O12">
            <v>40</v>
          </cell>
          <cell r="V12">
            <v>39.799999999999997</v>
          </cell>
          <cell r="W12">
            <v>70</v>
          </cell>
          <cell r="X12">
            <v>6.859296482412061</v>
          </cell>
          <cell r="Y12">
            <v>1.3316582914572865</v>
          </cell>
          <cell r="Z12">
            <v>0</v>
          </cell>
          <cell r="AB12">
            <v>60</v>
          </cell>
          <cell r="AC12">
            <v>0</v>
          </cell>
          <cell r="AD12">
            <v>35.200000000000003</v>
          </cell>
          <cell r="AE12">
            <v>40.200000000000003</v>
          </cell>
          <cell r="AF12">
            <v>105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613</v>
          </cell>
          <cell r="D13">
            <v>2811</v>
          </cell>
          <cell r="E13">
            <v>2803</v>
          </cell>
          <cell r="F13">
            <v>230</v>
          </cell>
          <cell r="G13" t="str">
            <v>н</v>
          </cell>
          <cell r="H13">
            <v>0.4</v>
          </cell>
          <cell r="I13">
            <v>45</v>
          </cell>
          <cell r="J13">
            <v>2915</v>
          </cell>
          <cell r="K13">
            <v>-112</v>
          </cell>
          <cell r="L13">
            <v>300</v>
          </cell>
          <cell r="M13">
            <v>300</v>
          </cell>
          <cell r="N13">
            <v>300</v>
          </cell>
          <cell r="O13">
            <v>200</v>
          </cell>
          <cell r="V13">
            <v>226.6</v>
          </cell>
          <cell r="W13">
            <v>250</v>
          </cell>
          <cell r="X13">
            <v>6.9726390114739631</v>
          </cell>
          <cell r="Y13">
            <v>1.0150044130626654</v>
          </cell>
          <cell r="Z13">
            <v>0</v>
          </cell>
          <cell r="AB13">
            <v>470</v>
          </cell>
          <cell r="AC13">
            <v>1200</v>
          </cell>
          <cell r="AD13">
            <v>226.2</v>
          </cell>
          <cell r="AE13">
            <v>245.6</v>
          </cell>
          <cell r="AF13">
            <v>701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2106</v>
          </cell>
          <cell r="D14">
            <v>2481</v>
          </cell>
          <cell r="E14">
            <v>3131</v>
          </cell>
          <cell r="F14">
            <v>1048</v>
          </cell>
          <cell r="G14">
            <v>0</v>
          </cell>
          <cell r="H14">
            <v>0.45</v>
          </cell>
          <cell r="I14">
            <v>45</v>
          </cell>
          <cell r="J14">
            <v>3259</v>
          </cell>
          <cell r="K14">
            <v>-128</v>
          </cell>
          <cell r="L14">
            <v>200</v>
          </cell>
          <cell r="M14">
            <v>700</v>
          </cell>
          <cell r="N14">
            <v>500</v>
          </cell>
          <cell r="O14">
            <v>550</v>
          </cell>
          <cell r="V14">
            <v>506.2</v>
          </cell>
          <cell r="W14">
            <v>500</v>
          </cell>
          <cell r="X14">
            <v>6.9103121295930467</v>
          </cell>
          <cell r="Y14">
            <v>2.0703279336230738</v>
          </cell>
          <cell r="Z14">
            <v>0</v>
          </cell>
          <cell r="AB14">
            <v>240</v>
          </cell>
          <cell r="AC14">
            <v>360</v>
          </cell>
          <cell r="AD14">
            <v>411.2</v>
          </cell>
          <cell r="AE14">
            <v>521</v>
          </cell>
          <cell r="AF14">
            <v>658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1876</v>
          </cell>
          <cell r="D15">
            <v>5317</v>
          </cell>
          <cell r="E15">
            <v>6263</v>
          </cell>
          <cell r="F15">
            <v>495</v>
          </cell>
          <cell r="G15">
            <v>0</v>
          </cell>
          <cell r="H15">
            <v>0.45</v>
          </cell>
          <cell r="I15">
            <v>45</v>
          </cell>
          <cell r="J15">
            <v>6392</v>
          </cell>
          <cell r="K15">
            <v>-129</v>
          </cell>
          <cell r="L15">
            <v>700</v>
          </cell>
          <cell r="M15">
            <v>800</v>
          </cell>
          <cell r="N15">
            <v>1200</v>
          </cell>
          <cell r="O15">
            <v>950</v>
          </cell>
          <cell r="V15">
            <v>719.8</v>
          </cell>
          <cell r="W15">
            <v>900</v>
          </cell>
          <cell r="X15">
            <v>7.0088913587107537</v>
          </cell>
          <cell r="Y15">
            <v>0.68769102528480142</v>
          </cell>
          <cell r="Z15">
            <v>0</v>
          </cell>
          <cell r="AB15">
            <v>264</v>
          </cell>
          <cell r="AC15">
            <v>2400</v>
          </cell>
          <cell r="AD15">
            <v>763</v>
          </cell>
          <cell r="AE15">
            <v>715.8</v>
          </cell>
          <cell r="AF15">
            <v>850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108</v>
          </cell>
          <cell r="D16">
            <v>220</v>
          </cell>
          <cell r="E16">
            <v>279</v>
          </cell>
          <cell r="F16">
            <v>40</v>
          </cell>
          <cell r="G16">
            <v>0</v>
          </cell>
          <cell r="H16">
            <v>0.5</v>
          </cell>
          <cell r="I16">
            <v>40</v>
          </cell>
          <cell r="J16">
            <v>294</v>
          </cell>
          <cell r="K16">
            <v>-15</v>
          </cell>
          <cell r="L16">
            <v>70</v>
          </cell>
          <cell r="M16">
            <v>60</v>
          </cell>
          <cell r="N16">
            <v>60</v>
          </cell>
          <cell r="O16">
            <v>0</v>
          </cell>
          <cell r="V16">
            <v>39</v>
          </cell>
          <cell r="W16">
            <v>40</v>
          </cell>
          <cell r="X16">
            <v>6.9230769230769234</v>
          </cell>
          <cell r="Y16">
            <v>1.0256410256410255</v>
          </cell>
          <cell r="Z16">
            <v>0</v>
          </cell>
          <cell r="AB16">
            <v>84</v>
          </cell>
          <cell r="AC16">
            <v>0</v>
          </cell>
          <cell r="AD16">
            <v>39.6</v>
          </cell>
          <cell r="AE16">
            <v>44.8</v>
          </cell>
          <cell r="AF16">
            <v>133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68</v>
          </cell>
          <cell r="D17">
            <v>81</v>
          </cell>
          <cell r="E17">
            <v>132</v>
          </cell>
          <cell r="F17">
            <v>17</v>
          </cell>
          <cell r="G17">
            <v>0</v>
          </cell>
          <cell r="H17">
            <v>0.4</v>
          </cell>
          <cell r="I17">
            <v>50</v>
          </cell>
          <cell r="J17">
            <v>160</v>
          </cell>
          <cell r="K17">
            <v>-28</v>
          </cell>
          <cell r="L17">
            <v>50</v>
          </cell>
          <cell r="M17">
            <v>40</v>
          </cell>
          <cell r="N17">
            <v>40</v>
          </cell>
          <cell r="O17">
            <v>30</v>
          </cell>
          <cell r="V17">
            <v>26.4</v>
          </cell>
          <cell r="X17">
            <v>6.704545454545455</v>
          </cell>
          <cell r="Y17">
            <v>0.64393939393939392</v>
          </cell>
          <cell r="Z17">
            <v>0</v>
          </cell>
          <cell r="AB17">
            <v>0</v>
          </cell>
          <cell r="AC17">
            <v>0</v>
          </cell>
          <cell r="AD17">
            <v>24.2</v>
          </cell>
          <cell r="AE17">
            <v>29.8</v>
          </cell>
          <cell r="AF17">
            <v>26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415</v>
          </cell>
          <cell r="D18">
            <v>23</v>
          </cell>
          <cell r="E18">
            <v>233</v>
          </cell>
          <cell r="F18">
            <v>191</v>
          </cell>
          <cell r="G18">
            <v>0</v>
          </cell>
          <cell r="H18">
            <v>0.17</v>
          </cell>
          <cell r="I18">
            <v>180</v>
          </cell>
          <cell r="J18">
            <v>248</v>
          </cell>
          <cell r="K18">
            <v>-15</v>
          </cell>
          <cell r="L18">
            <v>0</v>
          </cell>
          <cell r="M18">
            <v>0</v>
          </cell>
          <cell r="N18">
            <v>100</v>
          </cell>
          <cell r="O18">
            <v>0</v>
          </cell>
          <cell r="V18">
            <v>46.6</v>
          </cell>
          <cell r="W18">
            <v>100</v>
          </cell>
          <cell r="X18">
            <v>8.3905579399141637</v>
          </cell>
          <cell r="Y18">
            <v>4.0987124463519313</v>
          </cell>
          <cell r="Z18">
            <v>0</v>
          </cell>
          <cell r="AB18">
            <v>0</v>
          </cell>
          <cell r="AC18">
            <v>0</v>
          </cell>
          <cell r="AD18">
            <v>30</v>
          </cell>
          <cell r="AE18">
            <v>39.6</v>
          </cell>
          <cell r="AF18">
            <v>70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264</v>
          </cell>
          <cell r="D19">
            <v>110</v>
          </cell>
          <cell r="E19">
            <v>265</v>
          </cell>
          <cell r="F19">
            <v>101</v>
          </cell>
          <cell r="G19">
            <v>0</v>
          </cell>
          <cell r="H19">
            <v>0.45</v>
          </cell>
          <cell r="I19">
            <v>45</v>
          </cell>
          <cell r="J19">
            <v>281</v>
          </cell>
          <cell r="K19">
            <v>-16</v>
          </cell>
          <cell r="L19">
            <v>150</v>
          </cell>
          <cell r="M19">
            <v>150</v>
          </cell>
          <cell r="N19">
            <v>120</v>
          </cell>
          <cell r="O19">
            <v>0</v>
          </cell>
          <cell r="V19">
            <v>53</v>
          </cell>
          <cell r="X19">
            <v>9.8301886792452837</v>
          </cell>
          <cell r="Y19">
            <v>1.9056603773584906</v>
          </cell>
          <cell r="Z19">
            <v>0</v>
          </cell>
          <cell r="AB19">
            <v>0</v>
          </cell>
          <cell r="AC19">
            <v>0</v>
          </cell>
          <cell r="AD19">
            <v>26</v>
          </cell>
          <cell r="AE19">
            <v>67.8</v>
          </cell>
          <cell r="AF19">
            <v>0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241</v>
          </cell>
          <cell r="D20">
            <v>655</v>
          </cell>
          <cell r="E20">
            <v>708</v>
          </cell>
          <cell r="F20">
            <v>73</v>
          </cell>
          <cell r="G20">
            <v>0</v>
          </cell>
          <cell r="H20">
            <v>0.5</v>
          </cell>
          <cell r="I20">
            <v>60</v>
          </cell>
          <cell r="J20">
            <v>378</v>
          </cell>
          <cell r="K20">
            <v>330</v>
          </cell>
          <cell r="L20">
            <v>200</v>
          </cell>
          <cell r="M20">
            <v>150</v>
          </cell>
          <cell r="N20">
            <v>170</v>
          </cell>
          <cell r="O20">
            <v>100</v>
          </cell>
          <cell r="V20">
            <v>127.6</v>
          </cell>
          <cell r="W20">
            <v>200</v>
          </cell>
          <cell r="X20">
            <v>6.9984326018808778</v>
          </cell>
          <cell r="Y20">
            <v>0.57210031347962387</v>
          </cell>
          <cell r="Z20">
            <v>0</v>
          </cell>
          <cell r="AB20">
            <v>70</v>
          </cell>
          <cell r="AC20">
            <v>0</v>
          </cell>
          <cell r="AD20">
            <v>89.2</v>
          </cell>
          <cell r="AE20">
            <v>132.6</v>
          </cell>
          <cell r="AF20">
            <v>142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79</v>
          </cell>
          <cell r="D21">
            <v>336</v>
          </cell>
          <cell r="E21">
            <v>304</v>
          </cell>
          <cell r="F21">
            <v>105</v>
          </cell>
          <cell r="G21">
            <v>0</v>
          </cell>
          <cell r="H21">
            <v>0.3</v>
          </cell>
          <cell r="I21">
            <v>40</v>
          </cell>
          <cell r="J21">
            <v>329</v>
          </cell>
          <cell r="K21">
            <v>-25</v>
          </cell>
          <cell r="L21">
            <v>50</v>
          </cell>
          <cell r="M21">
            <v>80</v>
          </cell>
          <cell r="N21">
            <v>90</v>
          </cell>
          <cell r="O21">
            <v>0</v>
          </cell>
          <cell r="V21">
            <v>54.8</v>
          </cell>
          <cell r="W21">
            <v>50</v>
          </cell>
          <cell r="X21">
            <v>6.8430656934306571</v>
          </cell>
          <cell r="Y21">
            <v>1.916058394160584</v>
          </cell>
          <cell r="Z21">
            <v>0</v>
          </cell>
          <cell r="AB21">
            <v>30</v>
          </cell>
          <cell r="AC21">
            <v>0</v>
          </cell>
          <cell r="AD21">
            <v>52</v>
          </cell>
          <cell r="AE21">
            <v>66.2</v>
          </cell>
          <cell r="AF21">
            <v>101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90</v>
          </cell>
          <cell r="D22">
            <v>56</v>
          </cell>
          <cell r="E22">
            <v>110</v>
          </cell>
          <cell r="F22">
            <v>33</v>
          </cell>
          <cell r="G22">
            <v>0</v>
          </cell>
          <cell r="H22">
            <v>0.5</v>
          </cell>
          <cell r="I22">
            <v>60</v>
          </cell>
          <cell r="J22">
            <v>120.5</v>
          </cell>
          <cell r="K22">
            <v>-10.5</v>
          </cell>
          <cell r="L22">
            <v>30</v>
          </cell>
          <cell r="M22">
            <v>40</v>
          </cell>
          <cell r="N22">
            <v>30</v>
          </cell>
          <cell r="O22">
            <v>20</v>
          </cell>
          <cell r="V22">
            <v>22</v>
          </cell>
          <cell r="X22">
            <v>6.9545454545454541</v>
          </cell>
          <cell r="Y22">
            <v>1.5</v>
          </cell>
          <cell r="Z22">
            <v>0</v>
          </cell>
          <cell r="AB22">
            <v>0</v>
          </cell>
          <cell r="AC22">
            <v>0</v>
          </cell>
          <cell r="AD22">
            <v>22.2</v>
          </cell>
          <cell r="AE22">
            <v>24.8</v>
          </cell>
          <cell r="AF22">
            <v>18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64</v>
          </cell>
          <cell r="D23">
            <v>58</v>
          </cell>
          <cell r="E23">
            <v>101</v>
          </cell>
          <cell r="F23">
            <v>18</v>
          </cell>
          <cell r="G23">
            <v>0</v>
          </cell>
          <cell r="H23">
            <v>0.35</v>
          </cell>
          <cell r="I23">
            <v>35</v>
          </cell>
          <cell r="J23">
            <v>118</v>
          </cell>
          <cell r="K23">
            <v>-17</v>
          </cell>
          <cell r="L23">
            <v>0</v>
          </cell>
          <cell r="M23">
            <v>20</v>
          </cell>
          <cell r="N23">
            <v>0</v>
          </cell>
          <cell r="O23">
            <v>30</v>
          </cell>
          <cell r="V23">
            <v>14.2</v>
          </cell>
          <cell r="W23">
            <v>20</v>
          </cell>
          <cell r="X23">
            <v>6.1971830985915499</v>
          </cell>
          <cell r="Y23">
            <v>1.267605633802817</v>
          </cell>
          <cell r="Z23">
            <v>0</v>
          </cell>
          <cell r="AB23">
            <v>30</v>
          </cell>
          <cell r="AC23">
            <v>0</v>
          </cell>
          <cell r="AD23">
            <v>13.2</v>
          </cell>
          <cell r="AE23">
            <v>11.4</v>
          </cell>
          <cell r="AF23">
            <v>37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3147</v>
          </cell>
          <cell r="D24">
            <v>302</v>
          </cell>
          <cell r="E24">
            <v>1673</v>
          </cell>
          <cell r="F24">
            <v>1617</v>
          </cell>
          <cell r="G24">
            <v>0</v>
          </cell>
          <cell r="H24">
            <v>0.17</v>
          </cell>
          <cell r="I24">
            <v>180</v>
          </cell>
          <cell r="J24">
            <v>1699</v>
          </cell>
          <cell r="K24">
            <v>-26</v>
          </cell>
          <cell r="L24">
            <v>0</v>
          </cell>
          <cell r="M24">
            <v>0</v>
          </cell>
          <cell r="N24">
            <v>500</v>
          </cell>
          <cell r="O24">
            <v>0</v>
          </cell>
          <cell r="V24">
            <v>313.60000000000002</v>
          </cell>
          <cell r="W24">
            <v>500</v>
          </cell>
          <cell r="X24">
            <v>8.3450255102040813</v>
          </cell>
          <cell r="Y24">
            <v>5.15625</v>
          </cell>
          <cell r="Z24">
            <v>0</v>
          </cell>
          <cell r="AB24">
            <v>105</v>
          </cell>
          <cell r="AC24">
            <v>0</v>
          </cell>
          <cell r="AD24">
            <v>202.8</v>
          </cell>
          <cell r="AE24">
            <v>302.2</v>
          </cell>
          <cell r="AF24">
            <v>422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137</v>
          </cell>
          <cell r="D25">
            <v>252</v>
          </cell>
          <cell r="E25">
            <v>278</v>
          </cell>
          <cell r="F25">
            <v>53</v>
          </cell>
          <cell r="G25">
            <v>0</v>
          </cell>
          <cell r="H25">
            <v>0.38</v>
          </cell>
          <cell r="I25">
            <v>40</v>
          </cell>
          <cell r="J25">
            <v>295</v>
          </cell>
          <cell r="K25">
            <v>-17</v>
          </cell>
          <cell r="L25">
            <v>100</v>
          </cell>
          <cell r="M25">
            <v>80</v>
          </cell>
          <cell r="N25">
            <v>80</v>
          </cell>
          <cell r="O25">
            <v>0</v>
          </cell>
          <cell r="V25">
            <v>50.8</v>
          </cell>
          <cell r="W25">
            <v>40</v>
          </cell>
          <cell r="X25">
            <v>6.9488188976377954</v>
          </cell>
          <cell r="Y25">
            <v>1.0433070866141734</v>
          </cell>
          <cell r="Z25">
            <v>0</v>
          </cell>
          <cell r="AB25">
            <v>24</v>
          </cell>
          <cell r="AC25">
            <v>0</v>
          </cell>
          <cell r="AD25">
            <v>52.8</v>
          </cell>
          <cell r="AE25">
            <v>58.2</v>
          </cell>
          <cell r="AF25">
            <v>100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664</v>
          </cell>
          <cell r="D26">
            <v>1031</v>
          </cell>
          <cell r="E26">
            <v>1196</v>
          </cell>
          <cell r="F26">
            <v>355</v>
          </cell>
          <cell r="G26">
            <v>0</v>
          </cell>
          <cell r="H26">
            <v>0.35</v>
          </cell>
          <cell r="I26">
            <v>45</v>
          </cell>
          <cell r="J26">
            <v>1255</v>
          </cell>
          <cell r="K26">
            <v>-59</v>
          </cell>
          <cell r="L26">
            <v>400</v>
          </cell>
          <cell r="M26">
            <v>300</v>
          </cell>
          <cell r="N26">
            <v>300</v>
          </cell>
          <cell r="O26">
            <v>120</v>
          </cell>
          <cell r="V26">
            <v>223.6</v>
          </cell>
          <cell r="X26">
            <v>6.5966010733452594</v>
          </cell>
          <cell r="Y26">
            <v>1.5876565295169947</v>
          </cell>
          <cell r="Z26">
            <v>0</v>
          </cell>
          <cell r="AB26">
            <v>78</v>
          </cell>
          <cell r="AC26">
            <v>0</v>
          </cell>
          <cell r="AD26">
            <v>235.2</v>
          </cell>
          <cell r="AE26">
            <v>258.39999999999998</v>
          </cell>
          <cell r="AF26">
            <v>199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139</v>
          </cell>
          <cell r="D27">
            <v>371</v>
          </cell>
          <cell r="E27">
            <v>263</v>
          </cell>
          <cell r="F27">
            <v>137</v>
          </cell>
          <cell r="G27">
            <v>0</v>
          </cell>
          <cell r="H27">
            <v>0.35</v>
          </cell>
          <cell r="I27">
            <v>45</v>
          </cell>
          <cell r="J27">
            <v>610</v>
          </cell>
          <cell r="K27">
            <v>-347</v>
          </cell>
          <cell r="L27">
            <v>0</v>
          </cell>
          <cell r="M27">
            <v>0</v>
          </cell>
          <cell r="N27">
            <v>50</v>
          </cell>
          <cell r="O27">
            <v>160</v>
          </cell>
          <cell r="V27">
            <v>41.8</v>
          </cell>
          <cell r="X27">
            <v>8.3014354066985643</v>
          </cell>
          <cell r="Y27">
            <v>3.2775119617224884</v>
          </cell>
          <cell r="Z27">
            <v>0</v>
          </cell>
          <cell r="AB27">
            <v>0</v>
          </cell>
          <cell r="AC27">
            <v>54</v>
          </cell>
          <cell r="AD27">
            <v>60.4</v>
          </cell>
          <cell r="AE27">
            <v>45.4</v>
          </cell>
          <cell r="AF27">
            <v>13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86</v>
          </cell>
          <cell r="D28">
            <v>2084</v>
          </cell>
          <cell r="E28">
            <v>1850</v>
          </cell>
          <cell r="F28">
            <v>152</v>
          </cell>
          <cell r="G28">
            <v>0</v>
          </cell>
          <cell r="H28">
            <v>0.35</v>
          </cell>
          <cell r="I28">
            <v>45</v>
          </cell>
          <cell r="J28">
            <v>2007</v>
          </cell>
          <cell r="K28">
            <v>-157</v>
          </cell>
          <cell r="L28">
            <v>150</v>
          </cell>
          <cell r="M28">
            <v>160</v>
          </cell>
          <cell r="N28">
            <v>200</v>
          </cell>
          <cell r="O28">
            <v>120</v>
          </cell>
          <cell r="V28">
            <v>124</v>
          </cell>
          <cell r="W28">
            <v>80</v>
          </cell>
          <cell r="X28">
            <v>6.9516129032258061</v>
          </cell>
          <cell r="Y28">
            <v>1.2258064516129032</v>
          </cell>
          <cell r="Z28">
            <v>0</v>
          </cell>
          <cell r="AB28">
            <v>30</v>
          </cell>
          <cell r="AC28">
            <v>1200</v>
          </cell>
          <cell r="AD28">
            <v>101.8</v>
          </cell>
          <cell r="AE28">
            <v>143.4</v>
          </cell>
          <cell r="AF28">
            <v>119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546</v>
          </cell>
          <cell r="D29">
            <v>1059</v>
          </cell>
          <cell r="E29">
            <v>1009</v>
          </cell>
          <cell r="F29">
            <v>430</v>
          </cell>
          <cell r="G29">
            <v>0</v>
          </cell>
          <cell r="H29">
            <v>0.35</v>
          </cell>
          <cell r="I29">
            <v>45</v>
          </cell>
          <cell r="J29">
            <v>1035</v>
          </cell>
          <cell r="K29">
            <v>-26</v>
          </cell>
          <cell r="L29">
            <v>150</v>
          </cell>
          <cell r="M29">
            <v>200</v>
          </cell>
          <cell r="N29">
            <v>300</v>
          </cell>
          <cell r="O29">
            <v>100</v>
          </cell>
          <cell r="V29">
            <v>189.8</v>
          </cell>
          <cell r="W29">
            <v>150</v>
          </cell>
          <cell r="X29">
            <v>7.0073761854583765</v>
          </cell>
          <cell r="Y29">
            <v>2.2655426765015805</v>
          </cell>
          <cell r="Z29">
            <v>0</v>
          </cell>
          <cell r="AB29">
            <v>60</v>
          </cell>
          <cell r="AC29">
            <v>0</v>
          </cell>
          <cell r="AD29">
            <v>219.8</v>
          </cell>
          <cell r="AE29">
            <v>221</v>
          </cell>
          <cell r="AF29">
            <v>207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149.53700000000001</v>
          </cell>
          <cell r="D30">
            <v>856.73800000000006</v>
          </cell>
          <cell r="E30">
            <v>688.15300000000002</v>
          </cell>
          <cell r="F30">
            <v>78.775000000000006</v>
          </cell>
          <cell r="G30">
            <v>0</v>
          </cell>
          <cell r="H30">
            <v>1</v>
          </cell>
          <cell r="I30">
            <v>50</v>
          </cell>
          <cell r="J30">
            <v>695.95100000000002</v>
          </cell>
          <cell r="K30">
            <v>-7.7980000000000018</v>
          </cell>
          <cell r="L30">
            <v>120</v>
          </cell>
          <cell r="M30">
            <v>130</v>
          </cell>
          <cell r="N30">
            <v>140</v>
          </cell>
          <cell r="O30">
            <v>150</v>
          </cell>
          <cell r="V30">
            <v>106.06660000000002</v>
          </cell>
          <cell r="W30">
            <v>100</v>
          </cell>
          <cell r="X30">
            <v>6.7766384516897853</v>
          </cell>
          <cell r="Y30">
            <v>0.74269374147941003</v>
          </cell>
          <cell r="Z30">
            <v>0</v>
          </cell>
          <cell r="AB30">
            <v>157.82</v>
          </cell>
          <cell r="AC30">
            <v>0</v>
          </cell>
          <cell r="AD30">
            <v>81.441599999999994</v>
          </cell>
          <cell r="AE30">
            <v>104.65100000000002</v>
          </cell>
          <cell r="AF30">
            <v>236.72200000000001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2957.4389999999999</v>
          </cell>
          <cell r="D31">
            <v>6236.1130000000003</v>
          </cell>
          <cell r="E31">
            <v>6815.5259999999998</v>
          </cell>
          <cell r="F31">
            <v>1296.98</v>
          </cell>
          <cell r="G31">
            <v>0</v>
          </cell>
          <cell r="H31">
            <v>1</v>
          </cell>
          <cell r="I31">
            <v>50</v>
          </cell>
          <cell r="J31">
            <v>6887.9939999999997</v>
          </cell>
          <cell r="K31">
            <v>-72.467999999999847</v>
          </cell>
          <cell r="L31">
            <v>1100</v>
          </cell>
          <cell r="M31">
            <v>1400</v>
          </cell>
          <cell r="N31">
            <v>1400</v>
          </cell>
          <cell r="O31">
            <v>1000</v>
          </cell>
          <cell r="V31">
            <v>1079.8031999999998</v>
          </cell>
          <cell r="W31">
            <v>1300</v>
          </cell>
          <cell r="X31">
            <v>6.9429133012385966</v>
          </cell>
          <cell r="Y31">
            <v>1.2011262793071924</v>
          </cell>
          <cell r="Z31">
            <v>0</v>
          </cell>
          <cell r="AB31">
            <v>1416.51</v>
          </cell>
          <cell r="AC31">
            <v>0</v>
          </cell>
          <cell r="AD31">
            <v>1092.029</v>
          </cell>
          <cell r="AE31">
            <v>1098.4608000000001</v>
          </cell>
          <cell r="AF31">
            <v>2278.5320000000002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210.94499999999999</v>
          </cell>
          <cell r="D32">
            <v>229.08600000000001</v>
          </cell>
          <cell r="E32">
            <v>276.04500000000002</v>
          </cell>
          <cell r="F32">
            <v>61.09</v>
          </cell>
          <cell r="G32">
            <v>0</v>
          </cell>
          <cell r="H32">
            <v>1</v>
          </cell>
          <cell r="I32">
            <v>50</v>
          </cell>
          <cell r="J32">
            <v>365.11599999999999</v>
          </cell>
          <cell r="K32">
            <v>-89.07099999999997</v>
          </cell>
          <cell r="L32">
            <v>90</v>
          </cell>
          <cell r="M32">
            <v>70</v>
          </cell>
          <cell r="N32">
            <v>80</v>
          </cell>
          <cell r="O32">
            <v>100</v>
          </cell>
          <cell r="V32">
            <v>52.048999999999999</v>
          </cell>
          <cell r="X32">
            <v>7.7060078003419861</v>
          </cell>
          <cell r="Y32">
            <v>1.1737017041633846</v>
          </cell>
          <cell r="Z32">
            <v>0</v>
          </cell>
          <cell r="AB32">
            <v>15.8</v>
          </cell>
          <cell r="AC32">
            <v>0</v>
          </cell>
          <cell r="AD32">
            <v>62.671400000000006</v>
          </cell>
          <cell r="AE32">
            <v>60.449799999999996</v>
          </cell>
          <cell r="AF32">
            <v>29.423999999999999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363.70100000000002</v>
          </cell>
          <cell r="D33">
            <v>977.56</v>
          </cell>
          <cell r="E33">
            <v>884.28700000000003</v>
          </cell>
          <cell r="F33">
            <v>195.398</v>
          </cell>
          <cell r="G33">
            <v>0</v>
          </cell>
          <cell r="H33">
            <v>1</v>
          </cell>
          <cell r="I33">
            <v>50</v>
          </cell>
          <cell r="J33">
            <v>856.44</v>
          </cell>
          <cell r="K33">
            <v>27.84699999999998</v>
          </cell>
          <cell r="L33">
            <v>250</v>
          </cell>
          <cell r="M33">
            <v>230</v>
          </cell>
          <cell r="N33">
            <v>220</v>
          </cell>
          <cell r="O33">
            <v>0</v>
          </cell>
          <cell r="V33">
            <v>145.84340000000003</v>
          </cell>
          <cell r="W33">
            <v>120</v>
          </cell>
          <cell r="X33">
            <v>6.9622485487858885</v>
          </cell>
          <cell r="Y33">
            <v>1.3397795169339164</v>
          </cell>
          <cell r="Z33">
            <v>0</v>
          </cell>
          <cell r="AB33">
            <v>155.07</v>
          </cell>
          <cell r="AC33">
            <v>0</v>
          </cell>
          <cell r="AD33">
            <v>137.97919999999999</v>
          </cell>
          <cell r="AE33">
            <v>164.67439999999993</v>
          </cell>
          <cell r="AF33">
            <v>248.262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158.768</v>
          </cell>
          <cell r="D34">
            <v>1254.597</v>
          </cell>
          <cell r="E34">
            <v>544.98599999999999</v>
          </cell>
          <cell r="F34">
            <v>53.731000000000002</v>
          </cell>
          <cell r="G34">
            <v>0</v>
          </cell>
          <cell r="H34">
            <v>1</v>
          </cell>
          <cell r="I34">
            <v>60</v>
          </cell>
          <cell r="J34">
            <v>565.25699999999995</v>
          </cell>
          <cell r="K34">
            <v>-20.270999999999958</v>
          </cell>
          <cell r="L34">
            <v>50</v>
          </cell>
          <cell r="M34">
            <v>70</v>
          </cell>
          <cell r="N34">
            <v>60</v>
          </cell>
          <cell r="O34">
            <v>30</v>
          </cell>
          <cell r="V34">
            <v>46.636199999999995</v>
          </cell>
          <cell r="W34">
            <v>60</v>
          </cell>
          <cell r="X34">
            <v>6.9416247464416063</v>
          </cell>
          <cell r="Y34">
            <v>1.1521307482170504</v>
          </cell>
          <cell r="Z34">
            <v>311.80500000000001</v>
          </cell>
          <cell r="AB34">
            <v>0</v>
          </cell>
          <cell r="AC34">
            <v>0</v>
          </cell>
          <cell r="AD34">
            <v>45.251999999999995</v>
          </cell>
          <cell r="AE34">
            <v>51.112599999999972</v>
          </cell>
          <cell r="AF34">
            <v>61.368000000000002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8206.3009999999995</v>
          </cell>
          <cell r="D35">
            <v>10810.838</v>
          </cell>
          <cell r="E35">
            <v>15422.859</v>
          </cell>
          <cell r="F35">
            <v>2127.4070000000002</v>
          </cell>
          <cell r="G35">
            <v>0</v>
          </cell>
          <cell r="H35">
            <v>1</v>
          </cell>
          <cell r="I35">
            <v>60</v>
          </cell>
          <cell r="J35">
            <v>15127.013000000001</v>
          </cell>
          <cell r="K35">
            <v>295.84599999999955</v>
          </cell>
          <cell r="L35">
            <v>1000</v>
          </cell>
          <cell r="M35">
            <v>2900</v>
          </cell>
          <cell r="N35">
            <v>2700</v>
          </cell>
          <cell r="O35">
            <v>3050</v>
          </cell>
          <cell r="V35">
            <v>2225.4137999999998</v>
          </cell>
          <cell r="W35">
            <v>3600</v>
          </cell>
          <cell r="X35">
            <v>6.9099090694953</v>
          </cell>
          <cell r="Y35">
            <v>0.9559601904149243</v>
          </cell>
          <cell r="Z35">
            <v>0</v>
          </cell>
          <cell r="AB35">
            <v>4295.79</v>
          </cell>
          <cell r="AC35">
            <v>0</v>
          </cell>
          <cell r="AD35">
            <v>2157.1279999999997</v>
          </cell>
          <cell r="AE35">
            <v>2076.5221999999999</v>
          </cell>
          <cell r="AF35">
            <v>6124.9690000000001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20.981000000000002</v>
          </cell>
          <cell r="D36">
            <v>339.41899999999998</v>
          </cell>
          <cell r="E36">
            <v>181.91300000000001</v>
          </cell>
          <cell r="F36">
            <v>106.27500000000001</v>
          </cell>
          <cell r="G36" t="str">
            <v>н</v>
          </cell>
          <cell r="H36">
            <v>1</v>
          </cell>
          <cell r="I36">
            <v>55</v>
          </cell>
          <cell r="J36">
            <v>260.99799999999999</v>
          </cell>
          <cell r="K36">
            <v>-79.08499999999998</v>
          </cell>
          <cell r="L36">
            <v>50</v>
          </cell>
          <cell r="M36">
            <v>70</v>
          </cell>
          <cell r="N36">
            <v>60</v>
          </cell>
          <cell r="O36">
            <v>0</v>
          </cell>
          <cell r="V36">
            <v>23.586600000000004</v>
          </cell>
          <cell r="X36">
            <v>12.13718806440945</v>
          </cell>
          <cell r="Y36">
            <v>4.5057363079036392</v>
          </cell>
          <cell r="Z36">
            <v>0</v>
          </cell>
          <cell r="AB36">
            <v>63.98</v>
          </cell>
          <cell r="AC36">
            <v>0</v>
          </cell>
          <cell r="AD36">
            <v>24.3202</v>
          </cell>
          <cell r="AE36">
            <v>42.572000000000003</v>
          </cell>
          <cell r="AF36">
            <v>85.245999999999995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24.827000000000002</v>
          </cell>
          <cell r="D37">
            <v>66.817999999999998</v>
          </cell>
          <cell r="E37">
            <v>73.427999999999997</v>
          </cell>
          <cell r="F37">
            <v>18.216999999999999</v>
          </cell>
          <cell r="G37">
            <v>0</v>
          </cell>
          <cell r="H37">
            <v>1</v>
          </cell>
          <cell r="I37">
            <v>50</v>
          </cell>
          <cell r="J37">
            <v>70.257999999999996</v>
          </cell>
          <cell r="K37">
            <v>3.1700000000000017</v>
          </cell>
          <cell r="L37">
            <v>20</v>
          </cell>
          <cell r="M37">
            <v>30</v>
          </cell>
          <cell r="N37">
            <v>20</v>
          </cell>
          <cell r="O37">
            <v>20</v>
          </cell>
          <cell r="V37">
            <v>14.685599999999999</v>
          </cell>
          <cell r="X37">
            <v>7.3689192133790931</v>
          </cell>
          <cell r="Y37">
            <v>1.2404668518821158</v>
          </cell>
          <cell r="Z37">
            <v>0</v>
          </cell>
          <cell r="AB37">
            <v>0</v>
          </cell>
          <cell r="AC37">
            <v>0</v>
          </cell>
          <cell r="AD37">
            <v>10.613800000000001</v>
          </cell>
          <cell r="AE37">
            <v>16.756</v>
          </cell>
          <cell r="AF37">
            <v>6.1950000000000003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281.959</v>
          </cell>
          <cell r="D38">
            <v>653.65300000000002</v>
          </cell>
          <cell r="E38">
            <v>662.06899999999996</v>
          </cell>
          <cell r="F38">
            <v>152.542</v>
          </cell>
          <cell r="G38">
            <v>0</v>
          </cell>
          <cell r="H38">
            <v>1</v>
          </cell>
          <cell r="I38">
            <v>50</v>
          </cell>
          <cell r="J38">
            <v>644.34400000000005</v>
          </cell>
          <cell r="K38">
            <v>17.724999999999909</v>
          </cell>
          <cell r="L38">
            <v>100</v>
          </cell>
          <cell r="M38">
            <v>130</v>
          </cell>
          <cell r="N38">
            <v>150</v>
          </cell>
          <cell r="O38">
            <v>90</v>
          </cell>
          <cell r="V38">
            <v>105.19179999999999</v>
          </cell>
          <cell r="W38">
            <v>100</v>
          </cell>
          <cell r="X38">
            <v>6.8688053631556842</v>
          </cell>
          <cell r="Y38">
            <v>1.4501320445129755</v>
          </cell>
          <cell r="Z38">
            <v>0</v>
          </cell>
          <cell r="AB38">
            <v>136.11000000000001</v>
          </cell>
          <cell r="AC38">
            <v>0</v>
          </cell>
          <cell r="AD38">
            <v>101.42079999999999</v>
          </cell>
          <cell r="AE38">
            <v>115.75719999999998</v>
          </cell>
          <cell r="AF38">
            <v>228.715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3477.1010000000001</v>
          </cell>
          <cell r="D39">
            <v>12095.132</v>
          </cell>
          <cell r="E39">
            <v>12940.557000000001</v>
          </cell>
          <cell r="F39">
            <v>1159.107</v>
          </cell>
          <cell r="G39">
            <v>0</v>
          </cell>
          <cell r="H39">
            <v>1</v>
          </cell>
          <cell r="I39">
            <v>60</v>
          </cell>
          <cell r="J39">
            <v>12878.759</v>
          </cell>
          <cell r="K39">
            <v>61.798000000000684</v>
          </cell>
          <cell r="L39">
            <v>500</v>
          </cell>
          <cell r="M39">
            <v>1200</v>
          </cell>
          <cell r="N39">
            <v>800</v>
          </cell>
          <cell r="O39">
            <v>0</v>
          </cell>
          <cell r="V39">
            <v>674.04940000000011</v>
          </cell>
          <cell r="W39">
            <v>1200</v>
          </cell>
          <cell r="X39">
            <v>7.2088292045063751</v>
          </cell>
          <cell r="Y39">
            <v>1.719617286210773</v>
          </cell>
          <cell r="Z39">
            <v>8009.68</v>
          </cell>
          <cell r="AB39">
            <v>1560.63</v>
          </cell>
          <cell r="AC39">
            <v>0</v>
          </cell>
          <cell r="AD39">
            <v>883.27720000000011</v>
          </cell>
          <cell r="AE39">
            <v>747.53880000000004</v>
          </cell>
          <cell r="AF39">
            <v>2173.154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2423.2179999999998</v>
          </cell>
          <cell r="D40">
            <v>5806.933</v>
          </cell>
          <cell r="E40">
            <v>5959.6210000000001</v>
          </cell>
          <cell r="F40">
            <v>845.66</v>
          </cell>
          <cell r="G40">
            <v>0</v>
          </cell>
          <cell r="H40">
            <v>1</v>
          </cell>
          <cell r="I40">
            <v>60</v>
          </cell>
          <cell r="J40">
            <v>5905.8220000000001</v>
          </cell>
          <cell r="K40">
            <v>53.798999999999978</v>
          </cell>
          <cell r="L40">
            <v>1100</v>
          </cell>
          <cell r="M40">
            <v>1400</v>
          </cell>
          <cell r="N40">
            <v>1300</v>
          </cell>
          <cell r="O40">
            <v>400</v>
          </cell>
          <cell r="V40">
            <v>912.12119999999993</v>
          </cell>
          <cell r="W40">
            <v>1300</v>
          </cell>
          <cell r="X40">
            <v>6.957035972850977</v>
          </cell>
          <cell r="Y40">
            <v>0.92713556049349588</v>
          </cell>
          <cell r="Z40">
            <v>0</v>
          </cell>
          <cell r="AB40">
            <v>1399.0150000000001</v>
          </cell>
          <cell r="AC40">
            <v>0</v>
          </cell>
          <cell r="AD40">
            <v>918.13660000000004</v>
          </cell>
          <cell r="AE40">
            <v>979.82559999999978</v>
          </cell>
          <cell r="AF40">
            <v>2076.8879999999999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30.478000000000002</v>
          </cell>
          <cell r="D41">
            <v>922.39599999999996</v>
          </cell>
          <cell r="E41">
            <v>743.84699999999998</v>
          </cell>
          <cell r="F41">
            <v>113.357</v>
          </cell>
          <cell r="G41">
            <v>0</v>
          </cell>
          <cell r="H41">
            <v>1</v>
          </cell>
          <cell r="I41">
            <v>60</v>
          </cell>
          <cell r="J41">
            <v>734.56</v>
          </cell>
          <cell r="K41">
            <v>9.2870000000000346</v>
          </cell>
          <cell r="L41">
            <v>50</v>
          </cell>
          <cell r="M41">
            <v>80</v>
          </cell>
          <cell r="N41">
            <v>90</v>
          </cell>
          <cell r="O41">
            <v>30</v>
          </cell>
          <cell r="V41">
            <v>56.059400000000004</v>
          </cell>
          <cell r="W41">
            <v>30</v>
          </cell>
          <cell r="X41">
            <v>7.0167893341705394</v>
          </cell>
          <cell r="Y41">
            <v>2.0220872859859362</v>
          </cell>
          <cell r="Z41">
            <v>400.14</v>
          </cell>
          <cell r="AB41">
            <v>63.41</v>
          </cell>
          <cell r="AC41">
            <v>0</v>
          </cell>
          <cell r="AD41">
            <v>44.440600000000003</v>
          </cell>
          <cell r="AE41">
            <v>65.334199999999981</v>
          </cell>
          <cell r="AF41">
            <v>118.32599999999999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190.00800000000001</v>
          </cell>
          <cell r="D42">
            <v>682.40599999999995</v>
          </cell>
          <cell r="E42">
            <v>710.14800000000002</v>
          </cell>
          <cell r="F42">
            <v>108.61499999999999</v>
          </cell>
          <cell r="G42">
            <v>0</v>
          </cell>
          <cell r="H42">
            <v>1</v>
          </cell>
          <cell r="I42">
            <v>60</v>
          </cell>
          <cell r="J42">
            <v>704.39300000000003</v>
          </cell>
          <cell r="K42">
            <v>5.7549999999999955</v>
          </cell>
          <cell r="L42">
            <v>50</v>
          </cell>
          <cell r="M42">
            <v>60</v>
          </cell>
          <cell r="N42">
            <v>90</v>
          </cell>
          <cell r="O42">
            <v>90</v>
          </cell>
          <cell r="V42">
            <v>60.814800000000012</v>
          </cell>
          <cell r="W42">
            <v>30</v>
          </cell>
          <cell r="X42">
            <v>7.0478732150726451</v>
          </cell>
          <cell r="Y42">
            <v>1.7859961719844506</v>
          </cell>
          <cell r="Z42">
            <v>301.37099999999998</v>
          </cell>
          <cell r="AB42">
            <v>104.703</v>
          </cell>
          <cell r="AC42">
            <v>0</v>
          </cell>
          <cell r="AD42">
            <v>64.904199999999989</v>
          </cell>
          <cell r="AE42">
            <v>65.243800000000007</v>
          </cell>
          <cell r="AF42">
            <v>146.67099999999999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97.031000000000006</v>
          </cell>
          <cell r="D43">
            <v>6.3520000000000003</v>
          </cell>
          <cell r="E43">
            <v>76.573999999999998</v>
          </cell>
          <cell r="F43">
            <v>21.516999999999999</v>
          </cell>
          <cell r="G43">
            <v>0</v>
          </cell>
          <cell r="H43">
            <v>1</v>
          </cell>
          <cell r="I43">
            <v>180</v>
          </cell>
          <cell r="J43">
            <v>78.683999999999997</v>
          </cell>
          <cell r="K43">
            <v>-2.1099999999999994</v>
          </cell>
          <cell r="L43">
            <v>0</v>
          </cell>
          <cell r="M43">
            <v>100</v>
          </cell>
          <cell r="N43">
            <v>0</v>
          </cell>
          <cell r="O43">
            <v>0</v>
          </cell>
          <cell r="V43">
            <v>15.3148</v>
          </cell>
          <cell r="X43">
            <v>7.9346122704834539</v>
          </cell>
          <cell r="Y43">
            <v>1.4049808028834851</v>
          </cell>
          <cell r="Z43">
            <v>0</v>
          </cell>
          <cell r="AB43">
            <v>0</v>
          </cell>
          <cell r="AC43">
            <v>0</v>
          </cell>
          <cell r="AD43">
            <v>5.0642000000000005</v>
          </cell>
          <cell r="AE43">
            <v>11.280800000000001</v>
          </cell>
          <cell r="AF43">
            <v>16.954000000000001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215.81100000000001</v>
          </cell>
          <cell r="D44">
            <v>722.51</v>
          </cell>
          <cell r="E44">
            <v>645.399</v>
          </cell>
          <cell r="F44">
            <v>157.072</v>
          </cell>
          <cell r="G44">
            <v>0</v>
          </cell>
          <cell r="H44">
            <v>1</v>
          </cell>
          <cell r="I44">
            <v>60</v>
          </cell>
          <cell r="J44">
            <v>620.20899999999995</v>
          </cell>
          <cell r="K44">
            <v>25.190000000000055</v>
          </cell>
          <cell r="L44">
            <v>150</v>
          </cell>
          <cell r="M44">
            <v>150</v>
          </cell>
          <cell r="N44">
            <v>160</v>
          </cell>
          <cell r="O44">
            <v>60</v>
          </cell>
          <cell r="V44">
            <v>112.4046</v>
          </cell>
          <cell r="W44">
            <v>110</v>
          </cell>
          <cell r="X44">
            <v>7.0021333646487776</v>
          </cell>
          <cell r="Y44">
            <v>1.3973805342485983</v>
          </cell>
          <cell r="Z44">
            <v>0</v>
          </cell>
          <cell r="AB44">
            <v>83.376000000000005</v>
          </cell>
          <cell r="AC44">
            <v>0</v>
          </cell>
          <cell r="AD44">
            <v>96.975200000000001</v>
          </cell>
          <cell r="AE44">
            <v>122.88939999999999</v>
          </cell>
          <cell r="AF44">
            <v>175.22499999999999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54.966000000000001</v>
          </cell>
          <cell r="D45">
            <v>195.65</v>
          </cell>
          <cell r="E45">
            <v>94.62</v>
          </cell>
          <cell r="F45">
            <v>2.0350000000000001</v>
          </cell>
          <cell r="G45" t="str">
            <v>н</v>
          </cell>
          <cell r="H45">
            <v>1</v>
          </cell>
          <cell r="I45">
            <v>35</v>
          </cell>
          <cell r="J45">
            <v>96.790999999999997</v>
          </cell>
          <cell r="K45">
            <v>-2.1709999999999923</v>
          </cell>
          <cell r="L45">
            <v>30</v>
          </cell>
          <cell r="M45">
            <v>30</v>
          </cell>
          <cell r="N45">
            <v>20</v>
          </cell>
          <cell r="O45">
            <v>0</v>
          </cell>
          <cell r="V45">
            <v>13.873000000000001</v>
          </cell>
          <cell r="W45">
            <v>10</v>
          </cell>
          <cell r="X45">
            <v>6.6341094211778264</v>
          </cell>
          <cell r="Y45">
            <v>0.14668781085561883</v>
          </cell>
          <cell r="Z45">
            <v>0</v>
          </cell>
          <cell r="AB45">
            <v>25.254999999999999</v>
          </cell>
          <cell r="AC45">
            <v>0</v>
          </cell>
          <cell r="AD45">
            <v>12.436200000000001</v>
          </cell>
          <cell r="AE45">
            <v>14.484199999999992</v>
          </cell>
          <cell r="AF45">
            <v>35.057000000000002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52.496000000000002</v>
          </cell>
          <cell r="D46">
            <v>361.41699999999997</v>
          </cell>
          <cell r="E46">
            <v>284.42599999999999</v>
          </cell>
          <cell r="F46">
            <v>62.863999999999997</v>
          </cell>
          <cell r="G46">
            <v>0</v>
          </cell>
          <cell r="H46">
            <v>1</v>
          </cell>
          <cell r="I46">
            <v>30</v>
          </cell>
          <cell r="J46">
            <v>283.93200000000002</v>
          </cell>
          <cell r="K46">
            <v>0.49399999999997135</v>
          </cell>
          <cell r="L46">
            <v>0</v>
          </cell>
          <cell r="M46">
            <v>50</v>
          </cell>
          <cell r="N46">
            <v>40</v>
          </cell>
          <cell r="O46">
            <v>0</v>
          </cell>
          <cell r="V46">
            <v>25.729599999999994</v>
          </cell>
          <cell r="X46">
            <v>5.9411728126360313</v>
          </cell>
          <cell r="Y46">
            <v>2.4432560164168899</v>
          </cell>
          <cell r="Z46">
            <v>71.775000000000006</v>
          </cell>
          <cell r="AB46">
            <v>84.003</v>
          </cell>
          <cell r="AC46">
            <v>0</v>
          </cell>
          <cell r="AD46">
            <v>24.5228</v>
          </cell>
          <cell r="AE46">
            <v>29.815199999999994</v>
          </cell>
          <cell r="AF46">
            <v>111.973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42.603999999999999</v>
          </cell>
          <cell r="D47">
            <v>413.447</v>
          </cell>
          <cell r="E47">
            <v>307.12900000000002</v>
          </cell>
          <cell r="F47">
            <v>104.319</v>
          </cell>
          <cell r="G47" t="str">
            <v>н</v>
          </cell>
          <cell r="H47">
            <v>1</v>
          </cell>
          <cell r="I47">
            <v>30</v>
          </cell>
          <cell r="J47">
            <v>324.18</v>
          </cell>
          <cell r="K47">
            <v>-17.050999999999988</v>
          </cell>
          <cell r="L47">
            <v>20</v>
          </cell>
          <cell r="M47">
            <v>50</v>
          </cell>
          <cell r="N47">
            <v>50</v>
          </cell>
          <cell r="O47">
            <v>0</v>
          </cell>
          <cell r="V47">
            <v>29.362000000000005</v>
          </cell>
          <cell r="X47">
            <v>7.639772495061643</v>
          </cell>
          <cell r="Y47">
            <v>3.5528574347796464</v>
          </cell>
          <cell r="Z47">
            <v>128.41499999999999</v>
          </cell>
          <cell r="AB47">
            <v>31.904</v>
          </cell>
          <cell r="AC47">
            <v>0</v>
          </cell>
          <cell r="AD47">
            <v>29.052600000000002</v>
          </cell>
          <cell r="AE47">
            <v>40.6434</v>
          </cell>
          <cell r="AF47">
            <v>52.968000000000004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685.36099999999999</v>
          </cell>
          <cell r="D48">
            <v>1293.0619999999999</v>
          </cell>
          <cell r="E48">
            <v>1384.2639999999999</v>
          </cell>
          <cell r="F48">
            <v>282.47800000000001</v>
          </cell>
          <cell r="G48">
            <v>0</v>
          </cell>
          <cell r="H48">
            <v>1</v>
          </cell>
          <cell r="I48">
            <v>30</v>
          </cell>
          <cell r="J48">
            <v>1393.7919999999999</v>
          </cell>
          <cell r="K48">
            <v>-9.52800000000002</v>
          </cell>
          <cell r="L48">
            <v>200</v>
          </cell>
          <cell r="M48">
            <v>350</v>
          </cell>
          <cell r="N48">
            <v>300</v>
          </cell>
          <cell r="O48">
            <v>100</v>
          </cell>
          <cell r="V48">
            <v>220.11859999999996</v>
          </cell>
          <cell r="W48">
            <v>100</v>
          </cell>
          <cell r="X48">
            <v>6.0534548193564754</v>
          </cell>
          <cell r="Y48">
            <v>1.2832990942155731</v>
          </cell>
          <cell r="Z48">
            <v>0</v>
          </cell>
          <cell r="AB48">
            <v>283.67099999999999</v>
          </cell>
          <cell r="AC48">
            <v>0</v>
          </cell>
          <cell r="AD48">
            <v>235.8792</v>
          </cell>
          <cell r="AE48">
            <v>240.05239999999998</v>
          </cell>
          <cell r="AF48">
            <v>436.73599999999999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39.362000000000002</v>
          </cell>
          <cell r="D49">
            <v>60.795999999999999</v>
          </cell>
          <cell r="E49">
            <v>63.68</v>
          </cell>
          <cell r="F49">
            <v>36.478000000000002</v>
          </cell>
          <cell r="G49">
            <v>0</v>
          </cell>
          <cell r="H49">
            <v>1</v>
          </cell>
          <cell r="I49">
            <v>40</v>
          </cell>
          <cell r="J49">
            <v>62</v>
          </cell>
          <cell r="K49">
            <v>1.6799999999999997</v>
          </cell>
          <cell r="L49">
            <v>0</v>
          </cell>
          <cell r="M49">
            <v>20</v>
          </cell>
          <cell r="N49">
            <v>20</v>
          </cell>
          <cell r="O49">
            <v>0</v>
          </cell>
          <cell r="V49">
            <v>12.736000000000001</v>
          </cell>
          <cell r="W49">
            <v>20</v>
          </cell>
          <cell r="X49">
            <v>7.5752198492462313</v>
          </cell>
          <cell r="Y49">
            <v>2.8641645728643215</v>
          </cell>
          <cell r="Z49">
            <v>0</v>
          </cell>
          <cell r="AB49">
            <v>0</v>
          </cell>
          <cell r="AC49">
            <v>0</v>
          </cell>
          <cell r="AD49">
            <v>12.3376</v>
          </cell>
          <cell r="AE49">
            <v>13.706200000000001</v>
          </cell>
          <cell r="AF49">
            <v>6.7770000000000001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134.01</v>
          </cell>
          <cell r="D50">
            <v>158.44499999999999</v>
          </cell>
          <cell r="E50">
            <v>132.27799999999999</v>
          </cell>
          <cell r="F50">
            <v>62.621000000000002</v>
          </cell>
          <cell r="G50" t="str">
            <v>н</v>
          </cell>
          <cell r="H50">
            <v>1</v>
          </cell>
          <cell r="I50">
            <v>35</v>
          </cell>
          <cell r="J50">
            <v>132.05799999999999</v>
          </cell>
          <cell r="K50">
            <v>0.21999999999999886</v>
          </cell>
          <cell r="L50">
            <v>50</v>
          </cell>
          <cell r="M50">
            <v>50</v>
          </cell>
          <cell r="N50">
            <v>40</v>
          </cell>
          <cell r="O50">
            <v>0</v>
          </cell>
          <cell r="V50">
            <v>26.455599999999997</v>
          </cell>
          <cell r="X50">
            <v>7.6589077548798752</v>
          </cell>
          <cell r="Y50">
            <v>2.3670224829525699</v>
          </cell>
          <cell r="Z50">
            <v>0</v>
          </cell>
          <cell r="AB50">
            <v>0</v>
          </cell>
          <cell r="AC50">
            <v>0</v>
          </cell>
          <cell r="AD50">
            <v>21.490000000000002</v>
          </cell>
          <cell r="AE50">
            <v>37.217200000000005</v>
          </cell>
          <cell r="AF50">
            <v>37.146000000000001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85.001000000000005</v>
          </cell>
          <cell r="D51">
            <v>205.774</v>
          </cell>
          <cell r="E51">
            <v>200.357</v>
          </cell>
          <cell r="F51">
            <v>86.552000000000007</v>
          </cell>
          <cell r="G51">
            <v>0</v>
          </cell>
          <cell r="H51">
            <v>1</v>
          </cell>
          <cell r="I51">
            <v>30</v>
          </cell>
          <cell r="J51">
            <v>198.77699999999999</v>
          </cell>
          <cell r="K51">
            <v>1.5800000000000125</v>
          </cell>
          <cell r="L51">
            <v>0</v>
          </cell>
          <cell r="M51">
            <v>30</v>
          </cell>
          <cell r="N51">
            <v>50</v>
          </cell>
          <cell r="O51">
            <v>20</v>
          </cell>
          <cell r="V51">
            <v>29.697400000000005</v>
          </cell>
          <cell r="X51">
            <v>6.2817620397745255</v>
          </cell>
          <cell r="Y51">
            <v>2.9144638924619661</v>
          </cell>
          <cell r="Z51">
            <v>28.884</v>
          </cell>
          <cell r="AB51">
            <v>22.986000000000001</v>
          </cell>
          <cell r="AC51">
            <v>0</v>
          </cell>
          <cell r="AD51">
            <v>30.476999999999997</v>
          </cell>
          <cell r="AE51">
            <v>32.612400000000001</v>
          </cell>
          <cell r="AF51">
            <v>39.941000000000003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176.55600000000001</v>
          </cell>
          <cell r="D52">
            <v>521.36699999999996</v>
          </cell>
          <cell r="E52">
            <v>499.44299999999998</v>
          </cell>
          <cell r="F52">
            <v>93.953999999999994</v>
          </cell>
          <cell r="G52" t="str">
            <v>н</v>
          </cell>
          <cell r="H52">
            <v>1</v>
          </cell>
          <cell r="I52">
            <v>45</v>
          </cell>
          <cell r="J52">
            <v>509.803</v>
          </cell>
          <cell r="K52">
            <v>-10.360000000000014</v>
          </cell>
          <cell r="L52">
            <v>50</v>
          </cell>
          <cell r="M52">
            <v>80</v>
          </cell>
          <cell r="N52">
            <v>100</v>
          </cell>
          <cell r="O52">
            <v>150</v>
          </cell>
          <cell r="V52">
            <v>78.560599999999994</v>
          </cell>
          <cell r="W52">
            <v>100</v>
          </cell>
          <cell r="X52">
            <v>7.3058759734523413</v>
          </cell>
          <cell r="Y52">
            <v>1.1959430045086215</v>
          </cell>
          <cell r="Z52">
            <v>0</v>
          </cell>
          <cell r="AB52">
            <v>106.64</v>
          </cell>
          <cell r="AC52">
            <v>0</v>
          </cell>
          <cell r="AD52">
            <v>68.440599999999989</v>
          </cell>
          <cell r="AE52">
            <v>77.835599999999999</v>
          </cell>
          <cell r="AF52">
            <v>154.26599999999999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98.739000000000004</v>
          </cell>
          <cell r="D53">
            <v>597.37900000000002</v>
          </cell>
          <cell r="E53">
            <v>471.32100000000003</v>
          </cell>
          <cell r="F53">
            <v>108.88500000000001</v>
          </cell>
          <cell r="G53" t="str">
            <v>н</v>
          </cell>
          <cell r="H53">
            <v>1</v>
          </cell>
          <cell r="I53">
            <v>45</v>
          </cell>
          <cell r="J53">
            <v>535.11199999999997</v>
          </cell>
          <cell r="K53">
            <v>-63.79099999999994</v>
          </cell>
          <cell r="L53">
            <v>0</v>
          </cell>
          <cell r="M53">
            <v>100</v>
          </cell>
          <cell r="N53">
            <v>100</v>
          </cell>
          <cell r="O53">
            <v>140</v>
          </cell>
          <cell r="V53">
            <v>77.993400000000008</v>
          </cell>
          <cell r="W53">
            <v>100</v>
          </cell>
          <cell r="X53">
            <v>7.0375826672513311</v>
          </cell>
          <cell r="Y53">
            <v>1.3960796682796235</v>
          </cell>
          <cell r="Z53">
            <v>0</v>
          </cell>
          <cell r="AB53">
            <v>81.353999999999999</v>
          </cell>
          <cell r="AC53">
            <v>0</v>
          </cell>
          <cell r="AD53">
            <v>63.537599999999998</v>
          </cell>
          <cell r="AE53">
            <v>76.436600000000013</v>
          </cell>
          <cell r="AF53">
            <v>154.33000000000001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94.177999999999997</v>
          </cell>
          <cell r="D54">
            <v>441.49200000000002</v>
          </cell>
          <cell r="E54">
            <v>387.94200000000001</v>
          </cell>
          <cell r="F54">
            <v>108.212</v>
          </cell>
          <cell r="G54" t="str">
            <v>н</v>
          </cell>
          <cell r="H54">
            <v>1</v>
          </cell>
          <cell r="I54">
            <v>45</v>
          </cell>
          <cell r="J54">
            <v>493.59800000000001</v>
          </cell>
          <cell r="K54">
            <v>-105.65600000000001</v>
          </cell>
          <cell r="L54">
            <v>0</v>
          </cell>
          <cell r="M54">
            <v>50</v>
          </cell>
          <cell r="N54">
            <v>80</v>
          </cell>
          <cell r="O54">
            <v>160</v>
          </cell>
          <cell r="V54">
            <v>62.059799999999996</v>
          </cell>
          <cell r="W54">
            <v>100</v>
          </cell>
          <cell r="X54">
            <v>8.027934347194158</v>
          </cell>
          <cell r="Y54">
            <v>1.743673037940825</v>
          </cell>
          <cell r="Z54">
            <v>0</v>
          </cell>
          <cell r="AB54">
            <v>77.643000000000001</v>
          </cell>
          <cell r="AC54">
            <v>0</v>
          </cell>
          <cell r="AD54">
            <v>53.211599999999997</v>
          </cell>
          <cell r="AE54">
            <v>60.881999999999991</v>
          </cell>
          <cell r="AF54">
            <v>86.817999999999998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608</v>
          </cell>
          <cell r="D55">
            <v>2430</v>
          </cell>
          <cell r="E55">
            <v>2423</v>
          </cell>
          <cell r="F55">
            <v>170</v>
          </cell>
          <cell r="G55" t="str">
            <v>акк</v>
          </cell>
          <cell r="H55">
            <v>0.35</v>
          </cell>
          <cell r="I55">
            <v>40</v>
          </cell>
          <cell r="J55">
            <v>2306</v>
          </cell>
          <cell r="K55">
            <v>117</v>
          </cell>
          <cell r="L55">
            <v>700</v>
          </cell>
          <cell r="M55">
            <v>600</v>
          </cell>
          <cell r="N55">
            <v>600</v>
          </cell>
          <cell r="O55">
            <v>600</v>
          </cell>
          <cell r="V55">
            <v>424.6</v>
          </cell>
          <cell r="W55">
            <v>300</v>
          </cell>
          <cell r="X55">
            <v>6.9948186528497409</v>
          </cell>
          <cell r="Y55">
            <v>0.40037682524729157</v>
          </cell>
          <cell r="Z55">
            <v>0</v>
          </cell>
          <cell r="AB55">
            <v>300</v>
          </cell>
          <cell r="AC55">
            <v>0</v>
          </cell>
          <cell r="AD55">
            <v>312.60000000000002</v>
          </cell>
          <cell r="AE55">
            <v>440.4</v>
          </cell>
          <cell r="AF55">
            <v>399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1519</v>
          </cell>
          <cell r="D56">
            <v>4434</v>
          </cell>
          <cell r="E56">
            <v>5055</v>
          </cell>
          <cell r="F56">
            <v>530</v>
          </cell>
          <cell r="G56" t="str">
            <v>акк</v>
          </cell>
          <cell r="H56">
            <v>0.4</v>
          </cell>
          <cell r="I56">
            <v>40</v>
          </cell>
          <cell r="J56">
            <v>3970</v>
          </cell>
          <cell r="K56">
            <v>1085</v>
          </cell>
          <cell r="L56">
            <v>1500</v>
          </cell>
          <cell r="M56">
            <v>1500</v>
          </cell>
          <cell r="N56">
            <v>1400</v>
          </cell>
          <cell r="O56">
            <v>0</v>
          </cell>
          <cell r="V56">
            <v>967.8</v>
          </cell>
          <cell r="W56">
            <v>1700</v>
          </cell>
          <cell r="X56">
            <v>6.850588964662121</v>
          </cell>
          <cell r="Y56">
            <v>0.54763380863814837</v>
          </cell>
          <cell r="Z56">
            <v>114</v>
          </cell>
          <cell r="AB56">
            <v>102</v>
          </cell>
          <cell r="AC56">
            <v>0</v>
          </cell>
          <cell r="AD56">
            <v>780.2</v>
          </cell>
          <cell r="AE56">
            <v>1040.5999999999999</v>
          </cell>
          <cell r="AF56">
            <v>727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3135</v>
          </cell>
          <cell r="D57">
            <v>33778</v>
          </cell>
          <cell r="E57">
            <v>3180</v>
          </cell>
          <cell r="F57">
            <v>1546</v>
          </cell>
          <cell r="G57">
            <v>0</v>
          </cell>
          <cell r="H57">
            <v>0.45</v>
          </cell>
          <cell r="I57">
            <v>45</v>
          </cell>
          <cell r="J57">
            <v>3180</v>
          </cell>
          <cell r="K57">
            <v>0</v>
          </cell>
          <cell r="L57">
            <v>0</v>
          </cell>
          <cell r="M57">
            <v>0</v>
          </cell>
          <cell r="N57">
            <v>200</v>
          </cell>
          <cell r="O57">
            <v>1500</v>
          </cell>
          <cell r="V57">
            <v>604</v>
          </cell>
          <cell r="W57">
            <v>1000</v>
          </cell>
          <cell r="X57">
            <v>7.0298013245033113</v>
          </cell>
          <cell r="Y57">
            <v>2.5596026490066226</v>
          </cell>
          <cell r="Z57">
            <v>0</v>
          </cell>
          <cell r="AB57">
            <v>160</v>
          </cell>
          <cell r="AC57">
            <v>0</v>
          </cell>
          <cell r="AD57">
            <v>724.4</v>
          </cell>
          <cell r="AE57">
            <v>498.6</v>
          </cell>
          <cell r="AF57">
            <v>452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284.63299999999998</v>
          </cell>
          <cell r="D58">
            <v>892.62099999999998</v>
          </cell>
          <cell r="E58">
            <v>900</v>
          </cell>
          <cell r="F58">
            <v>226</v>
          </cell>
          <cell r="G58" t="str">
            <v>акк</v>
          </cell>
          <cell r="H58">
            <v>1</v>
          </cell>
          <cell r="I58">
            <v>40</v>
          </cell>
          <cell r="J58">
            <v>646.90800000000002</v>
          </cell>
          <cell r="K58">
            <v>253.09199999999998</v>
          </cell>
          <cell r="L58">
            <v>100</v>
          </cell>
          <cell r="M58">
            <v>100</v>
          </cell>
          <cell r="N58">
            <v>200</v>
          </cell>
          <cell r="O58">
            <v>350</v>
          </cell>
          <cell r="V58">
            <v>166.29939999999999</v>
          </cell>
          <cell r="W58">
            <v>200</v>
          </cell>
          <cell r="X58">
            <v>7.0715829401669525</v>
          </cell>
          <cell r="Y58">
            <v>1.3589946806783428</v>
          </cell>
          <cell r="Z58">
            <v>68.503</v>
          </cell>
          <cell r="AB58">
            <v>0</v>
          </cell>
          <cell r="AC58">
            <v>0</v>
          </cell>
          <cell r="AD58">
            <v>150</v>
          </cell>
          <cell r="AE58">
            <v>171</v>
          </cell>
          <cell r="AF58">
            <v>5.9160000000000004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1290</v>
          </cell>
          <cell r="D59">
            <v>23</v>
          </cell>
          <cell r="E59">
            <v>351</v>
          </cell>
          <cell r="F59">
            <v>953</v>
          </cell>
          <cell r="G59">
            <v>0</v>
          </cell>
          <cell r="H59">
            <v>0.1</v>
          </cell>
          <cell r="I59">
            <v>730</v>
          </cell>
          <cell r="J59">
            <v>360</v>
          </cell>
          <cell r="K59">
            <v>-9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V59">
            <v>70.2</v>
          </cell>
          <cell r="W59">
            <v>500</v>
          </cell>
          <cell r="X59">
            <v>20.698005698005698</v>
          </cell>
          <cell r="Y59">
            <v>13.575498575498575</v>
          </cell>
          <cell r="Z59">
            <v>0</v>
          </cell>
          <cell r="AB59">
            <v>0</v>
          </cell>
          <cell r="AC59">
            <v>0</v>
          </cell>
          <cell r="AD59">
            <v>83.8</v>
          </cell>
          <cell r="AE59">
            <v>103.6</v>
          </cell>
          <cell r="AF59">
            <v>71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273</v>
          </cell>
          <cell r="D60">
            <v>1803</v>
          </cell>
          <cell r="E60">
            <v>1397</v>
          </cell>
          <cell r="F60">
            <v>498</v>
          </cell>
          <cell r="G60">
            <v>0</v>
          </cell>
          <cell r="H60">
            <v>0.35</v>
          </cell>
          <cell r="I60">
            <v>40</v>
          </cell>
          <cell r="J60">
            <v>1522</v>
          </cell>
          <cell r="K60">
            <v>-125</v>
          </cell>
          <cell r="L60">
            <v>250</v>
          </cell>
          <cell r="M60">
            <v>300</v>
          </cell>
          <cell r="N60">
            <v>400</v>
          </cell>
          <cell r="O60">
            <v>0</v>
          </cell>
          <cell r="V60">
            <v>238.6</v>
          </cell>
          <cell r="W60">
            <v>200</v>
          </cell>
          <cell r="X60">
            <v>6.9069572506286674</v>
          </cell>
          <cell r="Y60">
            <v>2.0871751886001677</v>
          </cell>
          <cell r="Z60">
            <v>0</v>
          </cell>
          <cell r="AB60">
            <v>204</v>
          </cell>
          <cell r="AC60">
            <v>0</v>
          </cell>
          <cell r="AD60">
            <v>225.8</v>
          </cell>
          <cell r="AE60">
            <v>294.2</v>
          </cell>
          <cell r="AF60">
            <v>435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144.09399999999999</v>
          </cell>
          <cell r="D61">
            <v>1543.2570000000001</v>
          </cell>
          <cell r="E61">
            <v>302.47300000000001</v>
          </cell>
          <cell r="F61">
            <v>43.837000000000003</v>
          </cell>
          <cell r="G61">
            <v>0</v>
          </cell>
          <cell r="H61">
            <v>1</v>
          </cell>
          <cell r="I61">
            <v>40</v>
          </cell>
          <cell r="J61">
            <v>286.447</v>
          </cell>
          <cell r="K61">
            <v>16.02600000000001</v>
          </cell>
          <cell r="L61">
            <v>50</v>
          </cell>
          <cell r="M61">
            <v>100</v>
          </cell>
          <cell r="N61">
            <v>60</v>
          </cell>
          <cell r="O61">
            <v>60</v>
          </cell>
          <cell r="V61">
            <v>60.494600000000005</v>
          </cell>
          <cell r="W61">
            <v>100</v>
          </cell>
          <cell r="X61">
            <v>6.8408915837116036</v>
          </cell>
          <cell r="Y61">
            <v>0.72464319129310717</v>
          </cell>
          <cell r="Z61">
            <v>0</v>
          </cell>
          <cell r="AB61">
            <v>0</v>
          </cell>
          <cell r="AC61">
            <v>0</v>
          </cell>
          <cell r="AD61">
            <v>54.261199999999995</v>
          </cell>
          <cell r="AE61">
            <v>62.089599999999997</v>
          </cell>
          <cell r="AF61">
            <v>43.170999999999999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1219</v>
          </cell>
          <cell r="D62">
            <v>3697</v>
          </cell>
          <cell r="E62">
            <v>3945</v>
          </cell>
          <cell r="F62">
            <v>652</v>
          </cell>
          <cell r="G62">
            <v>0</v>
          </cell>
          <cell r="H62">
            <v>0.4</v>
          </cell>
          <cell r="I62">
            <v>35</v>
          </cell>
          <cell r="J62">
            <v>3998</v>
          </cell>
          <cell r="K62">
            <v>-53</v>
          </cell>
          <cell r="L62">
            <v>1000</v>
          </cell>
          <cell r="M62">
            <v>1000</v>
          </cell>
          <cell r="N62">
            <v>1000</v>
          </cell>
          <cell r="O62">
            <v>300</v>
          </cell>
          <cell r="V62">
            <v>718.2</v>
          </cell>
          <cell r="W62">
            <v>1000</v>
          </cell>
          <cell r="X62">
            <v>6.8950153160679468</v>
          </cell>
          <cell r="Y62">
            <v>0.90782511835143409</v>
          </cell>
          <cell r="Z62">
            <v>204</v>
          </cell>
          <cell r="AB62">
            <v>150</v>
          </cell>
          <cell r="AC62">
            <v>0</v>
          </cell>
          <cell r="AD62">
            <v>618.20000000000005</v>
          </cell>
          <cell r="AE62">
            <v>773.4</v>
          </cell>
          <cell r="AF62">
            <v>727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1189</v>
          </cell>
          <cell r="D63">
            <v>4072</v>
          </cell>
          <cell r="E63">
            <v>4223</v>
          </cell>
          <cell r="F63">
            <v>628</v>
          </cell>
          <cell r="G63">
            <v>0</v>
          </cell>
          <cell r="H63">
            <v>0.4</v>
          </cell>
          <cell r="I63">
            <v>40</v>
          </cell>
          <cell r="J63">
            <v>4396</v>
          </cell>
          <cell r="K63">
            <v>-173</v>
          </cell>
          <cell r="L63">
            <v>1200</v>
          </cell>
          <cell r="M63">
            <v>1100</v>
          </cell>
          <cell r="N63">
            <v>1100</v>
          </cell>
          <cell r="O63">
            <v>700</v>
          </cell>
          <cell r="V63">
            <v>824.2</v>
          </cell>
          <cell r="W63">
            <v>1000</v>
          </cell>
          <cell r="X63">
            <v>6.9497694734287787</v>
          </cell>
          <cell r="Y63">
            <v>0.76195098277117201</v>
          </cell>
          <cell r="Z63">
            <v>0</v>
          </cell>
          <cell r="AB63">
            <v>102</v>
          </cell>
          <cell r="AC63">
            <v>0</v>
          </cell>
          <cell r="AD63">
            <v>681</v>
          </cell>
          <cell r="AE63">
            <v>877.6</v>
          </cell>
          <cell r="AF63">
            <v>726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37.337000000000003</v>
          </cell>
          <cell r="D64">
            <v>127.00700000000001</v>
          </cell>
          <cell r="E64">
            <v>148.57</v>
          </cell>
          <cell r="F64">
            <v>15.061</v>
          </cell>
          <cell r="G64">
            <v>0</v>
          </cell>
          <cell r="H64">
            <v>1</v>
          </cell>
          <cell r="I64">
            <v>40</v>
          </cell>
          <cell r="J64">
            <v>157.72900000000001</v>
          </cell>
          <cell r="K64">
            <v>-9.1590000000000202</v>
          </cell>
          <cell r="L64">
            <v>20</v>
          </cell>
          <cell r="M64">
            <v>20</v>
          </cell>
          <cell r="N64">
            <v>20</v>
          </cell>
          <cell r="O64">
            <v>0</v>
          </cell>
          <cell r="V64">
            <v>9.0525999999999982</v>
          </cell>
          <cell r="X64">
            <v>8.2916510173872719</v>
          </cell>
          <cell r="Y64">
            <v>1.6637209199566978</v>
          </cell>
          <cell r="Z64">
            <v>103.307</v>
          </cell>
          <cell r="AB64">
            <v>0</v>
          </cell>
          <cell r="AC64">
            <v>0</v>
          </cell>
          <cell r="AD64">
            <v>8.4296000000000006</v>
          </cell>
          <cell r="AE64">
            <v>11.500200000000001</v>
          </cell>
          <cell r="AF64">
            <v>10.064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172.51599999999999</v>
          </cell>
          <cell r="D65">
            <v>408.43700000000001</v>
          </cell>
          <cell r="E65">
            <v>501</v>
          </cell>
          <cell r="F65">
            <v>22</v>
          </cell>
          <cell r="G65" t="str">
            <v>акк</v>
          </cell>
          <cell r="H65">
            <v>1</v>
          </cell>
          <cell r="I65">
            <v>40</v>
          </cell>
          <cell r="J65">
            <v>241.85900000000001</v>
          </cell>
          <cell r="K65">
            <v>259.14099999999996</v>
          </cell>
          <cell r="L65">
            <v>120</v>
          </cell>
          <cell r="M65">
            <v>100</v>
          </cell>
          <cell r="N65">
            <v>100</v>
          </cell>
          <cell r="O65">
            <v>0</v>
          </cell>
          <cell r="V65">
            <v>79.45320000000001</v>
          </cell>
          <cell r="W65">
            <v>200</v>
          </cell>
          <cell r="X65">
            <v>6.8216258124279445</v>
          </cell>
          <cell r="Y65">
            <v>0.27689256065205675</v>
          </cell>
          <cell r="Z65">
            <v>103.73399999999999</v>
          </cell>
          <cell r="AB65">
            <v>0</v>
          </cell>
          <cell r="AC65">
            <v>0</v>
          </cell>
          <cell r="AD65">
            <v>45.6</v>
          </cell>
          <cell r="AE65">
            <v>74.106200000000001</v>
          </cell>
          <cell r="AF65">
            <v>26.452000000000002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244</v>
          </cell>
          <cell r="D66">
            <v>1529</v>
          </cell>
          <cell r="E66">
            <v>1252</v>
          </cell>
          <cell r="F66">
            <v>329</v>
          </cell>
          <cell r="G66">
            <v>0</v>
          </cell>
          <cell r="H66">
            <v>0.35</v>
          </cell>
          <cell r="I66">
            <v>40</v>
          </cell>
          <cell r="J66">
            <v>1289</v>
          </cell>
          <cell r="K66">
            <v>-37</v>
          </cell>
          <cell r="L66">
            <v>250</v>
          </cell>
          <cell r="M66">
            <v>250</v>
          </cell>
          <cell r="N66">
            <v>300</v>
          </cell>
          <cell r="O66">
            <v>20</v>
          </cell>
          <cell r="V66">
            <v>194</v>
          </cell>
          <cell r="W66">
            <v>200</v>
          </cell>
          <cell r="X66">
            <v>6.9536082474226806</v>
          </cell>
          <cell r="Y66">
            <v>1.6958762886597938</v>
          </cell>
          <cell r="Z66">
            <v>0</v>
          </cell>
          <cell r="AB66">
            <v>282</v>
          </cell>
          <cell r="AC66">
            <v>0</v>
          </cell>
          <cell r="AD66">
            <v>179</v>
          </cell>
          <cell r="AE66">
            <v>231.6</v>
          </cell>
          <cell r="AF66">
            <v>492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656</v>
          </cell>
          <cell r="D67">
            <v>1662</v>
          </cell>
          <cell r="E67">
            <v>1820</v>
          </cell>
          <cell r="F67">
            <v>270</v>
          </cell>
          <cell r="G67" t="str">
            <v>неакк</v>
          </cell>
          <cell r="H67">
            <v>0.35</v>
          </cell>
          <cell r="I67">
            <v>40</v>
          </cell>
          <cell r="J67">
            <v>1872</v>
          </cell>
          <cell r="K67">
            <v>-52</v>
          </cell>
          <cell r="L67">
            <v>400</v>
          </cell>
          <cell r="M67">
            <v>350</v>
          </cell>
          <cell r="N67">
            <v>450</v>
          </cell>
          <cell r="O67">
            <v>300</v>
          </cell>
          <cell r="V67">
            <v>307.60000000000002</v>
          </cell>
          <cell r="W67">
            <v>350</v>
          </cell>
          <cell r="X67">
            <v>6.8920676202860855</v>
          </cell>
          <cell r="Y67">
            <v>0.87776332899869958</v>
          </cell>
          <cell r="Z67">
            <v>0</v>
          </cell>
          <cell r="AB67">
            <v>282</v>
          </cell>
          <cell r="AC67">
            <v>0</v>
          </cell>
          <cell r="AD67">
            <v>283.2</v>
          </cell>
          <cell r="AE67">
            <v>322.60000000000002</v>
          </cell>
          <cell r="AF67">
            <v>569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202</v>
          </cell>
          <cell r="D68">
            <v>2044</v>
          </cell>
          <cell r="E68">
            <v>842</v>
          </cell>
          <cell r="F68">
            <v>318</v>
          </cell>
          <cell r="G68">
            <v>0</v>
          </cell>
          <cell r="H68">
            <v>0.4</v>
          </cell>
          <cell r="I68">
            <v>35</v>
          </cell>
          <cell r="J68">
            <v>870</v>
          </cell>
          <cell r="K68">
            <v>-28</v>
          </cell>
          <cell r="L68">
            <v>220</v>
          </cell>
          <cell r="M68">
            <v>250</v>
          </cell>
          <cell r="N68">
            <v>300</v>
          </cell>
          <cell r="O68">
            <v>0</v>
          </cell>
          <cell r="V68">
            <v>168.4</v>
          </cell>
          <cell r="W68">
            <v>90</v>
          </cell>
          <cell r="X68">
            <v>6.9952494061757715</v>
          </cell>
          <cell r="Y68">
            <v>1.8883610451306412</v>
          </cell>
          <cell r="Z68">
            <v>0</v>
          </cell>
          <cell r="AB68">
            <v>0</v>
          </cell>
          <cell r="AC68">
            <v>0</v>
          </cell>
          <cell r="AD68">
            <v>166.2</v>
          </cell>
          <cell r="AE68">
            <v>214.4</v>
          </cell>
          <cell r="AF68">
            <v>211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100.60899999999999</v>
          </cell>
          <cell r="D69">
            <v>474.88499999999999</v>
          </cell>
          <cell r="E69">
            <v>395.166</v>
          </cell>
          <cell r="F69">
            <v>100.681</v>
          </cell>
          <cell r="G69">
            <v>0</v>
          </cell>
          <cell r="H69">
            <v>1</v>
          </cell>
          <cell r="I69">
            <v>50</v>
          </cell>
          <cell r="J69">
            <v>392.49200000000002</v>
          </cell>
          <cell r="K69">
            <v>2.6739999999999782</v>
          </cell>
          <cell r="L69">
            <v>0</v>
          </cell>
          <cell r="M69">
            <v>40</v>
          </cell>
          <cell r="N69">
            <v>60</v>
          </cell>
          <cell r="O69">
            <v>20</v>
          </cell>
          <cell r="V69">
            <v>39.865200000000002</v>
          </cell>
          <cell r="W69">
            <v>60</v>
          </cell>
          <cell r="X69">
            <v>7.0407523353701968</v>
          </cell>
          <cell r="Y69">
            <v>2.5255360565104401</v>
          </cell>
          <cell r="Z69">
            <v>0</v>
          </cell>
          <cell r="AB69">
            <v>195.84</v>
          </cell>
          <cell r="AC69">
            <v>0</v>
          </cell>
          <cell r="AD69">
            <v>36.414000000000001</v>
          </cell>
          <cell r="AE69">
            <v>41.743399999999994</v>
          </cell>
          <cell r="AF69">
            <v>230.392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231.84800000000001</v>
          </cell>
          <cell r="D70">
            <v>2925.5279999999998</v>
          </cell>
          <cell r="E70">
            <v>1101.4459999999999</v>
          </cell>
          <cell r="F70">
            <v>136.13900000000001</v>
          </cell>
          <cell r="G70" t="str">
            <v>н</v>
          </cell>
          <cell r="H70">
            <v>1</v>
          </cell>
          <cell r="I70">
            <v>50</v>
          </cell>
          <cell r="J70">
            <v>1050.548</v>
          </cell>
          <cell r="K70">
            <v>50.897999999999911</v>
          </cell>
          <cell r="L70">
            <v>400</v>
          </cell>
          <cell r="M70">
            <v>300</v>
          </cell>
          <cell r="N70">
            <v>300</v>
          </cell>
          <cell r="O70">
            <v>100</v>
          </cell>
          <cell r="V70">
            <v>187.52519999999998</v>
          </cell>
          <cell r="W70">
            <v>80</v>
          </cell>
          <cell r="X70">
            <v>7.018464718341856</v>
          </cell>
          <cell r="Y70">
            <v>0.72597709534505239</v>
          </cell>
          <cell r="Z70">
            <v>0</v>
          </cell>
          <cell r="AB70">
            <v>163.82</v>
          </cell>
          <cell r="AC70">
            <v>0</v>
          </cell>
          <cell r="AD70">
            <v>108.21200000000002</v>
          </cell>
          <cell r="AE70">
            <v>204.05940000000001</v>
          </cell>
          <cell r="AF70">
            <v>229.233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134.40899999999999</v>
          </cell>
          <cell r="D71">
            <v>552.596</v>
          </cell>
          <cell r="E71">
            <v>560.37800000000004</v>
          </cell>
          <cell r="F71">
            <v>53.392000000000003</v>
          </cell>
          <cell r="G71">
            <v>0</v>
          </cell>
          <cell r="H71">
            <v>1</v>
          </cell>
          <cell r="I71">
            <v>50</v>
          </cell>
          <cell r="J71">
            <v>551.303</v>
          </cell>
          <cell r="K71">
            <v>9.0750000000000455</v>
          </cell>
          <cell r="L71">
            <v>0</v>
          </cell>
          <cell r="M71">
            <v>50</v>
          </cell>
          <cell r="N71">
            <v>30</v>
          </cell>
          <cell r="O71">
            <v>50</v>
          </cell>
          <cell r="V71">
            <v>27.536600000000004</v>
          </cell>
          <cell r="W71">
            <v>30</v>
          </cell>
          <cell r="X71">
            <v>7.7493953501884754</v>
          </cell>
          <cell r="Y71">
            <v>1.938946710922917</v>
          </cell>
          <cell r="Z71">
            <v>301.92</v>
          </cell>
          <cell r="AB71">
            <v>120.77500000000001</v>
          </cell>
          <cell r="AC71">
            <v>0</v>
          </cell>
          <cell r="AD71">
            <v>23.380600000000001</v>
          </cell>
          <cell r="AE71">
            <v>25.486800000000006</v>
          </cell>
          <cell r="AF71">
            <v>130.31399999999999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9.25</v>
          </cell>
          <cell r="D72">
            <v>84.638999999999996</v>
          </cell>
          <cell r="E72">
            <v>40.107999999999997</v>
          </cell>
          <cell r="F72">
            <v>9.7119999999999997</v>
          </cell>
          <cell r="G72">
            <v>0</v>
          </cell>
          <cell r="H72">
            <v>1</v>
          </cell>
          <cell r="I72">
            <v>35</v>
          </cell>
          <cell r="J72">
            <v>39.555999999999997</v>
          </cell>
          <cell r="K72">
            <v>0.5519999999999996</v>
          </cell>
          <cell r="L72">
            <v>0</v>
          </cell>
          <cell r="M72">
            <v>0</v>
          </cell>
          <cell r="N72">
            <v>0</v>
          </cell>
          <cell r="O72">
            <v>10</v>
          </cell>
          <cell r="V72">
            <v>2.8027999999999991</v>
          </cell>
          <cell r="X72">
            <v>7.0329670329670355</v>
          </cell>
          <cell r="Y72">
            <v>3.4651063222491802</v>
          </cell>
          <cell r="Z72">
            <v>0</v>
          </cell>
          <cell r="AB72">
            <v>26.094000000000001</v>
          </cell>
          <cell r="AC72">
            <v>0</v>
          </cell>
          <cell r="AD72">
            <v>2.6483999999999996</v>
          </cell>
          <cell r="AE72">
            <v>1.9224000000000003</v>
          </cell>
          <cell r="AF72">
            <v>26.821000000000002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1049.0899999999999</v>
          </cell>
          <cell r="D73">
            <v>3866.951</v>
          </cell>
          <cell r="E73">
            <v>4081.46</v>
          </cell>
          <cell r="F73">
            <v>84.293999999999997</v>
          </cell>
          <cell r="G73">
            <v>0</v>
          </cell>
          <cell r="H73">
            <v>1</v>
          </cell>
          <cell r="I73">
            <v>40</v>
          </cell>
          <cell r="J73">
            <v>4143.1760000000004</v>
          </cell>
          <cell r="K73">
            <v>-61.716000000000349</v>
          </cell>
          <cell r="L73">
            <v>400</v>
          </cell>
          <cell r="M73">
            <v>450</v>
          </cell>
          <cell r="N73">
            <v>500</v>
          </cell>
          <cell r="O73">
            <v>800</v>
          </cell>
          <cell r="V73">
            <v>381.1160000000001</v>
          </cell>
          <cell r="W73">
            <v>400</v>
          </cell>
          <cell r="X73">
            <v>6.9120530232265223</v>
          </cell>
          <cell r="Y73">
            <v>0.22117675458390615</v>
          </cell>
          <cell r="Z73">
            <v>1204.4269999999999</v>
          </cell>
          <cell r="AB73">
            <v>971.45299999999997</v>
          </cell>
          <cell r="AC73">
            <v>0</v>
          </cell>
          <cell r="AD73">
            <v>341.9794</v>
          </cell>
          <cell r="AE73">
            <v>348.98419999999999</v>
          </cell>
          <cell r="AF73">
            <v>1147.268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2284</v>
          </cell>
          <cell r="D74">
            <v>3189</v>
          </cell>
          <cell r="E74">
            <v>3987</v>
          </cell>
          <cell r="F74">
            <v>900</v>
          </cell>
          <cell r="G74">
            <v>0</v>
          </cell>
          <cell r="H74">
            <v>0.45</v>
          </cell>
          <cell r="I74">
            <v>50</v>
          </cell>
          <cell r="J74">
            <v>4000</v>
          </cell>
          <cell r="K74">
            <v>-13</v>
          </cell>
          <cell r="L74">
            <v>700</v>
          </cell>
          <cell r="M74">
            <v>900</v>
          </cell>
          <cell r="N74">
            <v>1000</v>
          </cell>
          <cell r="O74">
            <v>200</v>
          </cell>
          <cell r="V74">
            <v>647.4</v>
          </cell>
          <cell r="W74">
            <v>1000</v>
          </cell>
          <cell r="X74">
            <v>7.2598084646277421</v>
          </cell>
          <cell r="Y74">
            <v>1.3901760889712698</v>
          </cell>
          <cell r="Z74">
            <v>0</v>
          </cell>
          <cell r="AB74">
            <v>750</v>
          </cell>
          <cell r="AC74">
            <v>0</v>
          </cell>
          <cell r="AD74">
            <v>718</v>
          </cell>
          <cell r="AE74">
            <v>706.6</v>
          </cell>
          <cell r="AF74">
            <v>1269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2188</v>
          </cell>
          <cell r="D75">
            <v>3336</v>
          </cell>
          <cell r="E75">
            <v>4004</v>
          </cell>
          <cell r="F75">
            <v>902</v>
          </cell>
          <cell r="G75" t="str">
            <v>акяб</v>
          </cell>
          <cell r="H75">
            <v>0.45</v>
          </cell>
          <cell r="I75">
            <v>50</v>
          </cell>
          <cell r="J75">
            <v>4032</v>
          </cell>
          <cell r="K75">
            <v>-28</v>
          </cell>
          <cell r="L75">
            <v>1200</v>
          </cell>
          <cell r="M75">
            <v>1000</v>
          </cell>
          <cell r="N75">
            <v>1000</v>
          </cell>
          <cell r="O75">
            <v>0</v>
          </cell>
          <cell r="V75">
            <v>688.8</v>
          </cell>
          <cell r="W75">
            <v>1000</v>
          </cell>
          <cell r="X75">
            <v>7.4070847851335664</v>
          </cell>
          <cell r="Y75">
            <v>1.3095238095238095</v>
          </cell>
          <cell r="Z75">
            <v>0</v>
          </cell>
          <cell r="AB75">
            <v>560</v>
          </cell>
          <cell r="AC75">
            <v>0</v>
          </cell>
          <cell r="AD75">
            <v>758.4</v>
          </cell>
          <cell r="AE75">
            <v>799.8</v>
          </cell>
          <cell r="AF75">
            <v>1110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276</v>
          </cell>
          <cell r="D76">
            <v>1272</v>
          </cell>
          <cell r="E76">
            <v>1302</v>
          </cell>
          <cell r="F76">
            <v>104</v>
          </cell>
          <cell r="G76">
            <v>0</v>
          </cell>
          <cell r="H76">
            <v>0.45</v>
          </cell>
          <cell r="I76">
            <v>50</v>
          </cell>
          <cell r="J76">
            <v>1347</v>
          </cell>
          <cell r="K76">
            <v>-45</v>
          </cell>
          <cell r="L76">
            <v>400</v>
          </cell>
          <cell r="M76">
            <v>300</v>
          </cell>
          <cell r="N76">
            <v>300</v>
          </cell>
          <cell r="O76">
            <v>300</v>
          </cell>
          <cell r="V76">
            <v>224.4</v>
          </cell>
          <cell r="W76">
            <v>200</v>
          </cell>
          <cell r="X76">
            <v>7.1479500891265593</v>
          </cell>
          <cell r="Y76">
            <v>0.46345811051693403</v>
          </cell>
          <cell r="Z76">
            <v>0</v>
          </cell>
          <cell r="AB76">
            <v>180</v>
          </cell>
          <cell r="AC76">
            <v>0</v>
          </cell>
          <cell r="AD76">
            <v>167.2</v>
          </cell>
          <cell r="AE76">
            <v>231.4</v>
          </cell>
          <cell r="AF76">
            <v>285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21.114000000000001</v>
          </cell>
          <cell r="D77">
            <v>2</v>
          </cell>
          <cell r="E77">
            <v>8.89</v>
          </cell>
          <cell r="F77">
            <v>12.224</v>
          </cell>
          <cell r="G77">
            <v>0</v>
          </cell>
          <cell r="H77">
            <v>1</v>
          </cell>
          <cell r="I77">
            <v>35</v>
          </cell>
          <cell r="J77">
            <v>11.4</v>
          </cell>
          <cell r="K77">
            <v>-2.5099999999999998</v>
          </cell>
          <cell r="L77">
            <v>0</v>
          </cell>
          <cell r="M77">
            <v>10</v>
          </cell>
          <cell r="N77">
            <v>0</v>
          </cell>
          <cell r="O77">
            <v>0</v>
          </cell>
          <cell r="V77">
            <v>1.778</v>
          </cell>
          <cell r="X77">
            <v>12.499437570303712</v>
          </cell>
          <cell r="Y77">
            <v>6.875140607424072</v>
          </cell>
          <cell r="Z77">
            <v>0</v>
          </cell>
          <cell r="AB77">
            <v>0</v>
          </cell>
          <cell r="AC77">
            <v>0</v>
          </cell>
          <cell r="AD77">
            <v>1.1772</v>
          </cell>
          <cell r="AE77">
            <v>3.3579999999999997</v>
          </cell>
          <cell r="AF77">
            <v>0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35</v>
          </cell>
          <cell r="D78">
            <v>2069</v>
          </cell>
          <cell r="E78">
            <v>446</v>
          </cell>
          <cell r="F78">
            <v>89</v>
          </cell>
          <cell r="G78">
            <v>0</v>
          </cell>
          <cell r="H78">
            <v>0.4</v>
          </cell>
          <cell r="I78">
            <v>40</v>
          </cell>
          <cell r="J78">
            <v>501</v>
          </cell>
          <cell r="K78">
            <v>-55</v>
          </cell>
          <cell r="L78">
            <v>50</v>
          </cell>
          <cell r="M78">
            <v>80</v>
          </cell>
          <cell r="N78">
            <v>90</v>
          </cell>
          <cell r="O78">
            <v>0</v>
          </cell>
          <cell r="V78">
            <v>56.8</v>
          </cell>
          <cell r="W78">
            <v>80</v>
          </cell>
          <cell r="X78">
            <v>6.848591549295775</v>
          </cell>
          <cell r="Y78">
            <v>1.5669014084507042</v>
          </cell>
          <cell r="Z78">
            <v>0</v>
          </cell>
          <cell r="AB78">
            <v>162</v>
          </cell>
          <cell r="AC78">
            <v>0</v>
          </cell>
          <cell r="AD78">
            <v>47.2</v>
          </cell>
          <cell r="AE78">
            <v>64.599999999999994</v>
          </cell>
          <cell r="AF78">
            <v>221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55</v>
          </cell>
          <cell r="D79">
            <v>2419</v>
          </cell>
          <cell r="E79">
            <v>633</v>
          </cell>
          <cell r="F79">
            <v>191</v>
          </cell>
          <cell r="G79">
            <v>0</v>
          </cell>
          <cell r="H79">
            <v>0.4</v>
          </cell>
          <cell r="I79">
            <v>40</v>
          </cell>
          <cell r="J79">
            <v>658</v>
          </cell>
          <cell r="K79">
            <v>-25</v>
          </cell>
          <cell r="L79">
            <v>0</v>
          </cell>
          <cell r="M79">
            <v>70</v>
          </cell>
          <cell r="N79">
            <v>100</v>
          </cell>
          <cell r="O79">
            <v>60</v>
          </cell>
          <cell r="V79">
            <v>71.400000000000006</v>
          </cell>
          <cell r="W79">
            <v>70</v>
          </cell>
          <cell r="X79">
            <v>6.8767507002801116</v>
          </cell>
          <cell r="Y79">
            <v>2.6750700280112043</v>
          </cell>
          <cell r="Z79">
            <v>0</v>
          </cell>
          <cell r="AB79">
            <v>276</v>
          </cell>
          <cell r="AC79">
            <v>0</v>
          </cell>
          <cell r="AD79">
            <v>52.2</v>
          </cell>
          <cell r="AE79">
            <v>77.400000000000006</v>
          </cell>
          <cell r="AF79">
            <v>324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1261.309</v>
          </cell>
          <cell r="D80">
            <v>1072.4059999999999</v>
          </cell>
          <cell r="E80">
            <v>1461.1610000000001</v>
          </cell>
          <cell r="F80">
            <v>722.34500000000003</v>
          </cell>
          <cell r="G80" t="str">
            <v>н</v>
          </cell>
          <cell r="H80">
            <v>1</v>
          </cell>
          <cell r="I80">
            <v>50</v>
          </cell>
          <cell r="J80">
            <v>1418.7339999999999</v>
          </cell>
          <cell r="K80">
            <v>42.427000000000135</v>
          </cell>
          <cell r="L80">
            <v>0</v>
          </cell>
          <cell r="M80">
            <v>0</v>
          </cell>
          <cell r="N80">
            <v>200</v>
          </cell>
          <cell r="O80">
            <v>350</v>
          </cell>
          <cell r="V80">
            <v>222.9246</v>
          </cell>
          <cell r="W80">
            <v>400</v>
          </cell>
          <cell r="X80">
            <v>7.5018414297928535</v>
          </cell>
          <cell r="Y80">
            <v>3.240310849497992</v>
          </cell>
          <cell r="Z80">
            <v>0</v>
          </cell>
          <cell r="AB80">
            <v>346.53800000000001</v>
          </cell>
          <cell r="AC80">
            <v>0</v>
          </cell>
          <cell r="AD80">
            <v>290.51580000000001</v>
          </cell>
          <cell r="AE80">
            <v>214.04339999999996</v>
          </cell>
          <cell r="AF80">
            <v>467.29199999999997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33.097999999999999</v>
          </cell>
          <cell r="D81">
            <v>78.194999999999993</v>
          </cell>
          <cell r="E81">
            <v>72.692999999999998</v>
          </cell>
          <cell r="F81">
            <v>36.200000000000003</v>
          </cell>
          <cell r="G81">
            <v>0</v>
          </cell>
          <cell r="H81">
            <v>1</v>
          </cell>
          <cell r="I81">
            <v>40</v>
          </cell>
          <cell r="J81">
            <v>74.269000000000005</v>
          </cell>
          <cell r="K81">
            <v>-1.5760000000000076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V81">
            <v>1.7847999999999999</v>
          </cell>
          <cell r="X81">
            <v>20.282384580905426</v>
          </cell>
          <cell r="Y81">
            <v>20.282384580905426</v>
          </cell>
          <cell r="Z81">
            <v>63.768999999999998</v>
          </cell>
          <cell r="AB81">
            <v>0</v>
          </cell>
          <cell r="AC81">
            <v>0</v>
          </cell>
          <cell r="AD81">
            <v>4.5911999999999997</v>
          </cell>
          <cell r="AE81">
            <v>1.4087999999999998</v>
          </cell>
          <cell r="AF81">
            <v>2.008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1190</v>
          </cell>
          <cell r="D82">
            <v>57</v>
          </cell>
          <cell r="E82">
            <v>329</v>
          </cell>
          <cell r="F82">
            <v>866</v>
          </cell>
          <cell r="G82">
            <v>0</v>
          </cell>
          <cell r="H82">
            <v>0.1</v>
          </cell>
          <cell r="I82">
            <v>730</v>
          </cell>
          <cell r="J82">
            <v>342</v>
          </cell>
          <cell r="K82">
            <v>-13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V82">
            <v>65.8</v>
          </cell>
          <cell r="W82">
            <v>500</v>
          </cell>
          <cell r="X82">
            <v>20.759878419452889</v>
          </cell>
          <cell r="Y82">
            <v>13.161094224924012</v>
          </cell>
          <cell r="Z82">
            <v>0</v>
          </cell>
          <cell r="AB82">
            <v>0</v>
          </cell>
          <cell r="AC82">
            <v>0</v>
          </cell>
          <cell r="AD82">
            <v>65.400000000000006</v>
          </cell>
          <cell r="AE82">
            <v>86.8</v>
          </cell>
          <cell r="AF82">
            <v>67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73.581999999999994</v>
          </cell>
          <cell r="D83">
            <v>183.483</v>
          </cell>
          <cell r="E83">
            <v>59.655000000000001</v>
          </cell>
          <cell r="F83">
            <v>30.335000000000001</v>
          </cell>
          <cell r="G83">
            <v>0</v>
          </cell>
          <cell r="H83">
            <v>1</v>
          </cell>
          <cell r="I83">
            <v>50</v>
          </cell>
          <cell r="J83">
            <v>59.601999999999997</v>
          </cell>
          <cell r="K83">
            <v>5.3000000000004377E-2</v>
          </cell>
          <cell r="L83">
            <v>0</v>
          </cell>
          <cell r="M83">
            <v>0</v>
          </cell>
          <cell r="N83">
            <v>30</v>
          </cell>
          <cell r="O83">
            <v>20</v>
          </cell>
          <cell r="V83">
            <v>11.931000000000001</v>
          </cell>
          <cell r="X83">
            <v>6.7332998072248769</v>
          </cell>
          <cell r="Y83">
            <v>2.542536250104769</v>
          </cell>
          <cell r="Z83">
            <v>0</v>
          </cell>
          <cell r="AB83">
            <v>0</v>
          </cell>
          <cell r="AC83">
            <v>0</v>
          </cell>
          <cell r="AD83">
            <v>15.485400000000002</v>
          </cell>
          <cell r="AE83">
            <v>12.407599999999999</v>
          </cell>
          <cell r="AF83">
            <v>10.856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986</v>
          </cell>
          <cell r="D84">
            <v>9649</v>
          </cell>
          <cell r="E84">
            <v>3704</v>
          </cell>
          <cell r="F84">
            <v>606</v>
          </cell>
          <cell r="G84">
            <v>0</v>
          </cell>
          <cell r="H84">
            <v>0.4</v>
          </cell>
          <cell r="I84">
            <v>40</v>
          </cell>
          <cell r="J84">
            <v>3692</v>
          </cell>
          <cell r="K84">
            <v>12</v>
          </cell>
          <cell r="L84">
            <v>1000</v>
          </cell>
          <cell r="M84">
            <v>1200</v>
          </cell>
          <cell r="N84">
            <v>900</v>
          </cell>
          <cell r="O84">
            <v>400</v>
          </cell>
          <cell r="V84">
            <v>704.8</v>
          </cell>
          <cell r="W84">
            <v>700</v>
          </cell>
          <cell r="X84">
            <v>6.8189557321225882</v>
          </cell>
          <cell r="Y84">
            <v>0.85981838819523271</v>
          </cell>
          <cell r="Z84">
            <v>0</v>
          </cell>
          <cell r="AB84">
            <v>180</v>
          </cell>
          <cell r="AC84">
            <v>0</v>
          </cell>
          <cell r="AD84">
            <v>570</v>
          </cell>
          <cell r="AE84">
            <v>765.4</v>
          </cell>
          <cell r="AF84">
            <v>500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692</v>
          </cell>
          <cell r="D85">
            <v>6195</v>
          </cell>
          <cell r="E85">
            <v>2421</v>
          </cell>
          <cell r="F85">
            <v>504</v>
          </cell>
          <cell r="G85">
            <v>0</v>
          </cell>
          <cell r="H85">
            <v>0.4</v>
          </cell>
          <cell r="I85">
            <v>40</v>
          </cell>
          <cell r="J85">
            <v>2438</v>
          </cell>
          <cell r="K85">
            <v>-17</v>
          </cell>
          <cell r="L85">
            <v>500</v>
          </cell>
          <cell r="M85">
            <v>700</v>
          </cell>
          <cell r="N85">
            <v>600</v>
          </cell>
          <cell r="O85">
            <v>200</v>
          </cell>
          <cell r="V85">
            <v>448.2</v>
          </cell>
          <cell r="W85">
            <v>600</v>
          </cell>
          <cell r="X85">
            <v>6.9254796965640342</v>
          </cell>
          <cell r="Y85">
            <v>1.1244979919678715</v>
          </cell>
          <cell r="Z85">
            <v>0</v>
          </cell>
          <cell r="AB85">
            <v>180</v>
          </cell>
          <cell r="AC85">
            <v>0</v>
          </cell>
          <cell r="AD85">
            <v>370</v>
          </cell>
          <cell r="AE85">
            <v>488</v>
          </cell>
          <cell r="AF85">
            <v>458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238.315</v>
          </cell>
          <cell r="D86">
            <v>1242.771</v>
          </cell>
          <cell r="E86">
            <v>1236.163</v>
          </cell>
          <cell r="F86">
            <v>90.909000000000006</v>
          </cell>
          <cell r="G86">
            <v>0</v>
          </cell>
          <cell r="H86">
            <v>1</v>
          </cell>
          <cell r="I86">
            <v>40</v>
          </cell>
          <cell r="J86">
            <v>1236.57</v>
          </cell>
          <cell r="K86">
            <v>-0.40699999999992542</v>
          </cell>
          <cell r="L86">
            <v>100</v>
          </cell>
          <cell r="M86">
            <v>110</v>
          </cell>
          <cell r="N86">
            <v>120</v>
          </cell>
          <cell r="O86">
            <v>80</v>
          </cell>
          <cell r="V86">
            <v>85.996399999999994</v>
          </cell>
          <cell r="W86">
            <v>100</v>
          </cell>
          <cell r="X86">
            <v>6.9876064579447519</v>
          </cell>
          <cell r="Y86">
            <v>1.0571256471201123</v>
          </cell>
          <cell r="Z86">
            <v>806.18100000000004</v>
          </cell>
          <cell r="AB86">
            <v>0</v>
          </cell>
          <cell r="AC86">
            <v>0</v>
          </cell>
          <cell r="AD86">
            <v>83.010799999999989</v>
          </cell>
          <cell r="AE86">
            <v>91.470799999999997</v>
          </cell>
          <cell r="AF86">
            <v>84.021000000000001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183.38800000000001</v>
          </cell>
          <cell r="D87">
            <v>962.85400000000004</v>
          </cell>
          <cell r="E87">
            <v>1013.986</v>
          </cell>
          <cell r="F87">
            <v>98.322000000000003</v>
          </cell>
          <cell r="G87">
            <v>0</v>
          </cell>
          <cell r="H87">
            <v>1</v>
          </cell>
          <cell r="I87">
            <v>40</v>
          </cell>
          <cell r="J87">
            <v>1144.634</v>
          </cell>
          <cell r="K87">
            <v>-130.64800000000002</v>
          </cell>
          <cell r="L87">
            <v>90</v>
          </cell>
          <cell r="M87">
            <v>80</v>
          </cell>
          <cell r="N87">
            <v>100</v>
          </cell>
          <cell r="O87">
            <v>200</v>
          </cell>
          <cell r="V87">
            <v>74.510599999999997</v>
          </cell>
          <cell r="W87">
            <v>100</v>
          </cell>
          <cell r="X87">
            <v>8.969488904934332</v>
          </cell>
          <cell r="Y87">
            <v>1.3195706382716017</v>
          </cell>
          <cell r="Z87">
            <v>505.10199999999998</v>
          </cell>
          <cell r="AB87">
            <v>136.33099999999999</v>
          </cell>
          <cell r="AC87">
            <v>0</v>
          </cell>
          <cell r="AD87">
            <v>67.256</v>
          </cell>
          <cell r="AE87">
            <v>79.957999999999998</v>
          </cell>
          <cell r="AF87">
            <v>135.48599999999999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261.01</v>
          </cell>
          <cell r="D88">
            <v>1921.3389999999999</v>
          </cell>
          <cell r="E88">
            <v>1818.7470000000001</v>
          </cell>
          <cell r="F88">
            <v>210.82900000000001</v>
          </cell>
          <cell r="G88">
            <v>0</v>
          </cell>
          <cell r="H88">
            <v>1</v>
          </cell>
          <cell r="I88">
            <v>40</v>
          </cell>
          <cell r="J88">
            <v>1831.162</v>
          </cell>
          <cell r="K88">
            <v>-12.414999999999964</v>
          </cell>
          <cell r="L88">
            <v>110</v>
          </cell>
          <cell r="M88">
            <v>160</v>
          </cell>
          <cell r="N88">
            <v>180</v>
          </cell>
          <cell r="O88">
            <v>100</v>
          </cell>
          <cell r="V88">
            <v>138.04340000000002</v>
          </cell>
          <cell r="W88">
            <v>200</v>
          </cell>
          <cell r="X88">
            <v>6.9603400090116576</v>
          </cell>
          <cell r="Y88">
            <v>1.5272660627020196</v>
          </cell>
          <cell r="Z88">
            <v>808.62800000000004</v>
          </cell>
          <cell r="AB88">
            <v>319.90199999999999</v>
          </cell>
          <cell r="AC88">
            <v>0</v>
          </cell>
          <cell r="AD88">
            <v>124.13340000000001</v>
          </cell>
          <cell r="AE88">
            <v>146.2714</v>
          </cell>
          <cell r="AF88">
            <v>454.74900000000002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116.155</v>
          </cell>
          <cell r="D89">
            <v>1577.12</v>
          </cell>
          <cell r="E89">
            <v>1522.8630000000001</v>
          </cell>
          <cell r="F89">
            <v>142.75800000000001</v>
          </cell>
          <cell r="G89">
            <v>0</v>
          </cell>
          <cell r="H89">
            <v>1</v>
          </cell>
          <cell r="I89">
            <v>40</v>
          </cell>
          <cell r="J89">
            <v>1546.126</v>
          </cell>
          <cell r="K89">
            <v>-23.26299999999992</v>
          </cell>
          <cell r="L89">
            <v>120</v>
          </cell>
          <cell r="M89">
            <v>130</v>
          </cell>
          <cell r="N89">
            <v>150</v>
          </cell>
          <cell r="O89">
            <v>0</v>
          </cell>
          <cell r="V89">
            <v>108.56440000000002</v>
          </cell>
          <cell r="W89">
            <v>200</v>
          </cell>
          <cell r="X89">
            <v>6.8416350111086128</v>
          </cell>
          <cell r="Y89">
            <v>1.3149614422407343</v>
          </cell>
          <cell r="Z89">
            <v>706.48699999999997</v>
          </cell>
          <cell r="AB89">
            <v>273.55399999999997</v>
          </cell>
          <cell r="AC89">
            <v>0</v>
          </cell>
          <cell r="AD89">
            <v>87.14</v>
          </cell>
          <cell r="AE89">
            <v>116.46220000000001</v>
          </cell>
          <cell r="AF89">
            <v>405.471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85</v>
          </cell>
          <cell r="D90">
            <v>42</v>
          </cell>
          <cell r="E90">
            <v>76</v>
          </cell>
          <cell r="F90">
            <v>51</v>
          </cell>
          <cell r="G90">
            <v>0</v>
          </cell>
          <cell r="H90">
            <v>0.6</v>
          </cell>
          <cell r="I90">
            <v>60</v>
          </cell>
          <cell r="J90">
            <v>77</v>
          </cell>
          <cell r="K90">
            <v>-1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V90">
            <v>6.8</v>
          </cell>
          <cell r="X90">
            <v>7.5</v>
          </cell>
          <cell r="Y90">
            <v>7.5</v>
          </cell>
          <cell r="Z90">
            <v>0</v>
          </cell>
          <cell r="AB90">
            <v>42</v>
          </cell>
          <cell r="AC90">
            <v>0</v>
          </cell>
          <cell r="AD90">
            <v>5</v>
          </cell>
          <cell r="AE90">
            <v>7.4</v>
          </cell>
          <cell r="AF90">
            <v>51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92</v>
          </cell>
          <cell r="D91">
            <v>72</v>
          </cell>
          <cell r="E91">
            <v>63</v>
          </cell>
          <cell r="F91">
            <v>71</v>
          </cell>
          <cell r="G91">
            <v>0</v>
          </cell>
          <cell r="H91">
            <v>0.6</v>
          </cell>
          <cell r="I91">
            <v>60</v>
          </cell>
          <cell r="J91">
            <v>63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V91">
            <v>4.2</v>
          </cell>
          <cell r="X91">
            <v>16.904761904761905</v>
          </cell>
          <cell r="Y91">
            <v>16.904761904761905</v>
          </cell>
          <cell r="Z91">
            <v>0</v>
          </cell>
          <cell r="AB91">
            <v>42</v>
          </cell>
          <cell r="AC91">
            <v>0</v>
          </cell>
          <cell r="AD91">
            <v>3.6</v>
          </cell>
          <cell r="AE91">
            <v>8.8000000000000007</v>
          </cell>
          <cell r="AF91">
            <v>48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105</v>
          </cell>
          <cell r="D92">
            <v>72</v>
          </cell>
          <cell r="E92">
            <v>75</v>
          </cell>
          <cell r="F92">
            <v>72</v>
          </cell>
          <cell r="G92">
            <v>0</v>
          </cell>
          <cell r="H92">
            <v>0.6</v>
          </cell>
          <cell r="I92">
            <v>60</v>
          </cell>
          <cell r="J92">
            <v>75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V92">
            <v>6.6</v>
          </cell>
          <cell r="X92">
            <v>10.90909090909091</v>
          </cell>
          <cell r="Y92">
            <v>10.90909090909091</v>
          </cell>
          <cell r="Z92">
            <v>0</v>
          </cell>
          <cell r="AB92">
            <v>42</v>
          </cell>
          <cell r="AC92">
            <v>0</v>
          </cell>
          <cell r="AD92">
            <v>4.5999999999999996</v>
          </cell>
          <cell r="AE92">
            <v>9.8000000000000007</v>
          </cell>
          <cell r="AF92">
            <v>51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96.965999999999994</v>
          </cell>
          <cell r="D93">
            <v>286.721</v>
          </cell>
          <cell r="E93">
            <v>277.447</v>
          </cell>
          <cell r="F93">
            <v>76.379000000000005</v>
          </cell>
          <cell r="G93">
            <v>0</v>
          </cell>
          <cell r="H93">
            <v>1</v>
          </cell>
          <cell r="I93">
            <v>30</v>
          </cell>
          <cell r="J93">
            <v>268.47800000000001</v>
          </cell>
          <cell r="K93">
            <v>8.9689999999999941</v>
          </cell>
          <cell r="L93">
            <v>70</v>
          </cell>
          <cell r="M93">
            <v>100</v>
          </cell>
          <cell r="N93">
            <v>80</v>
          </cell>
          <cell r="O93">
            <v>40</v>
          </cell>
          <cell r="V93">
            <v>55.489400000000003</v>
          </cell>
          <cell r="X93">
            <v>6.6026844766748241</v>
          </cell>
          <cell r="Y93">
            <v>1.3764610898658123</v>
          </cell>
          <cell r="Z93">
            <v>0</v>
          </cell>
          <cell r="AB93">
            <v>0</v>
          </cell>
          <cell r="AC93">
            <v>0</v>
          </cell>
          <cell r="AD93">
            <v>49.261800000000001</v>
          </cell>
          <cell r="AE93">
            <v>64.44680000000001</v>
          </cell>
          <cell r="AF93">
            <v>41.34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918</v>
          </cell>
          <cell r="D94">
            <v>13</v>
          </cell>
          <cell r="E94">
            <v>298</v>
          </cell>
          <cell r="F94">
            <v>623</v>
          </cell>
          <cell r="G94">
            <v>0</v>
          </cell>
          <cell r="H94">
            <v>0.13</v>
          </cell>
          <cell r="I94">
            <v>150</v>
          </cell>
          <cell r="J94">
            <v>307</v>
          </cell>
          <cell r="K94">
            <v>-9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V94">
            <v>59.6</v>
          </cell>
          <cell r="X94">
            <v>10.453020134228188</v>
          </cell>
          <cell r="Y94">
            <v>10.453020134228188</v>
          </cell>
          <cell r="Z94">
            <v>0</v>
          </cell>
          <cell r="AB94">
            <v>0</v>
          </cell>
          <cell r="AC94">
            <v>0</v>
          </cell>
          <cell r="AD94">
            <v>23.4</v>
          </cell>
          <cell r="AE94">
            <v>54.4</v>
          </cell>
          <cell r="AF94">
            <v>89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48.703000000000003</v>
          </cell>
          <cell r="D95">
            <v>13.510999999999999</v>
          </cell>
          <cell r="E95">
            <v>51.353000000000002</v>
          </cell>
          <cell r="F95">
            <v>8.15</v>
          </cell>
          <cell r="G95">
            <v>0</v>
          </cell>
          <cell r="H95">
            <v>1</v>
          </cell>
          <cell r="I95">
            <v>50</v>
          </cell>
          <cell r="J95">
            <v>50.93</v>
          </cell>
          <cell r="K95">
            <v>0.42300000000000182</v>
          </cell>
          <cell r="L95">
            <v>10</v>
          </cell>
          <cell r="M95">
            <v>20</v>
          </cell>
          <cell r="N95">
            <v>10</v>
          </cell>
          <cell r="O95">
            <v>10</v>
          </cell>
          <cell r="V95">
            <v>10.2706</v>
          </cell>
          <cell r="W95">
            <v>20</v>
          </cell>
          <cell r="X95">
            <v>7.6090978131754721</v>
          </cell>
          <cell r="Y95">
            <v>0.79352715518080741</v>
          </cell>
          <cell r="Z95">
            <v>0</v>
          </cell>
          <cell r="AB95">
            <v>0</v>
          </cell>
          <cell r="AC95">
            <v>0</v>
          </cell>
          <cell r="AD95">
            <v>8.904399999999999</v>
          </cell>
          <cell r="AE95">
            <v>9.982800000000001</v>
          </cell>
          <cell r="AF95">
            <v>8.1869999999999994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106.488</v>
          </cell>
          <cell r="D96">
            <v>72.721999999999994</v>
          </cell>
          <cell r="E96">
            <v>166.548</v>
          </cell>
          <cell r="F96">
            <v>5.8040000000000003</v>
          </cell>
          <cell r="G96">
            <v>0</v>
          </cell>
          <cell r="H96">
            <v>1</v>
          </cell>
          <cell r="I96">
            <v>50</v>
          </cell>
          <cell r="J96">
            <v>173.851</v>
          </cell>
          <cell r="K96">
            <v>-7.3029999999999973</v>
          </cell>
          <cell r="L96">
            <v>30</v>
          </cell>
          <cell r="M96">
            <v>50</v>
          </cell>
          <cell r="N96">
            <v>20</v>
          </cell>
          <cell r="O96">
            <v>40</v>
          </cell>
          <cell r="V96">
            <v>33.309600000000003</v>
          </cell>
          <cell r="W96">
            <v>100</v>
          </cell>
          <cell r="X96">
            <v>7.3793741143694307</v>
          </cell>
          <cell r="Y96">
            <v>0.17424406177198165</v>
          </cell>
          <cell r="Z96">
            <v>0</v>
          </cell>
          <cell r="AB96">
            <v>0</v>
          </cell>
          <cell r="AC96">
            <v>0</v>
          </cell>
          <cell r="AD96">
            <v>20.705000000000002</v>
          </cell>
          <cell r="AE96">
            <v>26.088999999999999</v>
          </cell>
          <cell r="AF96">
            <v>39.012999999999998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59</v>
          </cell>
          <cell r="D97">
            <v>371</v>
          </cell>
          <cell r="E97">
            <v>221</v>
          </cell>
          <cell r="F97">
            <v>144</v>
          </cell>
          <cell r="G97">
            <v>0</v>
          </cell>
          <cell r="H97">
            <v>0.6</v>
          </cell>
          <cell r="I97">
            <v>60</v>
          </cell>
          <cell r="J97">
            <v>227</v>
          </cell>
          <cell r="K97">
            <v>-6</v>
          </cell>
          <cell r="L97">
            <v>30</v>
          </cell>
          <cell r="M97">
            <v>90</v>
          </cell>
          <cell r="N97">
            <v>50</v>
          </cell>
          <cell r="O97">
            <v>0</v>
          </cell>
          <cell r="V97">
            <v>33.4</v>
          </cell>
          <cell r="X97">
            <v>9.4011976047904202</v>
          </cell>
          <cell r="Y97">
            <v>4.3113772455089823</v>
          </cell>
          <cell r="Z97">
            <v>0</v>
          </cell>
          <cell r="AB97">
            <v>54</v>
          </cell>
          <cell r="AC97">
            <v>0</v>
          </cell>
          <cell r="AD97">
            <v>34.799999999999997</v>
          </cell>
          <cell r="AE97">
            <v>52.2</v>
          </cell>
          <cell r="AF97">
            <v>90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59</v>
          </cell>
          <cell r="D98">
            <v>328</v>
          </cell>
          <cell r="E98">
            <v>250</v>
          </cell>
          <cell r="F98">
            <v>77</v>
          </cell>
          <cell r="G98">
            <v>0</v>
          </cell>
          <cell r="H98">
            <v>0.6</v>
          </cell>
          <cell r="I98">
            <v>60</v>
          </cell>
          <cell r="J98">
            <v>262</v>
          </cell>
          <cell r="K98">
            <v>-12</v>
          </cell>
          <cell r="L98">
            <v>50</v>
          </cell>
          <cell r="M98">
            <v>80</v>
          </cell>
          <cell r="N98">
            <v>50</v>
          </cell>
          <cell r="O98">
            <v>0</v>
          </cell>
          <cell r="V98">
            <v>38</v>
          </cell>
          <cell r="X98">
            <v>6.7631578947368425</v>
          </cell>
          <cell r="Y98">
            <v>2.0263157894736841</v>
          </cell>
          <cell r="Z98">
            <v>0</v>
          </cell>
          <cell r="AB98">
            <v>60</v>
          </cell>
          <cell r="AC98">
            <v>0</v>
          </cell>
          <cell r="AD98">
            <v>35.200000000000003</v>
          </cell>
          <cell r="AE98">
            <v>47.6</v>
          </cell>
          <cell r="AF98">
            <v>102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690</v>
          </cell>
          <cell r="D99">
            <v>530</v>
          </cell>
          <cell r="E99">
            <v>289</v>
          </cell>
          <cell r="F99">
            <v>915</v>
          </cell>
          <cell r="G99">
            <v>0</v>
          </cell>
          <cell r="H99">
            <v>0.13</v>
          </cell>
          <cell r="I99">
            <v>150</v>
          </cell>
          <cell r="J99">
            <v>309</v>
          </cell>
          <cell r="K99">
            <v>-20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V99">
            <v>57.8</v>
          </cell>
          <cell r="X99">
            <v>15.83044982698962</v>
          </cell>
          <cell r="Y99">
            <v>15.83044982698962</v>
          </cell>
          <cell r="Z99">
            <v>0</v>
          </cell>
          <cell r="AB99">
            <v>0</v>
          </cell>
          <cell r="AC99">
            <v>0</v>
          </cell>
          <cell r="AD99">
            <v>39.6</v>
          </cell>
          <cell r="AE99">
            <v>52.4</v>
          </cell>
          <cell r="AF99">
            <v>75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1002</v>
          </cell>
          <cell r="D100">
            <v>2554</v>
          </cell>
          <cell r="E100">
            <v>2613</v>
          </cell>
          <cell r="F100">
            <v>316</v>
          </cell>
          <cell r="G100">
            <v>0</v>
          </cell>
          <cell r="H100">
            <v>0.28000000000000003</v>
          </cell>
          <cell r="I100">
            <v>35</v>
          </cell>
          <cell r="J100">
            <v>2691</v>
          </cell>
          <cell r="K100">
            <v>-78</v>
          </cell>
          <cell r="L100">
            <v>500</v>
          </cell>
          <cell r="M100">
            <v>600</v>
          </cell>
          <cell r="N100">
            <v>500</v>
          </cell>
          <cell r="O100">
            <v>200</v>
          </cell>
          <cell r="V100">
            <v>385.8</v>
          </cell>
          <cell r="W100">
            <v>400</v>
          </cell>
          <cell r="X100">
            <v>6.5215137376879211</v>
          </cell>
          <cell r="Y100">
            <v>0.8190772420943494</v>
          </cell>
          <cell r="Z100">
            <v>0</v>
          </cell>
          <cell r="AB100">
            <v>684</v>
          </cell>
          <cell r="AC100">
            <v>0</v>
          </cell>
          <cell r="AD100">
            <v>358.4</v>
          </cell>
          <cell r="AE100">
            <v>408.6</v>
          </cell>
          <cell r="AF100">
            <v>985</v>
          </cell>
          <cell r="AG100" t="e">
            <v>#N/A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 t="str">
            <v>шт</v>
          </cell>
          <cell r="C101">
            <v>89</v>
          </cell>
          <cell r="D101">
            <v>539</v>
          </cell>
          <cell r="E101">
            <v>24</v>
          </cell>
          <cell r="F101">
            <v>-5</v>
          </cell>
          <cell r="G101">
            <v>0</v>
          </cell>
          <cell r="H101">
            <v>0.4</v>
          </cell>
          <cell r="I101">
            <v>90</v>
          </cell>
          <cell r="J101">
            <v>389</v>
          </cell>
          <cell r="K101">
            <v>-365</v>
          </cell>
          <cell r="L101">
            <v>0</v>
          </cell>
          <cell r="M101">
            <v>50</v>
          </cell>
          <cell r="N101">
            <v>80</v>
          </cell>
          <cell r="O101">
            <v>150</v>
          </cell>
          <cell r="V101">
            <v>4.8</v>
          </cell>
          <cell r="X101">
            <v>57.291666666666671</v>
          </cell>
          <cell r="Y101">
            <v>-1.0416666666666667</v>
          </cell>
          <cell r="Z101">
            <v>0</v>
          </cell>
          <cell r="AB101">
            <v>0</v>
          </cell>
          <cell r="AC101">
            <v>0</v>
          </cell>
          <cell r="AD101">
            <v>80.8</v>
          </cell>
          <cell r="AE101">
            <v>86.2</v>
          </cell>
          <cell r="AF101">
            <v>3</v>
          </cell>
          <cell r="AG101" t="str">
            <v>увел</v>
          </cell>
        </row>
        <row r="102">
          <cell r="A102" t="str">
            <v xml:space="preserve"> 388  Сосиски Восточные Халяль ТМ Вязанка 0,33 кг АК. ПОКОМ</v>
          </cell>
          <cell r="B102" t="str">
            <v>шт</v>
          </cell>
          <cell r="C102">
            <v>36</v>
          </cell>
          <cell r="D102">
            <v>666</v>
          </cell>
          <cell r="E102">
            <v>492</v>
          </cell>
          <cell r="F102">
            <v>191</v>
          </cell>
          <cell r="G102">
            <v>0</v>
          </cell>
          <cell r="H102">
            <v>0.33</v>
          </cell>
          <cell r="I102">
            <v>60</v>
          </cell>
          <cell r="J102">
            <v>645</v>
          </cell>
          <cell r="K102">
            <v>-153</v>
          </cell>
          <cell r="L102">
            <v>0</v>
          </cell>
          <cell r="M102">
            <v>100</v>
          </cell>
          <cell r="N102">
            <v>100</v>
          </cell>
          <cell r="O102">
            <v>150</v>
          </cell>
          <cell r="V102">
            <v>98.4</v>
          </cell>
          <cell r="W102">
            <v>120</v>
          </cell>
          <cell r="X102">
            <v>6.7174796747967473</v>
          </cell>
          <cell r="Y102">
            <v>1.9410569105691056</v>
          </cell>
          <cell r="Z102">
            <v>0</v>
          </cell>
          <cell r="AB102">
            <v>0</v>
          </cell>
          <cell r="AC102">
            <v>0</v>
          </cell>
          <cell r="AD102">
            <v>90.8</v>
          </cell>
          <cell r="AE102">
            <v>103.6</v>
          </cell>
          <cell r="AF102">
            <v>160</v>
          </cell>
          <cell r="AG102" t="e">
            <v>#N/A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 t="str">
            <v>шт</v>
          </cell>
          <cell r="C103">
            <v>74</v>
          </cell>
          <cell r="D103">
            <v>448</v>
          </cell>
          <cell r="E103">
            <v>258</v>
          </cell>
          <cell r="F103">
            <v>46</v>
          </cell>
          <cell r="G103">
            <v>0</v>
          </cell>
          <cell r="H103">
            <v>0.35</v>
          </cell>
          <cell r="I103" t="e">
            <v>#N/A</v>
          </cell>
          <cell r="J103">
            <v>378</v>
          </cell>
          <cell r="K103">
            <v>-120</v>
          </cell>
          <cell r="L103">
            <v>0</v>
          </cell>
          <cell r="M103">
            <v>50</v>
          </cell>
          <cell r="N103">
            <v>30</v>
          </cell>
          <cell r="O103">
            <v>120</v>
          </cell>
          <cell r="V103">
            <v>51.6</v>
          </cell>
          <cell r="W103">
            <v>100</v>
          </cell>
          <cell r="X103">
            <v>6.7054263565891468</v>
          </cell>
          <cell r="Y103">
            <v>0.89147286821705429</v>
          </cell>
          <cell r="Z103">
            <v>0</v>
          </cell>
          <cell r="AB103">
            <v>0</v>
          </cell>
          <cell r="AC103">
            <v>0</v>
          </cell>
          <cell r="AD103">
            <v>47.6</v>
          </cell>
          <cell r="AE103">
            <v>47.8</v>
          </cell>
          <cell r="AF103">
            <v>63</v>
          </cell>
          <cell r="AG103" t="e">
            <v>#N/A</v>
          </cell>
        </row>
        <row r="104">
          <cell r="A104" t="str">
            <v xml:space="preserve"> 410  Сосиски Баварские с сыром ТМ Стародворье 0,35 кг. ПОКОМ</v>
          </cell>
          <cell r="B104" t="str">
            <v>шт</v>
          </cell>
          <cell r="C104">
            <v>6713</v>
          </cell>
          <cell r="D104">
            <v>1784</v>
          </cell>
          <cell r="E104">
            <v>3919</v>
          </cell>
          <cell r="F104">
            <v>3295</v>
          </cell>
          <cell r="G104">
            <v>0</v>
          </cell>
          <cell r="H104">
            <v>0.35</v>
          </cell>
          <cell r="I104" t="e">
            <v>#N/A</v>
          </cell>
          <cell r="J104">
            <v>3980</v>
          </cell>
          <cell r="K104">
            <v>-61</v>
          </cell>
          <cell r="L104">
            <v>0</v>
          </cell>
          <cell r="M104">
            <v>300</v>
          </cell>
          <cell r="N104">
            <v>500</v>
          </cell>
          <cell r="O104">
            <v>500</v>
          </cell>
          <cell r="V104">
            <v>693.8</v>
          </cell>
          <cell r="W104">
            <v>300</v>
          </cell>
          <cell r="X104">
            <v>7.0553473623522631</v>
          </cell>
          <cell r="Y104">
            <v>4.749207264341309</v>
          </cell>
          <cell r="Z104">
            <v>0</v>
          </cell>
          <cell r="AB104">
            <v>450</v>
          </cell>
          <cell r="AC104">
            <v>0</v>
          </cell>
          <cell r="AD104">
            <v>33.4</v>
          </cell>
          <cell r="AE104">
            <v>357.8</v>
          </cell>
          <cell r="AF104">
            <v>1030</v>
          </cell>
          <cell r="AG104" t="e">
            <v>#N/A</v>
          </cell>
        </row>
        <row r="105">
          <cell r="A105" t="str">
            <v xml:space="preserve"> 412  Сосиски Баварские ТМ Стародворье 0,35 кг ПОКОМ</v>
          </cell>
          <cell r="B105" t="str">
            <v>шт</v>
          </cell>
          <cell r="C105">
            <v>4657</v>
          </cell>
          <cell r="D105">
            <v>4847</v>
          </cell>
          <cell r="E105">
            <v>6479</v>
          </cell>
          <cell r="F105">
            <v>1127</v>
          </cell>
          <cell r="G105">
            <v>0</v>
          </cell>
          <cell r="H105">
            <v>0.35</v>
          </cell>
          <cell r="I105" t="e">
            <v>#N/A</v>
          </cell>
          <cell r="J105">
            <v>6623</v>
          </cell>
          <cell r="K105">
            <v>-144</v>
          </cell>
          <cell r="L105">
            <v>500</v>
          </cell>
          <cell r="M105">
            <v>1100</v>
          </cell>
          <cell r="N105">
            <v>1000</v>
          </cell>
          <cell r="O105">
            <v>1100</v>
          </cell>
          <cell r="V105">
            <v>1025.8</v>
          </cell>
          <cell r="W105">
            <v>2000</v>
          </cell>
          <cell r="X105">
            <v>6.6552934295184247</v>
          </cell>
          <cell r="Y105">
            <v>1.0986547085201794</v>
          </cell>
          <cell r="Z105">
            <v>0</v>
          </cell>
          <cell r="AB105">
            <v>1350</v>
          </cell>
          <cell r="AC105">
            <v>0</v>
          </cell>
          <cell r="AD105">
            <v>17.8</v>
          </cell>
          <cell r="AE105">
            <v>552</v>
          </cell>
          <cell r="AF105">
            <v>2312</v>
          </cell>
          <cell r="AG105" t="e">
            <v>#N/A</v>
          </cell>
        </row>
        <row r="106">
          <cell r="A106" t="str">
            <v>БОНУС_273  Сосиски Сочинки с сочной грудинкой, МГС 0.4кг,   ПОКОМ</v>
          </cell>
          <cell r="B106" t="str">
            <v>шт</v>
          </cell>
          <cell r="C106">
            <v>-214</v>
          </cell>
          <cell r="D106">
            <v>77</v>
          </cell>
          <cell r="E106">
            <v>1110</v>
          </cell>
          <cell r="F106">
            <v>-1292</v>
          </cell>
          <cell r="G106" t="str">
            <v>ак</v>
          </cell>
          <cell r="H106">
            <v>0</v>
          </cell>
          <cell r="I106">
            <v>0</v>
          </cell>
          <cell r="J106">
            <v>1156</v>
          </cell>
          <cell r="K106">
            <v>-46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V106">
            <v>222</v>
          </cell>
          <cell r="X106">
            <v>-5.8198198198198199</v>
          </cell>
          <cell r="Y106">
            <v>-5.8198198198198199</v>
          </cell>
          <cell r="Z106">
            <v>0</v>
          </cell>
          <cell r="AB106">
            <v>0</v>
          </cell>
          <cell r="AC106">
            <v>0</v>
          </cell>
          <cell r="AD106">
            <v>157.19999999999999</v>
          </cell>
          <cell r="AE106">
            <v>234.4</v>
          </cell>
          <cell r="AF106">
            <v>232</v>
          </cell>
          <cell r="AG106" t="e">
            <v>#N/A</v>
          </cell>
        </row>
        <row r="107">
          <cell r="A107" t="str">
            <v>БОНУС_283  Сосиски Сочинки, ВЕС, ТМ Стародворье ПОКОМ</v>
          </cell>
          <cell r="B107" t="str">
            <v>кг</v>
          </cell>
          <cell r="C107">
            <v>-44.139000000000003</v>
          </cell>
          <cell r="D107">
            <v>5.67</v>
          </cell>
          <cell r="E107">
            <v>367.45499999999998</v>
          </cell>
          <cell r="F107">
            <v>-408.74799999999999</v>
          </cell>
          <cell r="G107" t="str">
            <v>ак</v>
          </cell>
          <cell r="H107">
            <v>0</v>
          </cell>
          <cell r="I107">
            <v>0</v>
          </cell>
          <cell r="J107">
            <v>498.23099999999999</v>
          </cell>
          <cell r="K107">
            <v>-130.77600000000001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V107">
            <v>73.491</v>
          </cell>
          <cell r="X107">
            <v>-5.561878325237104</v>
          </cell>
          <cell r="Y107">
            <v>-5.561878325237104</v>
          </cell>
          <cell r="Z107">
            <v>0</v>
          </cell>
          <cell r="AB107">
            <v>0</v>
          </cell>
          <cell r="AC107">
            <v>0</v>
          </cell>
          <cell r="AD107">
            <v>66.026800000000009</v>
          </cell>
          <cell r="AE107">
            <v>65.0518</v>
          </cell>
          <cell r="AF107">
            <v>5.6509999999999998</v>
          </cell>
          <cell r="AG107" t="e">
            <v>#N/A</v>
          </cell>
        </row>
        <row r="108">
          <cell r="A108" t="str">
            <v>БОНУС_305  Колбаса Сервелат Мясорубский с мелкорубленным окороком в/у  ТМ Стародворье ВЕС   ПОКОМ</v>
          </cell>
          <cell r="B108" t="str">
            <v>кг</v>
          </cell>
          <cell r="C108">
            <v>-24.227</v>
          </cell>
          <cell r="D108">
            <v>248.71</v>
          </cell>
          <cell r="E108">
            <v>259.72899999999998</v>
          </cell>
          <cell r="F108">
            <v>-40.28</v>
          </cell>
          <cell r="G108" t="e">
            <v>#N/A</v>
          </cell>
          <cell r="H108">
            <v>0</v>
          </cell>
          <cell r="I108" t="e">
            <v>#N/A</v>
          </cell>
          <cell r="J108">
            <v>280.76799999999997</v>
          </cell>
          <cell r="K108">
            <v>-21.038999999999987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V108">
            <v>51.945799999999998</v>
          </cell>
          <cell r="X108">
            <v>-0.77542361461369358</v>
          </cell>
          <cell r="Y108">
            <v>-0.77542361461369358</v>
          </cell>
          <cell r="Z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42.438000000000002</v>
          </cell>
          <cell r="AG108" t="e">
            <v>#N/A</v>
          </cell>
        </row>
        <row r="109">
          <cell r="A109" t="str">
            <v>БОНУС_Колбаса Докторская Особая ТМ Особый рецепт,  0,5кг, ПОКОМ</v>
          </cell>
          <cell r="B109" t="str">
            <v>шт</v>
          </cell>
          <cell r="C109">
            <v>-89</v>
          </cell>
          <cell r="D109">
            <v>11</v>
          </cell>
          <cell r="E109">
            <v>346</v>
          </cell>
          <cell r="F109">
            <v>-430</v>
          </cell>
          <cell r="G109" t="str">
            <v>ак</v>
          </cell>
          <cell r="H109">
            <v>0</v>
          </cell>
          <cell r="I109">
            <v>0</v>
          </cell>
          <cell r="J109">
            <v>357</v>
          </cell>
          <cell r="K109">
            <v>-11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V109">
            <v>69.2</v>
          </cell>
          <cell r="X109">
            <v>-6.2138728323699421</v>
          </cell>
          <cell r="Y109">
            <v>-6.2138728323699421</v>
          </cell>
          <cell r="Z109">
            <v>0</v>
          </cell>
          <cell r="AB109">
            <v>0</v>
          </cell>
          <cell r="AC109">
            <v>0</v>
          </cell>
          <cell r="AD109">
            <v>48.4</v>
          </cell>
          <cell r="AE109">
            <v>69.400000000000006</v>
          </cell>
          <cell r="AF109">
            <v>83</v>
          </cell>
          <cell r="AG109" t="e">
            <v>#N/A</v>
          </cell>
        </row>
        <row r="110">
          <cell r="A110" t="str">
            <v>БОНУС_Колбаса Сервелат Филедворский, фиброуз, в/у 0,35 кг срез,  ПОКОМ</v>
          </cell>
          <cell r="B110" t="str">
            <v>шт</v>
          </cell>
          <cell r="C110">
            <v>-91</v>
          </cell>
          <cell r="D110">
            <v>17</v>
          </cell>
          <cell r="E110">
            <v>320</v>
          </cell>
          <cell r="F110">
            <v>-408</v>
          </cell>
          <cell r="G110" t="str">
            <v>ак</v>
          </cell>
          <cell r="H110">
            <v>0</v>
          </cell>
          <cell r="I110">
            <v>0</v>
          </cell>
          <cell r="J110">
            <v>403</v>
          </cell>
          <cell r="K110">
            <v>-83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V110">
            <v>64</v>
          </cell>
          <cell r="X110">
            <v>-6.375</v>
          </cell>
          <cell r="Y110">
            <v>-6.375</v>
          </cell>
          <cell r="Z110">
            <v>0</v>
          </cell>
          <cell r="AB110">
            <v>0</v>
          </cell>
          <cell r="AC110">
            <v>0</v>
          </cell>
          <cell r="AD110">
            <v>35.200000000000003</v>
          </cell>
          <cell r="AE110">
            <v>81.599999999999994</v>
          </cell>
          <cell r="AF110">
            <v>40</v>
          </cell>
          <cell r="AG11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09.12.2023 - 15.12.2023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150.60300000000001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1227.8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687.21299999999997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1803.655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237.59</v>
          </cell>
        </row>
        <row r="12">
          <cell r="A12" t="str">
            <v xml:space="preserve"> 020  Ветчина Столичная Вязанка, вектор 0.5кг, ПОКОМ</v>
          </cell>
          <cell r="F12">
            <v>54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107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276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1205</v>
          </cell>
          <cell r="F15">
            <v>2920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383</v>
          </cell>
          <cell r="F16">
            <v>3408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2412</v>
          </cell>
          <cell r="F17">
            <v>6403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271</v>
          </cell>
        </row>
        <row r="19">
          <cell r="A19" t="str">
            <v xml:space="preserve"> 040  Ветчина Дугушка ТМ Стародворье, вектор в/у, 0,4кг    ПОКОМ</v>
          </cell>
          <cell r="D19">
            <v>1</v>
          </cell>
          <cell r="F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4</v>
          </cell>
          <cell r="F20">
            <v>140</v>
          </cell>
        </row>
        <row r="21">
          <cell r="A21" t="str">
            <v xml:space="preserve"> 045  Ветчина Филейбургская, 0,42 кг, БАВАРУШКА  ПОКОМ</v>
          </cell>
          <cell r="D21">
            <v>1</v>
          </cell>
          <cell r="F21">
            <v>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</v>
          </cell>
          <cell r="F22">
            <v>238</v>
          </cell>
        </row>
        <row r="23">
          <cell r="A23" t="str">
            <v xml:space="preserve"> 048  Колбаса Баварушка с балыком, в/у 0,35 кг срез, ТМ Стародворье ПОКОМ</v>
          </cell>
          <cell r="D23">
            <v>1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3</v>
          </cell>
          <cell r="F24">
            <v>224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1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3</v>
          </cell>
          <cell r="F26">
            <v>390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9</v>
          </cell>
          <cell r="F27">
            <v>335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1</v>
          </cell>
          <cell r="F28">
            <v>156</v>
          </cell>
        </row>
        <row r="29">
          <cell r="A29" t="str">
            <v xml:space="preserve"> 068  Колбаса Особая ТМ Особый рецепт, 0,5 кг, ПОКОМ</v>
          </cell>
          <cell r="D29">
            <v>5.5</v>
          </cell>
          <cell r="F29">
            <v>98.5</v>
          </cell>
        </row>
        <row r="30">
          <cell r="A30" t="str">
            <v xml:space="preserve"> 073  Колбаса Салями Баварушка зернистая, в/у 0.35 кг срез, ТМ Стародворье ПОКОМ</v>
          </cell>
          <cell r="D30">
            <v>1</v>
          </cell>
          <cell r="F30">
            <v>1</v>
          </cell>
        </row>
        <row r="31">
          <cell r="A31" t="str">
            <v xml:space="preserve"> 079  Колбаса Сервелат Кремлевский,  0.35 кг, ПОКОМ</v>
          </cell>
          <cell r="F31">
            <v>119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15</v>
          </cell>
          <cell r="F33">
            <v>1700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7</v>
          </cell>
          <cell r="F34">
            <v>256</v>
          </cell>
        </row>
        <row r="35">
          <cell r="A35" t="str">
            <v xml:space="preserve"> 092  Сосиски Баварские с сыром,  0.42кг,ПОКОМ</v>
          </cell>
          <cell r="D35">
            <v>2400</v>
          </cell>
          <cell r="F35">
            <v>2493</v>
          </cell>
        </row>
        <row r="36">
          <cell r="A36" t="str">
            <v xml:space="preserve"> 096  Сосиски Баварские,  0.42кг,ПОКОМ</v>
          </cell>
          <cell r="D36">
            <v>6456</v>
          </cell>
          <cell r="F36">
            <v>6588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13</v>
          </cell>
          <cell r="F37">
            <v>1224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70</v>
          </cell>
          <cell r="F38">
            <v>627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1207</v>
          </cell>
          <cell r="F39">
            <v>1948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8</v>
          </cell>
          <cell r="F40">
            <v>1044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3.2040000000000002</v>
          </cell>
          <cell r="F41">
            <v>638.39800000000002</v>
          </cell>
        </row>
        <row r="42">
          <cell r="A42" t="str">
            <v xml:space="preserve"> 201  Ветчина Нежная ТМ Особый рецепт, (2,5кг), ПОКОМ</v>
          </cell>
          <cell r="D42">
            <v>42.805</v>
          </cell>
          <cell r="F42">
            <v>7194.491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D43">
            <v>3.2130000000000001</v>
          </cell>
          <cell r="F43">
            <v>365.065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2.4500000000000002</v>
          </cell>
          <cell r="F44">
            <v>797.78800000000001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7</v>
          </cell>
          <cell r="F45">
            <v>561.46100000000001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112.664</v>
          </cell>
          <cell r="F46">
            <v>15455.629000000001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F47">
            <v>231.744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1.6020000000000001</v>
          </cell>
          <cell r="F48">
            <v>62.506999999999998</v>
          </cell>
        </row>
        <row r="49">
          <cell r="A49" t="str">
            <v xml:space="preserve"> 226  Колбаса Княжеская, с/к белков.обол в термоусад. пакете, ВЕС, ТМ Стародворье ПОКОМ</v>
          </cell>
          <cell r="F49">
            <v>0.8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1.6020000000000001</v>
          </cell>
          <cell r="F50">
            <v>654.64599999999996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55.1</v>
          </cell>
          <cell r="F51">
            <v>13044.763999999999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82.602000000000004</v>
          </cell>
          <cell r="F52">
            <v>5946.53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F53">
            <v>730.11099999999999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0.80100000000000005</v>
          </cell>
          <cell r="F54">
            <v>700.54</v>
          </cell>
        </row>
        <row r="55">
          <cell r="A55" t="str">
            <v xml:space="preserve"> 240  Колбаса Салями охотничья, ВЕС. ПОКОМ</v>
          </cell>
          <cell r="D55">
            <v>2</v>
          </cell>
          <cell r="F55">
            <v>74.233000000000004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1.65</v>
          </cell>
          <cell r="F56">
            <v>590.25400000000002</v>
          </cell>
        </row>
        <row r="57">
          <cell r="A57" t="str">
            <v xml:space="preserve"> 243  Колбаса Сервелат Зернистый, ВЕС.  ПОКОМ</v>
          </cell>
          <cell r="D57">
            <v>0.8</v>
          </cell>
          <cell r="F57">
            <v>86.891999999999996</v>
          </cell>
        </row>
        <row r="58">
          <cell r="A58" t="str">
            <v xml:space="preserve"> 244  Колбаса Сервелат Кремлевский, ВЕС. ПОКОМ</v>
          </cell>
          <cell r="F58">
            <v>3.5</v>
          </cell>
        </row>
        <row r="59">
          <cell r="A59" t="str">
            <v xml:space="preserve"> 247  Сардельки Нежные, ВЕС.  ПОКОМ</v>
          </cell>
          <cell r="D59">
            <v>1.3009999999999999</v>
          </cell>
          <cell r="F59">
            <v>276.08</v>
          </cell>
        </row>
        <row r="60">
          <cell r="A60" t="str">
            <v xml:space="preserve"> 248  Сардельки Сочные ТМ Особый рецепт,   ПОКОМ</v>
          </cell>
          <cell r="D60">
            <v>2.6</v>
          </cell>
          <cell r="F60">
            <v>311.02999999999997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6.87</v>
          </cell>
          <cell r="F61">
            <v>1373.2439999999999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58.2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D63">
            <v>1.3</v>
          </cell>
          <cell r="F63">
            <v>123.006</v>
          </cell>
        </row>
        <row r="64">
          <cell r="A64" t="str">
            <v xml:space="preserve"> 259  Сосиски Сливочные Дугушка, ВЕС.   ПОКОМ</v>
          </cell>
          <cell r="F64">
            <v>0.8</v>
          </cell>
        </row>
        <row r="65">
          <cell r="A65" t="str">
            <v xml:space="preserve"> 263  Шпикачки Стародворские, ВЕС.  ПОКОМ</v>
          </cell>
          <cell r="D65">
            <v>1.4</v>
          </cell>
          <cell r="F65">
            <v>188.477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4.3</v>
          </cell>
          <cell r="F66">
            <v>504.52600000000001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3.7</v>
          </cell>
          <cell r="F67">
            <v>513.54499999999996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5.2</v>
          </cell>
          <cell r="F68">
            <v>486.49099999999999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0.7</v>
          </cell>
          <cell r="F69">
            <v>0.7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10</v>
          </cell>
          <cell r="F70">
            <v>2411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25</v>
          </cell>
          <cell r="F71">
            <v>3821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8</v>
          </cell>
          <cell r="F72">
            <v>3505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1</v>
          </cell>
          <cell r="F73">
            <v>1</v>
          </cell>
        </row>
        <row r="74">
          <cell r="A74" t="str">
            <v xml:space="preserve"> 283  Сосиски Сочинки, ВЕС, ТМ Стародворье ПОКОМ</v>
          </cell>
          <cell r="D74">
            <v>2.7</v>
          </cell>
          <cell r="F74">
            <v>642.80700000000002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2</v>
          </cell>
          <cell r="F75">
            <v>331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12</v>
          </cell>
          <cell r="F76">
            <v>1514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1.8</v>
          </cell>
          <cell r="F77">
            <v>278.93</v>
          </cell>
        </row>
        <row r="78">
          <cell r="A78" t="str">
            <v xml:space="preserve"> 298  Колбаса Сливушка ТМ Вязанка, 0,375кг,  ПОКОМ</v>
          </cell>
          <cell r="F78">
            <v>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17</v>
          </cell>
          <cell r="F79">
            <v>3882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19</v>
          </cell>
          <cell r="F80">
            <v>4203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6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F82">
            <v>156.428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224.99799999999999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7</v>
          </cell>
          <cell r="F84">
            <v>1274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7</v>
          </cell>
          <cell r="F85">
            <v>1913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6</v>
          </cell>
          <cell r="F86">
            <v>854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1.3</v>
          </cell>
          <cell r="F87">
            <v>391.14299999999997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F88">
            <v>9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2.6</v>
          </cell>
          <cell r="F89">
            <v>1117.046</v>
          </cell>
        </row>
        <row r="90">
          <cell r="A90" t="str">
            <v xml:space="preserve"> 316  Колбаса Нежная ТМ Зареченские ВЕС  ПОКОМ</v>
          </cell>
          <cell r="F90">
            <v>533.02300000000002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38.155999999999999</v>
          </cell>
        </row>
        <row r="92">
          <cell r="A92" t="str">
            <v xml:space="preserve"> 318  Сосиски Датские ТМ Зареченские, ВЕС  ПОКОМ</v>
          </cell>
          <cell r="D92">
            <v>20.135000000000002</v>
          </cell>
          <cell r="F92">
            <v>4129.5860000000002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10</v>
          </cell>
          <cell r="F93">
            <v>4079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16</v>
          </cell>
          <cell r="F94">
            <v>3968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3</v>
          </cell>
          <cell r="F95">
            <v>1392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12.42</v>
          </cell>
        </row>
        <row r="97">
          <cell r="A97" t="str">
            <v xml:space="preserve"> 328  Сардельки Сочинки Стародворье ТМ  0,4 кг ПОКОМ</v>
          </cell>
          <cell r="D97">
            <v>4</v>
          </cell>
          <cell r="F97">
            <v>483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9</v>
          </cell>
          <cell r="F98">
            <v>636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3.9</v>
          </cell>
          <cell r="F99">
            <v>1362.9390000000001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1.3</v>
          </cell>
          <cell r="F100">
            <v>79.888999999999996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2</v>
          </cell>
          <cell r="F101">
            <v>304</v>
          </cell>
        </row>
        <row r="102">
          <cell r="A102" t="str">
            <v xml:space="preserve"> 335  Колбаса Сливушка ТМ Вязанка. ВЕС.  ПОКОМ </v>
          </cell>
          <cell r="D102">
            <v>1.3</v>
          </cell>
          <cell r="F102">
            <v>77.701999999999998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16</v>
          </cell>
          <cell r="F103">
            <v>3624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18</v>
          </cell>
          <cell r="F104">
            <v>2419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3.7</v>
          </cell>
          <cell r="F105">
            <v>1231.2190000000001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4.3</v>
          </cell>
          <cell r="F106">
            <v>1134.433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9.3000000000000007</v>
          </cell>
          <cell r="F107">
            <v>1831.4179999999999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4.3</v>
          </cell>
          <cell r="F108">
            <v>1540.9290000000001</v>
          </cell>
        </row>
        <row r="109">
          <cell r="A109" t="str">
            <v xml:space="preserve"> 349  Сосиски Сочные без свинины ТМ Особый рецепт, ВЕС ПОКОМ</v>
          </cell>
          <cell r="D109">
            <v>1.3</v>
          </cell>
          <cell r="F109">
            <v>1.3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7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D111">
            <v>2</v>
          </cell>
          <cell r="F111">
            <v>77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D112">
            <v>1</v>
          </cell>
          <cell r="F112">
            <v>68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D113">
            <v>1</v>
          </cell>
          <cell r="F113">
            <v>78</v>
          </cell>
        </row>
        <row r="114">
          <cell r="A114" t="str">
            <v xml:space="preserve"> 364  Сардельки Филейские Вязанка ВЕС NDX ТМ Вязанка  ПОКОМ</v>
          </cell>
          <cell r="F114">
            <v>253.428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2</v>
          </cell>
          <cell r="F115">
            <v>307</v>
          </cell>
        </row>
        <row r="116">
          <cell r="A116" t="str">
            <v xml:space="preserve"> 372  Ветчина Сочинка ТМ Стародворье. ВЕС ПОКОМ</v>
          </cell>
          <cell r="D116">
            <v>0.9</v>
          </cell>
          <cell r="F116">
            <v>45.58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1.9</v>
          </cell>
          <cell r="F117">
            <v>158.05099999999999</v>
          </cell>
        </row>
        <row r="118">
          <cell r="A118" t="str">
            <v xml:space="preserve"> 376  Колбаса Докторская Дугушка 0,6кг ГОСТ ТМ Стародворье  ПОКОМ </v>
          </cell>
          <cell r="D118">
            <v>4</v>
          </cell>
          <cell r="F118">
            <v>240</v>
          </cell>
        </row>
        <row r="119">
          <cell r="A119" t="str">
            <v xml:space="preserve"> 377  Колбаса Молочная Дугушка 0,6кг ТМ Стародворье  ПОКОМ</v>
          </cell>
          <cell r="D119">
            <v>2</v>
          </cell>
          <cell r="F119">
            <v>275</v>
          </cell>
        </row>
        <row r="120">
          <cell r="A120" t="str">
            <v xml:space="preserve"> 380  Колбаса Филейбургская с филе сочного окорока 0,13кг с/в ТМ Баварушка  ПОКОМ</v>
          </cell>
          <cell r="D120">
            <v>2</v>
          </cell>
          <cell r="F120">
            <v>304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2563</v>
          </cell>
        </row>
        <row r="122">
          <cell r="A122" t="str">
            <v xml:space="preserve"> 386  Колбаса Балыкбургская с копченым балыком 0,35 кг срез ТМ Баварушка  ПОКОМ</v>
          </cell>
          <cell r="F122">
            <v>30</v>
          </cell>
        </row>
        <row r="123">
          <cell r="A123" t="str">
            <v xml:space="preserve"> 387  Колбаса вареная Мусульманская Халяль ТМ Вязанка, 0,4 кг ПОКОМ</v>
          </cell>
          <cell r="D123">
            <v>13</v>
          </cell>
          <cell r="F123">
            <v>320</v>
          </cell>
        </row>
        <row r="124">
          <cell r="A124" t="str">
            <v xml:space="preserve"> 388  Сосиски Восточные Халяль ТМ Вязанка 0,33 кг АК. ПОКОМ</v>
          </cell>
          <cell r="D124">
            <v>23</v>
          </cell>
          <cell r="F124">
            <v>635</v>
          </cell>
        </row>
        <row r="125">
          <cell r="A125" t="str">
            <v xml:space="preserve"> 394 Колбаса полукопченая Аль-Ислами халяль ТМ Вязанка оболочка фиброуз в в/у 0,35 кг  ПОКОМ</v>
          </cell>
          <cell r="D125">
            <v>21</v>
          </cell>
          <cell r="F125">
            <v>382</v>
          </cell>
        </row>
        <row r="126">
          <cell r="A126" t="str">
            <v xml:space="preserve"> 397  Ветчина Дугушка ТМ Стародворье ТС Дугушка в полиамидной оболочке 0,6 кг. ПОКОМ</v>
          </cell>
          <cell r="F126">
            <v>60</v>
          </cell>
        </row>
        <row r="127">
          <cell r="A127" t="str">
            <v xml:space="preserve"> 408  Ветчина Сливушка с индейкой ТМ Вязанка, 0,4кг  ПОКОМ</v>
          </cell>
          <cell r="F127">
            <v>54</v>
          </cell>
        </row>
        <row r="128">
          <cell r="A128" t="str">
            <v xml:space="preserve"> 409  Ветчина Балыкбургская ТМ Баварушка  в оболочке фиброуз в/у 0,42 кг ПОКОМ</v>
          </cell>
          <cell r="F128">
            <v>54</v>
          </cell>
        </row>
        <row r="129">
          <cell r="A129" t="str">
            <v xml:space="preserve"> 410  Сосиски Баварские с сыром ТМ Стародворье 0,35 кг. ПОКОМ</v>
          </cell>
          <cell r="D129">
            <v>27</v>
          </cell>
          <cell r="F129">
            <v>3841</v>
          </cell>
        </row>
        <row r="130">
          <cell r="A130" t="str">
            <v xml:space="preserve"> 412  Сосиски Баварские ТМ Стародворье 0,35 кг ПОКОМ</v>
          </cell>
          <cell r="D130">
            <v>12</v>
          </cell>
          <cell r="F130">
            <v>6490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110</v>
          </cell>
          <cell r="F132">
            <v>110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18.648</v>
          </cell>
          <cell r="F133">
            <v>18.648</v>
          </cell>
        </row>
        <row r="134">
          <cell r="A134" t="str">
            <v>1004 Рулька свиная бескостная в/к в/у (Знаменский СГЦ) МК</v>
          </cell>
          <cell r="D134">
            <v>25.53</v>
          </cell>
          <cell r="F134">
            <v>25.53</v>
          </cell>
        </row>
        <row r="135">
          <cell r="A135" t="str">
            <v>1008 Хлеб печеночный 0,3кг в/у ШТ (Знаменский СГЦ)  МК</v>
          </cell>
          <cell r="D135">
            <v>81</v>
          </cell>
          <cell r="F135">
            <v>81</v>
          </cell>
        </row>
        <row r="136">
          <cell r="A136" t="str">
            <v>1009 Мясо по домашнему в/у 0,35шт (Знаменский СГЦ)  МК</v>
          </cell>
          <cell r="D136">
            <v>85</v>
          </cell>
          <cell r="F136">
            <v>85</v>
          </cell>
        </row>
        <row r="137">
          <cell r="A137" t="str">
            <v>3215 ВЕТЧ.МЯСНАЯ Папа может п/о 0.4кг 8шт.    ОСТАНКИНО</v>
          </cell>
          <cell r="D137">
            <v>237</v>
          </cell>
          <cell r="F137">
            <v>237</v>
          </cell>
        </row>
        <row r="138">
          <cell r="A138" t="str">
            <v>3297 СЫТНЫЕ Папа может сар б/о мгс 1*3 СНГ  ОСТАНКИНО</v>
          </cell>
          <cell r="D138">
            <v>151</v>
          </cell>
          <cell r="F138">
            <v>151</v>
          </cell>
        </row>
        <row r="139">
          <cell r="A139" t="str">
            <v>3812 СОЧНЫЕ сос п/о мгс 2*2  ОСТАНКИНО</v>
          </cell>
          <cell r="D139">
            <v>1236.8</v>
          </cell>
          <cell r="F139">
            <v>1236.8</v>
          </cell>
        </row>
        <row r="140">
          <cell r="A140" t="str">
            <v>4063 МЯСНАЯ Папа может вар п/о_Л   ОСТАНКИНО</v>
          </cell>
          <cell r="D140">
            <v>1936.4</v>
          </cell>
          <cell r="F140">
            <v>1936.4</v>
          </cell>
        </row>
        <row r="141">
          <cell r="A141" t="str">
            <v>4117 ЭКСТРА Папа может с/к в/у_Л   ОСТАНКИНО</v>
          </cell>
          <cell r="D141">
            <v>83.5</v>
          </cell>
          <cell r="F141">
            <v>83.5</v>
          </cell>
        </row>
        <row r="142">
          <cell r="A142" t="str">
            <v>4574 Мясная со шпиком Папа может вар п/о ОСТАНКИНО</v>
          </cell>
          <cell r="D142">
            <v>108.5</v>
          </cell>
          <cell r="F142">
            <v>108.5</v>
          </cell>
        </row>
        <row r="143">
          <cell r="A143" t="str">
            <v>4614 ВЕТЧ.ЛЮБИТЕЛЬСКАЯ п/о _ ОСТАНКИНО</v>
          </cell>
          <cell r="D143">
            <v>111</v>
          </cell>
          <cell r="F143">
            <v>111</v>
          </cell>
        </row>
        <row r="144">
          <cell r="A144" t="str">
            <v>4813 ФИЛЕЙНАЯ Папа может вар п/о_Л   ОСТАНКИНО</v>
          </cell>
          <cell r="D144">
            <v>399.5</v>
          </cell>
          <cell r="F144">
            <v>399.5</v>
          </cell>
        </row>
        <row r="145">
          <cell r="A145" t="str">
            <v>4993 САЛЯМИ ИТАЛЬЯНСКАЯ с/к в/у 1/250*8_120c ОСТАНКИНО</v>
          </cell>
          <cell r="D145">
            <v>527</v>
          </cell>
          <cell r="F145">
            <v>527</v>
          </cell>
        </row>
        <row r="146">
          <cell r="A146" t="str">
            <v>5246 ДОКТОРСКАЯ ПРЕМИУМ вар б/о мгс_30с ОСТАНКИНО</v>
          </cell>
          <cell r="D146">
            <v>43.5</v>
          </cell>
          <cell r="F146">
            <v>43.5</v>
          </cell>
        </row>
        <row r="147">
          <cell r="A147" t="str">
            <v>5247 РУССКАЯ ПРЕМИУМ вар б/о мгс_30с ОСТАНКИНО</v>
          </cell>
          <cell r="D147">
            <v>75</v>
          </cell>
          <cell r="F147">
            <v>75</v>
          </cell>
        </row>
        <row r="148">
          <cell r="A148" t="str">
            <v>5336 ОСОБАЯ вар п/о  ОСТАНКИНО</v>
          </cell>
          <cell r="D148">
            <v>105.4</v>
          </cell>
          <cell r="F148">
            <v>105.4</v>
          </cell>
        </row>
        <row r="149">
          <cell r="A149" t="str">
            <v>5337 ОСОБАЯ СО ШПИКОМ вар п/о  ОСТАНКИНО</v>
          </cell>
          <cell r="D149">
            <v>49.3</v>
          </cell>
          <cell r="F149">
            <v>49.3</v>
          </cell>
        </row>
        <row r="150">
          <cell r="A150" t="str">
            <v>5341 СЕРВЕЛАТ ОХОТНИЧИЙ в/к в/у  ОСТАНКИНО</v>
          </cell>
          <cell r="D150">
            <v>280.62</v>
          </cell>
          <cell r="F150">
            <v>280.62</v>
          </cell>
        </row>
        <row r="151">
          <cell r="A151" t="str">
            <v>5483 ЭКСТРА Папа может с/к в/у 1/250 8шт.   ОСТАНКИНО</v>
          </cell>
          <cell r="D151">
            <v>745</v>
          </cell>
          <cell r="F151">
            <v>745</v>
          </cell>
        </row>
        <row r="152">
          <cell r="A152" t="str">
            <v>5544 Сервелат Финский в/к в/у_45с НОВАЯ ОСТАНКИНО</v>
          </cell>
          <cell r="D152">
            <v>1081.02</v>
          </cell>
          <cell r="F152">
            <v>1081.02</v>
          </cell>
        </row>
        <row r="153">
          <cell r="A153" t="str">
            <v>5682 САЛЯМИ МЕЛКОЗЕРНЕНАЯ с/к в/у 1/120_60с   ОСТАНКИНО</v>
          </cell>
          <cell r="D153">
            <v>1701</v>
          </cell>
          <cell r="F153">
            <v>1701</v>
          </cell>
        </row>
        <row r="154">
          <cell r="A154" t="str">
            <v>5706 АРОМАТНАЯ Папа может с/к в/у 1/250 8шт.  ОСТАНКИНО</v>
          </cell>
          <cell r="D154">
            <v>846</v>
          </cell>
          <cell r="F154">
            <v>846</v>
          </cell>
        </row>
        <row r="155">
          <cell r="A155" t="str">
            <v>5708 ПОСОЛЬСКАЯ Папа может с/к в/у ОСТАНКИНО</v>
          </cell>
          <cell r="D155">
            <v>69.5</v>
          </cell>
          <cell r="F155">
            <v>69.5</v>
          </cell>
        </row>
        <row r="156">
          <cell r="A156" t="str">
            <v>5820 СЛИВОЧНЫЕ Папа может сос п/о мгс 2*2_45с   ОСТАНКИНО</v>
          </cell>
          <cell r="D156">
            <v>104.1</v>
          </cell>
          <cell r="F156">
            <v>104.1</v>
          </cell>
        </row>
        <row r="157">
          <cell r="A157" t="str">
            <v>5851 ЭКСТРА Папа может вар п/о   ОСТАНКИНО</v>
          </cell>
          <cell r="D157">
            <v>389.1</v>
          </cell>
          <cell r="F157">
            <v>389.1</v>
          </cell>
        </row>
        <row r="158">
          <cell r="A158" t="str">
            <v>5931 ОХОТНИЧЬЯ Папа может с/к в/у 1/220 8шт.   ОСТАНКИНО</v>
          </cell>
          <cell r="D158">
            <v>652</v>
          </cell>
          <cell r="F158">
            <v>655</v>
          </cell>
        </row>
        <row r="159">
          <cell r="A159" t="str">
            <v>5981 МОЛОЧНЫЕ ТРАДИЦ. сос п/о мгс 1*6_45с   ОСТАНКИНО</v>
          </cell>
          <cell r="D159">
            <v>180.2</v>
          </cell>
          <cell r="F159">
            <v>180.2</v>
          </cell>
        </row>
        <row r="160">
          <cell r="A160" t="str">
            <v>6004 РАГУ СВИНОЕ 1кг 8шт.зам_120с ОСТАНКИНО</v>
          </cell>
          <cell r="D160">
            <v>80</v>
          </cell>
          <cell r="F160">
            <v>80</v>
          </cell>
        </row>
        <row r="161">
          <cell r="A161" t="str">
            <v>6041 МОЛОЧНЫЕ К ЗАВТРАКУ сос п/о мгс 1*3  ОСТАНКИНО</v>
          </cell>
          <cell r="D161">
            <v>230</v>
          </cell>
          <cell r="F161">
            <v>230</v>
          </cell>
        </row>
        <row r="162">
          <cell r="A162" t="str">
            <v>6042 МОЛОЧНЫЕ К ЗАВТРАКУ сос п/о в/у 0.4кг   ОСТАНКИНО</v>
          </cell>
          <cell r="D162">
            <v>858</v>
          </cell>
          <cell r="F162">
            <v>858</v>
          </cell>
        </row>
        <row r="163">
          <cell r="A163" t="str">
            <v>6113 СОЧНЫЕ сос п/о мгс 1*6_Ашан  ОСТАНКИНО</v>
          </cell>
          <cell r="D163">
            <v>2272.4</v>
          </cell>
          <cell r="F163">
            <v>2272.4</v>
          </cell>
        </row>
        <row r="164">
          <cell r="A164" t="str">
            <v>6123 МОЛОЧНЫЕ КЛАССИЧЕСКИЕ ПМ сос п/о мгс 2*4   ОСТАНКИНО</v>
          </cell>
          <cell r="D164">
            <v>475</v>
          </cell>
          <cell r="F164">
            <v>475</v>
          </cell>
        </row>
        <row r="165">
          <cell r="A165" t="str">
            <v>6144 МОЛОЧНЫЕ ТРАДИЦ сос п/о в/у 1/360 (1+1) ОСТАНКИНО</v>
          </cell>
          <cell r="D165">
            <v>133</v>
          </cell>
          <cell r="F165">
            <v>133</v>
          </cell>
        </row>
        <row r="166">
          <cell r="A166" t="str">
            <v>6158 ВРЕМЯ ОЛИВЬЕ Папа может вар п/о 0.4кг   ОСТАНКИНО</v>
          </cell>
          <cell r="D166">
            <v>484</v>
          </cell>
          <cell r="F166">
            <v>484</v>
          </cell>
        </row>
        <row r="167">
          <cell r="A167" t="str">
            <v>6169 КАРБОНАД к/в с/н в/у 1/100*10_Х5 СТМ МФ  ОСТАНКИНО</v>
          </cell>
          <cell r="D167">
            <v>128</v>
          </cell>
          <cell r="F167">
            <v>128</v>
          </cell>
        </row>
        <row r="168">
          <cell r="A168" t="str">
            <v>6212 СЕРВЕЛАТ ФИНСКИЙ СН в/к в/у  ОСТАНКИНО</v>
          </cell>
          <cell r="D168">
            <v>5.3</v>
          </cell>
          <cell r="F168">
            <v>5.3</v>
          </cell>
        </row>
        <row r="169">
          <cell r="A169" t="str">
            <v>6213 СЕРВЕЛАТ ФИНСКИЙ СН в/к в/у 0.35кг 8шт.  ОСТАНКИНО</v>
          </cell>
          <cell r="D169">
            <v>248</v>
          </cell>
          <cell r="F169">
            <v>250</v>
          </cell>
        </row>
        <row r="170">
          <cell r="A170" t="str">
            <v>6215 СЕРВЕЛАТ ОРЕХОВЫЙ СН в/к в/у 0.35кг 8шт  ОСТАНКИНО</v>
          </cell>
          <cell r="D170">
            <v>165</v>
          </cell>
          <cell r="F170">
            <v>165</v>
          </cell>
        </row>
        <row r="171">
          <cell r="A171" t="str">
            <v>6217 ШПИКАЧКИ ДОМАШНИЕ СН п/о мгс 0.4кг 8шт.  ОСТАНКИНО</v>
          </cell>
          <cell r="D171">
            <v>146</v>
          </cell>
          <cell r="F171">
            <v>146</v>
          </cell>
        </row>
        <row r="172">
          <cell r="A172" t="str">
            <v>6225 ИМПЕРСКАЯ И БАЛЫКОВАЯ в/к с/н мгс 1/90  ОСТАНКИНО</v>
          </cell>
          <cell r="D172">
            <v>305</v>
          </cell>
          <cell r="F172">
            <v>305</v>
          </cell>
        </row>
        <row r="173">
          <cell r="A173" t="str">
            <v>6227 МОЛОЧНЫЕ ТРАДИЦ. сос п/о мгс 0.6кг LTF  ОСТАНКИНО</v>
          </cell>
          <cell r="D173">
            <v>318</v>
          </cell>
          <cell r="F173">
            <v>322</v>
          </cell>
        </row>
        <row r="174">
          <cell r="A174" t="str">
            <v>6228 МЯСНОЕ АССОРТИ к/з с/н мгс 1/90 10шт.  ОСТАНКИНО</v>
          </cell>
          <cell r="D174">
            <v>483</v>
          </cell>
          <cell r="F174">
            <v>483</v>
          </cell>
        </row>
        <row r="175">
          <cell r="A175" t="str">
            <v>6241 ХОТ-ДОГ Папа может сос п/о мгс 0.38кг  ОСТАНКИНО</v>
          </cell>
          <cell r="D175">
            <v>382</v>
          </cell>
          <cell r="F175">
            <v>384</v>
          </cell>
        </row>
        <row r="176">
          <cell r="A176" t="str">
            <v>6247 ДОМАШНЯЯ Папа может вар п/о 0,4кг 8шт.  ОСТАНКИНО</v>
          </cell>
          <cell r="D176">
            <v>128</v>
          </cell>
          <cell r="F176">
            <v>128</v>
          </cell>
        </row>
        <row r="177">
          <cell r="A177" t="str">
            <v>6259 К ЧАЮ Советское наследие вар н/о мгс  ОСТАНКИНО</v>
          </cell>
          <cell r="D177">
            <v>5</v>
          </cell>
          <cell r="F177">
            <v>5</v>
          </cell>
        </row>
        <row r="178">
          <cell r="A178" t="str">
            <v>6268 ГОВЯЖЬЯ Папа может вар п/о 0,4кг 8 шт.  ОСТАНКИНО</v>
          </cell>
          <cell r="D178">
            <v>313</v>
          </cell>
          <cell r="F178">
            <v>313</v>
          </cell>
        </row>
        <row r="179">
          <cell r="A179" t="str">
            <v>6281 СВИНИНА ДЕЛИКАТ. к/в мл/к в/у 0.3кг 45с  ОСТАНКИНО</v>
          </cell>
          <cell r="D179">
            <v>608</v>
          </cell>
          <cell r="F179">
            <v>608</v>
          </cell>
        </row>
        <row r="180">
          <cell r="A180" t="str">
            <v>6297 ФИЛЕЙНЫЕ сос ц/о в/у 1/270 12шт_45с  ОСТАНКИНО</v>
          </cell>
          <cell r="D180">
            <v>2055</v>
          </cell>
          <cell r="F180">
            <v>2055</v>
          </cell>
        </row>
        <row r="181">
          <cell r="A181" t="str">
            <v>6301 БАЛЫКОВАЯ СН в/к в/у  ОСТАНКИНО</v>
          </cell>
          <cell r="D181">
            <v>11.3</v>
          </cell>
          <cell r="F181">
            <v>11.3</v>
          </cell>
        </row>
        <row r="182">
          <cell r="A182" t="str">
            <v>6302 БАЛЫКОВАЯ СН в/к в/у 0.35кг 8шт.  ОСТАНКИНО</v>
          </cell>
          <cell r="D182">
            <v>127</v>
          </cell>
          <cell r="F182">
            <v>127</v>
          </cell>
        </row>
        <row r="183">
          <cell r="A183" t="str">
            <v>6303 МЯСНЫЕ Папа может сос п/о мгс 1.5*3  ОСТАНКИНО</v>
          </cell>
          <cell r="D183">
            <v>250.9</v>
          </cell>
          <cell r="F183">
            <v>250.9</v>
          </cell>
        </row>
        <row r="184">
          <cell r="A184" t="str">
            <v>6325 ДОКТОРСКАЯ ПРЕМИУМ вар п/о 0.4кг 8шт.  ОСТАНКИНО</v>
          </cell>
          <cell r="D184">
            <v>623</v>
          </cell>
          <cell r="F184">
            <v>623</v>
          </cell>
        </row>
        <row r="185">
          <cell r="A185" t="str">
            <v>6333 МЯСНАЯ Папа может вар п/о 0.4кг 8шт.  ОСТАНКИНО</v>
          </cell>
          <cell r="D185">
            <v>7728</v>
          </cell>
          <cell r="F185">
            <v>7737</v>
          </cell>
        </row>
        <row r="186">
          <cell r="A186" t="str">
            <v>6353 ЭКСТРА Папа может вар п/о 0.4кг 8шт.  ОСТАНКИНО</v>
          </cell>
          <cell r="D186">
            <v>1932</v>
          </cell>
          <cell r="F186">
            <v>1937</v>
          </cell>
        </row>
        <row r="187">
          <cell r="A187" t="str">
            <v>6392 ФИЛЕЙНАЯ Папа может вар п/о 0.4кг. ОСТАНКИНО</v>
          </cell>
          <cell r="D187">
            <v>4101</v>
          </cell>
          <cell r="F187">
            <v>4112</v>
          </cell>
        </row>
        <row r="188">
          <cell r="A188" t="str">
            <v>6427 КЛАССИЧЕСКАЯ ПМ вар п/о 0.35кг 8шт. ОСТАНКИНО</v>
          </cell>
          <cell r="D188">
            <v>1519</v>
          </cell>
          <cell r="F188">
            <v>1519</v>
          </cell>
        </row>
        <row r="189">
          <cell r="A189" t="str">
            <v>6438 БОГАТЫРСКИЕ Папа Может сос п/о в/у 0,3кг  ОСТАНКИНО</v>
          </cell>
          <cell r="D189">
            <v>508</v>
          </cell>
          <cell r="F189">
            <v>509</v>
          </cell>
        </row>
        <row r="190">
          <cell r="A190" t="str">
            <v>6448 СВИНИНА МАДЕРА с/к с/н в/у 1/100 10шт.   ОСТАНКИНО</v>
          </cell>
          <cell r="D190">
            <v>147</v>
          </cell>
          <cell r="F190">
            <v>147</v>
          </cell>
        </row>
        <row r="191">
          <cell r="A191" t="str">
            <v>6453 ЭКСТРА Папа может с/к с/н в/у 1/100 14шт.   ОСТАНКИНО</v>
          </cell>
          <cell r="D191">
            <v>978</v>
          </cell>
          <cell r="F191">
            <v>978</v>
          </cell>
        </row>
        <row r="192">
          <cell r="A192" t="str">
            <v>6454 АРОМАТНАЯ с/к с/н в/у 1/100 14шт.  ОСТАНКИНО</v>
          </cell>
          <cell r="D192">
            <v>759</v>
          </cell>
          <cell r="F192">
            <v>759</v>
          </cell>
        </row>
        <row r="193">
          <cell r="A193" t="str">
            <v>6475 С СЫРОМ Папа может сос ц/о мгс 0.4кг6шт  ОСТАНКИНО</v>
          </cell>
          <cell r="D193">
            <v>316</v>
          </cell>
          <cell r="F193">
            <v>316</v>
          </cell>
        </row>
        <row r="194">
          <cell r="A194" t="str">
            <v>6527 ШПИКАЧКИ СОЧНЫЕ ПМ сар б/о мгс 1*3 45с ОСТАНКИНО</v>
          </cell>
          <cell r="D194">
            <v>444</v>
          </cell>
          <cell r="F194">
            <v>444</v>
          </cell>
        </row>
        <row r="195">
          <cell r="A195" t="str">
            <v>6562 СЕРВЕЛАТ КАРЕЛЬСКИЙ СН в/к в/у 0,28кг  ОСТАНКИНО</v>
          </cell>
          <cell r="D195">
            <v>888</v>
          </cell>
          <cell r="F195">
            <v>890</v>
          </cell>
        </row>
        <row r="196">
          <cell r="A196" t="str">
            <v>6563 СЛИВОЧНЫЕ СН сос п/о мгс 1*6  ОСТАНКИНО</v>
          </cell>
          <cell r="D196">
            <v>54</v>
          </cell>
          <cell r="F196">
            <v>54</v>
          </cell>
        </row>
        <row r="197">
          <cell r="A197" t="str">
            <v>6564 СЕРВЕЛАТ ОРЕХОВЫЙ ПМ в/к в/у 0.31кг 8шт.  ОСТАНКИНО</v>
          </cell>
          <cell r="D197">
            <v>1</v>
          </cell>
          <cell r="F197">
            <v>1</v>
          </cell>
        </row>
        <row r="198">
          <cell r="A198" t="str">
            <v>6589 МОЛОЧНЫЕ ГОСТ СН сос п/о мгс 0.41кг 10шт  ОСТАНКИНО</v>
          </cell>
          <cell r="D198">
            <v>234</v>
          </cell>
          <cell r="F198">
            <v>234</v>
          </cell>
        </row>
        <row r="199">
          <cell r="A199" t="str">
            <v>6590 СЛИВОЧНЫЕ СН сос п/о мгс 0.41кг 10шт.  ОСТАНКИНО</v>
          </cell>
          <cell r="D199">
            <v>510</v>
          </cell>
          <cell r="F199">
            <v>510</v>
          </cell>
        </row>
        <row r="200">
          <cell r="A200" t="str">
            <v>6592 ДОКТОРСКАЯ СН вар п/о  ОСТАНКИНО</v>
          </cell>
          <cell r="D200">
            <v>46.7</v>
          </cell>
          <cell r="F200">
            <v>46.7</v>
          </cell>
        </row>
        <row r="201">
          <cell r="A201" t="str">
            <v>6593 ДОКТОРСКАЯ СН вар п/о 0.45кг 8шт.  ОСТАНКИНО</v>
          </cell>
          <cell r="D201">
            <v>261</v>
          </cell>
          <cell r="F201">
            <v>261</v>
          </cell>
        </row>
        <row r="202">
          <cell r="A202" t="str">
            <v>6594 МОЛОЧНАЯ СН вар п/о  ОСТАНКИНО</v>
          </cell>
          <cell r="D202">
            <v>46.1</v>
          </cell>
          <cell r="F202">
            <v>46.1</v>
          </cell>
        </row>
        <row r="203">
          <cell r="A203" t="str">
            <v>6595 МОЛОЧНАЯ СН вар п/о 0.45кг 8шт.  ОСТАНКИНО</v>
          </cell>
          <cell r="D203">
            <v>281</v>
          </cell>
          <cell r="F203">
            <v>281</v>
          </cell>
        </row>
        <row r="204">
          <cell r="A204" t="str">
            <v>6597 РУССКАЯ СН вар п/о 0.45кг 8шт.  ОСТАНКИНО</v>
          </cell>
          <cell r="D204">
            <v>29</v>
          </cell>
          <cell r="F204">
            <v>29</v>
          </cell>
        </row>
        <row r="205">
          <cell r="A205" t="str">
            <v>6601 ГОВЯЖЬИ СН сос п/о мгс 1*6  ОСТАНКИНО</v>
          </cell>
          <cell r="D205">
            <v>149</v>
          </cell>
          <cell r="F205">
            <v>149</v>
          </cell>
        </row>
        <row r="206">
          <cell r="A206" t="str">
            <v>6602 БАВАРСКИЕ ПМ сос ц/о мгс 0,35кг 8шт.  ОСТАНКИНО</v>
          </cell>
          <cell r="D206">
            <v>168</v>
          </cell>
          <cell r="F206">
            <v>168</v>
          </cell>
        </row>
        <row r="207">
          <cell r="A207" t="str">
            <v>6606 СЫТНЫЕ Папа может сар б/о мгс 1*3 45с  ОСТАНКИНО</v>
          </cell>
          <cell r="D207">
            <v>3</v>
          </cell>
          <cell r="F207">
            <v>3</v>
          </cell>
        </row>
        <row r="208">
          <cell r="A208" t="str">
            <v>6641 СЛИВОЧНЫЕ ПМ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6644 СОЧНЫЕ ПМ сос п/о мгс 0,41кг 10шт.  ОСТАНКИНО</v>
          </cell>
          <cell r="D209">
            <v>4</v>
          </cell>
          <cell r="F209">
            <v>10</v>
          </cell>
        </row>
        <row r="210">
          <cell r="A210" t="str">
            <v>6645 ВЕТЧ.КЛАССИЧЕСКАЯ СН п/о 0.8кг 4шт.  ОСТАНКИНО</v>
          </cell>
          <cell r="D210">
            <v>26</v>
          </cell>
          <cell r="F210">
            <v>26</v>
          </cell>
        </row>
        <row r="211">
          <cell r="A211" t="str">
            <v>6648 СОЧНЫЕ Папа может сар п/о мгс 1*3  ОСТАНКИНО</v>
          </cell>
          <cell r="D211">
            <v>23</v>
          </cell>
          <cell r="F211">
            <v>23</v>
          </cell>
        </row>
        <row r="212">
          <cell r="A212" t="str">
            <v>6650 СОЧНЫЕ С СЫРОМ ПМ сар п/о мгс 1*3  ОСТАНКИНО</v>
          </cell>
          <cell r="D212">
            <v>3</v>
          </cell>
          <cell r="F212">
            <v>3</v>
          </cell>
        </row>
        <row r="213">
          <cell r="A213" t="str">
            <v>6658 АРОМАТНАЯ С ЧЕСНОЧКОМ СН в/к мтс 0.330кг  ОСТАНКИНО</v>
          </cell>
          <cell r="D213">
            <v>34</v>
          </cell>
          <cell r="F213">
            <v>34</v>
          </cell>
        </row>
        <row r="214">
          <cell r="A214" t="str">
            <v>6661 СОЧНЫЙ ГРИЛЬ ПМ сос п/о мгс 1.5*4_Маяк  ОСТАНКИНО</v>
          </cell>
          <cell r="D214">
            <v>48.5</v>
          </cell>
          <cell r="F214">
            <v>48.5</v>
          </cell>
        </row>
        <row r="215">
          <cell r="A215" t="str">
            <v>6666 БОЯНСКАЯ Папа может п/к в/у 0,28кг 8 шт. ОСТАНКИНО</v>
          </cell>
          <cell r="D215">
            <v>1202</v>
          </cell>
          <cell r="F215">
            <v>1205</v>
          </cell>
        </row>
        <row r="216">
          <cell r="A216" t="str">
            <v>6669 ВЕНСКАЯ САЛЯМИ п/к в/у 0.28кг 8шт  ОСТАНКИНО</v>
          </cell>
          <cell r="D216">
            <v>666</v>
          </cell>
          <cell r="F216">
            <v>666</v>
          </cell>
        </row>
        <row r="217">
          <cell r="A217" t="str">
            <v>6683 СЕРВЕЛАТ ЗЕРНИСТЫЙ ПМ в/к в/у 0,35кг  ОСТАНКИНО</v>
          </cell>
          <cell r="D217">
            <v>2287</v>
          </cell>
          <cell r="F217">
            <v>2294</v>
          </cell>
        </row>
        <row r="218">
          <cell r="A218" t="str">
            <v>6684 СЕРВЕЛАТ КАРЕЛЬСКИЙ ПМ в/к в/у 0.28кг  ОСТАНКИНО</v>
          </cell>
          <cell r="D218">
            <v>2042</v>
          </cell>
          <cell r="F218">
            <v>2047</v>
          </cell>
        </row>
        <row r="219">
          <cell r="A219" t="str">
            <v>6689 СЕРВЕЛАТ ОХОТНИЧИЙ ПМ в/к в/у 0,35кг 8шт  ОСТАНКИНО</v>
          </cell>
          <cell r="D219">
            <v>5725</v>
          </cell>
          <cell r="F219">
            <v>5750</v>
          </cell>
        </row>
        <row r="220">
          <cell r="A220" t="str">
            <v>6692 СЕРВЕЛАТ ПРИМА в/к в/у 0.28кг 8шт.  ОСТАНКИНО</v>
          </cell>
          <cell r="D220">
            <v>793</v>
          </cell>
          <cell r="F220">
            <v>793</v>
          </cell>
        </row>
        <row r="221">
          <cell r="A221" t="str">
            <v>6697 СЕРВЕЛАТ ФИНСКИЙ ПМ в/к в/у 0,35кг 8шт.  ОСТАНКИНО</v>
          </cell>
          <cell r="D221">
            <v>6743</v>
          </cell>
          <cell r="F221">
            <v>6745</v>
          </cell>
        </row>
        <row r="222">
          <cell r="A222" t="str">
            <v>6713 СОЧНЫЙ ГРИЛЬ ПМ сос п/о мгс 0.41кг 8шт.  ОСТАНКИНО</v>
          </cell>
          <cell r="D222">
            <v>1421</v>
          </cell>
          <cell r="F222">
            <v>1421</v>
          </cell>
        </row>
        <row r="223">
          <cell r="A223" t="str">
            <v>6716 ОСОБАЯ Коровино (в сетке) 0.5кг 8шт.  ОСТАНКИНО</v>
          </cell>
          <cell r="D223">
            <v>329</v>
          </cell>
          <cell r="F223">
            <v>329</v>
          </cell>
        </row>
        <row r="224">
          <cell r="A224" t="str">
            <v>6722 СОЧНЫЕ ПМ сос п/о мгс 0,41кг 10шт.  ОСТАНКИНО</v>
          </cell>
          <cell r="D224">
            <v>5199</v>
          </cell>
          <cell r="F224">
            <v>5208</v>
          </cell>
        </row>
        <row r="225">
          <cell r="A225" t="str">
            <v>6726 СЛИВОЧНЫЕ ПМ сос п/о мгс 0.41кг 10шт.  ОСТАНКИНО</v>
          </cell>
          <cell r="D225">
            <v>1965</v>
          </cell>
          <cell r="F225">
            <v>1965</v>
          </cell>
        </row>
        <row r="226">
          <cell r="A226" t="str">
            <v>6734 ОСОБАЯ СО ШПИКОМ Коровино (в сетке) 0,5кг ОСТАНКИНО</v>
          </cell>
          <cell r="D226">
            <v>79</v>
          </cell>
          <cell r="F226">
            <v>79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148</v>
          </cell>
          <cell r="F227">
            <v>148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161</v>
          </cell>
          <cell r="F228">
            <v>161</v>
          </cell>
        </row>
        <row r="229">
          <cell r="A229" t="str">
            <v>БОНУС СОЧНЫЕ сос п/о мгс 0.41кг_UZ (6087)  ОСТАНКИНО</v>
          </cell>
          <cell r="D229">
            <v>1045</v>
          </cell>
          <cell r="F229">
            <v>1045</v>
          </cell>
        </row>
        <row r="230">
          <cell r="A230" t="str">
            <v>БОНУС СОЧНЫЕ сос п/о мгс 1*6_UZ (6088)  ОСТАНКИНО</v>
          </cell>
          <cell r="D230">
            <v>507.2</v>
          </cell>
          <cell r="F230">
            <v>507.2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8</v>
          </cell>
          <cell r="F231">
            <v>1134</v>
          </cell>
        </row>
        <row r="232">
          <cell r="A232" t="str">
            <v>БОНУС_283  Сосиски Сочинки, ВЕС, ТМ Стародворье ПОКОМ</v>
          </cell>
          <cell r="F232">
            <v>448.67899999999997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272.85000000000002</v>
          </cell>
        </row>
        <row r="234">
          <cell r="A234" t="str">
            <v>БОНУС_Колбаса Докторская Особая ТМ Особый рецепт,  0,5кг, ПОКОМ</v>
          </cell>
          <cell r="F234">
            <v>332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399</v>
          </cell>
        </row>
        <row r="236">
          <cell r="A236" t="str">
            <v>БОНУС_Консервы говядина тушеная "СПК" ж/б 0,338 кг.шт. термоус. пл. ЧМК  СПК</v>
          </cell>
          <cell r="D236">
            <v>30</v>
          </cell>
          <cell r="F236">
            <v>90</v>
          </cell>
        </row>
        <row r="237">
          <cell r="A237" t="str">
            <v>БОНУС_Пельмени Бульмени с говядиной и свининой Горячая штучка 0,43  ПОКОМ</v>
          </cell>
          <cell r="F237">
            <v>177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406</v>
          </cell>
        </row>
        <row r="239">
          <cell r="A239" t="str">
            <v>Бутербродная вареная 0,47 кг шт.  СПК</v>
          </cell>
          <cell r="D239">
            <v>39</v>
          </cell>
          <cell r="F239">
            <v>39</v>
          </cell>
        </row>
        <row r="240">
          <cell r="A240" t="str">
            <v>Вацлавская вареная 400 гр.шт.  СПК</v>
          </cell>
          <cell r="D240">
            <v>34</v>
          </cell>
          <cell r="F240">
            <v>34</v>
          </cell>
        </row>
        <row r="241">
          <cell r="A241" t="str">
            <v>Вацлавская вареная ВЕС СПК</v>
          </cell>
          <cell r="D241">
            <v>12</v>
          </cell>
          <cell r="F241">
            <v>12</v>
          </cell>
        </row>
        <row r="242">
          <cell r="A242" t="str">
            <v>Вацлавская п/к (черева) 390 гр.шт. термоус.пак  СПК</v>
          </cell>
          <cell r="D242">
            <v>40</v>
          </cell>
          <cell r="F242">
            <v>40</v>
          </cell>
        </row>
        <row r="243">
          <cell r="A243" t="str">
            <v>Ветчина Вацлавская 400 гр.шт.  СПК</v>
          </cell>
          <cell r="D243">
            <v>17</v>
          </cell>
          <cell r="F243">
            <v>17</v>
          </cell>
        </row>
        <row r="244">
          <cell r="A244" t="str">
            <v>Ветчина Московская ПГН от 0 до +6 60сут ВЕС МИКОЯН</v>
          </cell>
          <cell r="D244">
            <v>10</v>
          </cell>
          <cell r="F244">
            <v>10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269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95</v>
          </cell>
          <cell r="F246">
            <v>1668</v>
          </cell>
        </row>
        <row r="247">
          <cell r="A247" t="str">
            <v>Готовые чебупели с мясом ТМ Горячая штучка Без свинины 0,3 кг ПОКОМ</v>
          </cell>
          <cell r="D247">
            <v>1</v>
          </cell>
          <cell r="F247">
            <v>1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172</v>
          </cell>
          <cell r="F248">
            <v>1242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233</v>
          </cell>
        </row>
        <row r="250">
          <cell r="A250" t="str">
            <v>Готовые чебуреки Сочный мегачебурек.Готовые жареные.ВЕС  ПОКОМ</v>
          </cell>
          <cell r="D250">
            <v>2.2000000000000002</v>
          </cell>
          <cell r="F250">
            <v>33.32</v>
          </cell>
        </row>
        <row r="251">
          <cell r="A251" t="str">
            <v>Дельгаро с/в "Эликатессе" 140 гр.шт.  СПК</v>
          </cell>
          <cell r="D251">
            <v>106</v>
          </cell>
          <cell r="F251">
            <v>106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120</v>
          </cell>
          <cell r="F252">
            <v>120</v>
          </cell>
        </row>
        <row r="253">
          <cell r="A253" t="str">
            <v>Докторская вареная в/с 0,47 кг шт.  СПК</v>
          </cell>
          <cell r="D253">
            <v>59</v>
          </cell>
          <cell r="F253">
            <v>59</v>
          </cell>
        </row>
        <row r="254">
          <cell r="A254" t="str">
            <v>Докторская вареная термоус.пак. "Высокий вкус"  СПК</v>
          </cell>
          <cell r="D254">
            <v>126</v>
          </cell>
          <cell r="F254">
            <v>166</v>
          </cell>
        </row>
        <row r="255">
          <cell r="A255" t="str">
            <v>Жар-боллы с курочкой и сыром, ВЕС ТМ Зареченские  ПОКОМ</v>
          </cell>
          <cell r="F255">
            <v>130.40100000000001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247.202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55.5</v>
          </cell>
        </row>
        <row r="258">
          <cell r="A258" t="str">
            <v>Жар-ладушки с яблоком и грушей ТМ Зареченские ВЕС ПОКОМ</v>
          </cell>
          <cell r="F258">
            <v>43.7</v>
          </cell>
        </row>
        <row r="259">
          <cell r="A259" t="str">
            <v>ЖАР-мени ВЕС ТМ Зареченские  ПОКОМ</v>
          </cell>
          <cell r="D259">
            <v>11</v>
          </cell>
          <cell r="F259">
            <v>101</v>
          </cell>
        </row>
        <row r="260">
          <cell r="A260" t="str">
            <v>Карбонад Юбилейный термоус.пак.  СПК</v>
          </cell>
          <cell r="D260">
            <v>41.466999999999999</v>
          </cell>
          <cell r="F260">
            <v>41.466999999999999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19</v>
          </cell>
          <cell r="F261">
            <v>19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19</v>
          </cell>
          <cell r="F262">
            <v>19</v>
          </cell>
        </row>
        <row r="263">
          <cell r="A263" t="str">
            <v>Классика с/к 235 гр.шт. "Высокий вкус"  СПК</v>
          </cell>
          <cell r="D263">
            <v>182</v>
          </cell>
          <cell r="F263">
            <v>182</v>
          </cell>
        </row>
        <row r="264">
          <cell r="A264" t="str">
            <v>Классическая с/к "Сибирский стандарт" 560 гр.шт.  СПК</v>
          </cell>
          <cell r="D264">
            <v>3780</v>
          </cell>
          <cell r="F264">
            <v>4080</v>
          </cell>
        </row>
        <row r="265">
          <cell r="A265" t="str">
            <v>КЛБ С/К СЕРВЕЛАТ ЧЕРНЫЙ КАБАН 210Г В/У МЯСН ПРОД  Клин</v>
          </cell>
          <cell r="D265">
            <v>7</v>
          </cell>
          <cell r="F265">
            <v>7</v>
          </cell>
        </row>
        <row r="266">
          <cell r="A266" t="str">
            <v>Колб.Марочная с/к в/у  ВЕС МИКОЯН</v>
          </cell>
          <cell r="D266">
            <v>17</v>
          </cell>
          <cell r="F266">
            <v>17</v>
          </cell>
        </row>
        <row r="267">
          <cell r="A267" t="str">
            <v>Колб.Серв.Коньячный в/к срез термо шт 350г. МИКОЯН</v>
          </cell>
          <cell r="D267">
            <v>12</v>
          </cell>
          <cell r="F267">
            <v>12</v>
          </cell>
        </row>
        <row r="268">
          <cell r="A268" t="str">
            <v>Колб.Серв.Российский в/к термо.ВЕС МИКОЯН</v>
          </cell>
          <cell r="D268">
            <v>5</v>
          </cell>
          <cell r="F268">
            <v>5</v>
          </cell>
        </row>
        <row r="269">
          <cell r="A269" t="str">
            <v>Колб.Серв.Талинский в/к термо. ВЕС МИКОЯН</v>
          </cell>
          <cell r="D269">
            <v>15</v>
          </cell>
          <cell r="F269">
            <v>15</v>
          </cell>
        </row>
        <row r="270">
          <cell r="A270" t="str">
            <v>Колбаса Кремлевская с/к в/у. ВЕС МИКОЯН</v>
          </cell>
          <cell r="D270">
            <v>18</v>
          </cell>
          <cell r="F270">
            <v>18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693</v>
          </cell>
          <cell r="F271">
            <v>693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574</v>
          </cell>
          <cell r="F272">
            <v>574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279</v>
          </cell>
          <cell r="F273">
            <v>279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52</v>
          </cell>
          <cell r="F274">
            <v>52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7</v>
          </cell>
          <cell r="F275">
            <v>488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606</v>
          </cell>
          <cell r="F276">
            <v>1270</v>
          </cell>
        </row>
        <row r="277">
          <cell r="A277" t="str">
            <v>Ла Фаворте с/в "Эликатессе" 140 гр.шт.  СПК</v>
          </cell>
          <cell r="D277">
            <v>102</v>
          </cell>
          <cell r="F277">
            <v>102</v>
          </cell>
        </row>
        <row r="278">
          <cell r="A278" t="str">
            <v>Ливерная Печеночная "Просто выгодно" 0,3 кг.шт.  СПК</v>
          </cell>
          <cell r="D278">
            <v>189</v>
          </cell>
          <cell r="F278">
            <v>189</v>
          </cell>
        </row>
        <row r="279">
          <cell r="A279" t="str">
            <v>Любительская вареная термоус.пак. "Высокий вкус"  СПК</v>
          </cell>
          <cell r="D279">
            <v>132</v>
          </cell>
          <cell r="F279">
            <v>132</v>
          </cell>
        </row>
        <row r="280">
          <cell r="A280" t="str">
            <v>Масло "Папа может" 72,5% 180 гр. Фольга   УВА  ОСТАНКИНО</v>
          </cell>
          <cell r="F280">
            <v>2</v>
          </cell>
        </row>
        <row r="281">
          <cell r="A281" t="str">
            <v>Мини-сосиски в тесте "Фрайпики" 1,8кг ВЕС, ТМ Зареченские  ПОКОМ</v>
          </cell>
          <cell r="D281">
            <v>1.8</v>
          </cell>
          <cell r="F281">
            <v>84.6</v>
          </cell>
        </row>
        <row r="282">
          <cell r="A282" t="str">
            <v>Мини-сосиски в тесте "Фрайпики" 3,7кг ВЕС,  ПОКОМ</v>
          </cell>
          <cell r="F282">
            <v>5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121</v>
          </cell>
        </row>
        <row r="284">
          <cell r="A284" t="str">
            <v>Мусульманская вареная "Просто выгодно"  СПК</v>
          </cell>
          <cell r="D284">
            <v>18</v>
          </cell>
          <cell r="F284">
            <v>18</v>
          </cell>
        </row>
        <row r="285">
          <cell r="A285" t="str">
            <v>Мусульманская п/к "Просто выгодно" термофор.пак.  СПК</v>
          </cell>
          <cell r="D285">
            <v>5</v>
          </cell>
          <cell r="F285">
            <v>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24</v>
          </cell>
          <cell r="F286">
            <v>2111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</v>
          </cell>
          <cell r="F287">
            <v>1727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17</v>
          </cell>
          <cell r="F288">
            <v>1739</v>
          </cell>
        </row>
        <row r="289">
          <cell r="A289" t="str">
            <v>Наггетсы Хрустящие ТМ Зареченские. ВЕС ПОКОМ</v>
          </cell>
          <cell r="D289">
            <v>9</v>
          </cell>
          <cell r="F289">
            <v>369.50099999999998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2</v>
          </cell>
          <cell r="F290">
            <v>2</v>
          </cell>
        </row>
        <row r="291">
          <cell r="A291" t="str">
            <v>Оригинальная с перцем с/к  СПК</v>
          </cell>
          <cell r="D291">
            <v>368.65</v>
          </cell>
          <cell r="F291">
            <v>368.65</v>
          </cell>
        </row>
        <row r="292">
          <cell r="A292" t="str">
            <v>Оригинальная с перцем с/к "Сибирский стандарт" 560 гр.шт.  СПК</v>
          </cell>
          <cell r="D292">
            <v>4860</v>
          </cell>
          <cell r="F292">
            <v>6060</v>
          </cell>
        </row>
        <row r="293">
          <cell r="A293" t="str">
            <v>Особая вареная  СПК</v>
          </cell>
          <cell r="D293">
            <v>19.5</v>
          </cell>
          <cell r="F293">
            <v>19.5</v>
          </cell>
        </row>
        <row r="294">
          <cell r="A294" t="str">
            <v>Пекантино с/в "Эликатессе" 0,10 кг.шт. нарезка (лоток с.ср.защ.атм.)  СПК</v>
          </cell>
          <cell r="D294">
            <v>8</v>
          </cell>
          <cell r="F294">
            <v>8</v>
          </cell>
        </row>
        <row r="295">
          <cell r="A295" t="str">
            <v>Пельмени Grandmeni с говядиной и свининой Горячая штучка 0,75 кг Бульмени  ПОКОМ</v>
          </cell>
          <cell r="D295">
            <v>4</v>
          </cell>
          <cell r="F295">
            <v>10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6</v>
          </cell>
          <cell r="F296">
            <v>454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8</v>
          </cell>
          <cell r="F297">
            <v>86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5</v>
          </cell>
          <cell r="F298">
            <v>953</v>
          </cell>
        </row>
        <row r="299">
          <cell r="A299" t="str">
            <v>Пельмени Бигбули с мясом, Горячая штучка 0,43кг  ПОКОМ</v>
          </cell>
          <cell r="D299">
            <v>4</v>
          </cell>
          <cell r="F299">
            <v>126</v>
          </cell>
        </row>
        <row r="300">
          <cell r="A300" t="str">
            <v>Пельмени Бигбули с мясом, Горячая штучка 0,9кг  ПОКОМ</v>
          </cell>
          <cell r="D300">
            <v>1321</v>
          </cell>
          <cell r="F300">
            <v>1611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8</v>
          </cell>
          <cell r="F301">
            <v>1112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8</v>
          </cell>
          <cell r="F302">
            <v>215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153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7</v>
          </cell>
          <cell r="F304">
            <v>1221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11</v>
          </cell>
          <cell r="F305">
            <v>1058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26</v>
          </cell>
          <cell r="F306">
            <v>1331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13</v>
          </cell>
          <cell r="F307">
            <v>2909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11</v>
          </cell>
          <cell r="F308">
            <v>1120</v>
          </cell>
        </row>
        <row r="309">
          <cell r="A309" t="str">
            <v>Пельмени Левантские ТМ Особый рецепт 0,8 кг  ПОКОМ</v>
          </cell>
          <cell r="F309">
            <v>24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5</v>
          </cell>
          <cell r="F310">
            <v>201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4</v>
          </cell>
          <cell r="F311">
            <v>1376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288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F313">
            <v>13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470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718</v>
          </cell>
        </row>
        <row r="316">
          <cell r="A316" t="str">
            <v>Пельмени Сочные сфера 0,9 кг ТМ Стародворье ПОКОМ</v>
          </cell>
          <cell r="D316">
            <v>1</v>
          </cell>
          <cell r="F316">
            <v>995</v>
          </cell>
        </row>
        <row r="317">
          <cell r="A317" t="str">
            <v>Пипперони с/к "Эликатессе" 0,20 кг.шт.  СПК</v>
          </cell>
          <cell r="D317">
            <v>1</v>
          </cell>
          <cell r="F317">
            <v>1</v>
          </cell>
        </row>
        <row r="318">
          <cell r="A318" t="str">
            <v>По-Австрийски с/к 260 гр.шт. "Высокий вкус"  СПК</v>
          </cell>
          <cell r="D318">
            <v>167</v>
          </cell>
          <cell r="F318">
            <v>167</v>
          </cell>
        </row>
        <row r="319">
          <cell r="A319" t="str">
            <v>Покровская вареная 0,47 кг шт.  СПК</v>
          </cell>
          <cell r="D319">
            <v>22</v>
          </cell>
          <cell r="F319">
            <v>22</v>
          </cell>
        </row>
        <row r="320">
          <cell r="A320" t="str">
            <v>Продукт МСЗЖ Фермерский 50% (3 кг брус)  ОСТАНКИНО</v>
          </cell>
          <cell r="D320">
            <v>225</v>
          </cell>
          <cell r="F320">
            <v>225</v>
          </cell>
        </row>
        <row r="321">
          <cell r="A321" t="str">
            <v>Салями Трюфель с/в "Эликатессе" 0,16 кг.шт.  СПК</v>
          </cell>
          <cell r="D321">
            <v>99</v>
          </cell>
          <cell r="F321">
            <v>99</v>
          </cell>
        </row>
        <row r="322">
          <cell r="A322" t="str">
            <v>Салями Финская с/к 235 гр.шт. "Высокий вкус"  СПК</v>
          </cell>
          <cell r="D322">
            <v>151</v>
          </cell>
          <cell r="F322">
            <v>151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196</v>
          </cell>
          <cell r="F323">
            <v>465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105</v>
          </cell>
          <cell r="F324">
            <v>295</v>
          </cell>
        </row>
        <row r="325">
          <cell r="A325" t="str">
            <v>Сардельки из свинины (черева) ( в ср.защ.атм) "Высокий вкус"  СПК</v>
          </cell>
          <cell r="D325">
            <v>23.163</v>
          </cell>
          <cell r="F325">
            <v>168.36199999999999</v>
          </cell>
        </row>
        <row r="326">
          <cell r="A326" t="str">
            <v>Семейная с чесночком вареная (СПК+СКМ)  СПК</v>
          </cell>
          <cell r="D326">
            <v>575</v>
          </cell>
          <cell r="F326">
            <v>575</v>
          </cell>
        </row>
        <row r="327">
          <cell r="A327" t="str">
            <v>Семейная с чесночком Экстра вареная  СПК</v>
          </cell>
          <cell r="D327">
            <v>82.5</v>
          </cell>
          <cell r="F327">
            <v>82.5</v>
          </cell>
        </row>
        <row r="328">
          <cell r="A328" t="str">
            <v>Семейная с чесночком Экстра вареная 0,5 кг.шт.  СПК</v>
          </cell>
          <cell r="D328">
            <v>12</v>
          </cell>
          <cell r="F328">
            <v>12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20</v>
          </cell>
          <cell r="F329">
            <v>23</v>
          </cell>
        </row>
        <row r="330">
          <cell r="A330" t="str">
            <v>Сервелат Финский в/к 0,38 кг.шт. термофор.пак.  СПК</v>
          </cell>
          <cell r="D330">
            <v>23</v>
          </cell>
          <cell r="F330">
            <v>23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30</v>
          </cell>
          <cell r="F331">
            <v>30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257</v>
          </cell>
          <cell r="F332">
            <v>257</v>
          </cell>
        </row>
        <row r="333">
          <cell r="A333" t="str">
            <v>Сибирская особая с/к 0,235 кг шт.  СПК</v>
          </cell>
          <cell r="D333">
            <v>484</v>
          </cell>
          <cell r="F333">
            <v>534</v>
          </cell>
        </row>
        <row r="334">
          <cell r="A334" t="str">
            <v>Славянская п/к 0,38 кг шт.термофор.пак.  СПК</v>
          </cell>
          <cell r="D334">
            <v>11</v>
          </cell>
          <cell r="F334">
            <v>11</v>
          </cell>
        </row>
        <row r="335">
          <cell r="A335" t="str">
            <v>Сосис.Кремлевские защ сред. ВЕС МИКОЯН</v>
          </cell>
          <cell r="D335">
            <v>1</v>
          </cell>
          <cell r="F335">
            <v>1</v>
          </cell>
        </row>
        <row r="336">
          <cell r="A336" t="str">
            <v>Сосиски "Баварские" 0,36 кг.шт. вак.упак.  СПК</v>
          </cell>
          <cell r="D336">
            <v>26</v>
          </cell>
          <cell r="F336">
            <v>26</v>
          </cell>
        </row>
        <row r="337">
          <cell r="A337" t="str">
            <v>Сосиски "БОЛЬШАЯ сосиска" "Сибирский стандарт" (лоток с ср.защ.атм.)  СПК</v>
          </cell>
          <cell r="D337">
            <v>660</v>
          </cell>
          <cell r="F337">
            <v>860</v>
          </cell>
        </row>
        <row r="338">
          <cell r="A338" t="str">
            <v>Сосиски "Молочные" 0,36 кг.шт. вак.упак.  СПК</v>
          </cell>
          <cell r="D338">
            <v>41</v>
          </cell>
          <cell r="F338">
            <v>41</v>
          </cell>
        </row>
        <row r="339">
          <cell r="A339" t="str">
            <v>Сосиски Мусульманские "Просто выгодно" (в ср.защ.атм.)  СПК</v>
          </cell>
          <cell r="D339">
            <v>59</v>
          </cell>
          <cell r="F339">
            <v>59</v>
          </cell>
        </row>
        <row r="340">
          <cell r="A340" t="str">
            <v>Сосиски Сливушки #нежнушки ТМ Вязанка  0,33 кг.  ПОКОМ</v>
          </cell>
          <cell r="D340">
            <v>1</v>
          </cell>
          <cell r="F340">
            <v>1</v>
          </cell>
        </row>
        <row r="341">
          <cell r="A341" t="str">
            <v>Сосиски Хот-дог ВЕС (лоток с ср.защ.атм.)   СПК</v>
          </cell>
          <cell r="D341">
            <v>53</v>
          </cell>
          <cell r="F341">
            <v>53</v>
          </cell>
        </row>
        <row r="342">
          <cell r="A342" t="str">
            <v>Сыр "Пармезан" 40% колотый 100 гр  ОСТАНКИНО</v>
          </cell>
          <cell r="D342">
            <v>7</v>
          </cell>
          <cell r="F342">
            <v>7</v>
          </cell>
        </row>
        <row r="343">
          <cell r="A343" t="str">
            <v>Сыр "Пармезан" 40% кусок 180 гр  ОСТАНКИНО</v>
          </cell>
          <cell r="D343">
            <v>76</v>
          </cell>
          <cell r="F343">
            <v>76</v>
          </cell>
        </row>
        <row r="344">
          <cell r="A344" t="str">
            <v>Сыр Боккончини копченый 40% 100 гр.  ОСТАНКИНО</v>
          </cell>
          <cell r="D344">
            <v>40</v>
          </cell>
          <cell r="F344">
            <v>40</v>
          </cell>
        </row>
        <row r="345">
          <cell r="A345" t="str">
            <v>Сыр Останкино "Алтайский Gold" 50% вес  ОСТАНКИНО</v>
          </cell>
          <cell r="D345">
            <v>5.2</v>
          </cell>
          <cell r="F345">
            <v>5.2</v>
          </cell>
        </row>
        <row r="346">
          <cell r="A346" t="str">
            <v>Сыр Папа Может Гауда  45% 200гр     Останкино</v>
          </cell>
          <cell r="D346">
            <v>292</v>
          </cell>
          <cell r="F346">
            <v>293</v>
          </cell>
        </row>
        <row r="347">
          <cell r="A347" t="str">
            <v>Сыр Папа Может Гауда  45% вес     Останкино</v>
          </cell>
          <cell r="D347">
            <v>35</v>
          </cell>
          <cell r="F347">
            <v>35</v>
          </cell>
        </row>
        <row r="348">
          <cell r="A348" t="str">
            <v>Сыр Папа Может Голландский  45% 200гр     Останкино</v>
          </cell>
          <cell r="D348">
            <v>512</v>
          </cell>
          <cell r="F348">
            <v>514</v>
          </cell>
        </row>
        <row r="349">
          <cell r="A349" t="str">
            <v>Сыр Папа Может Голландский  45% вес      Останкино</v>
          </cell>
          <cell r="D349">
            <v>64</v>
          </cell>
          <cell r="F349">
            <v>64</v>
          </cell>
        </row>
        <row r="350">
          <cell r="A350" t="str">
            <v>Сыр Папа Может Министерский 45% 200г  Останкино</v>
          </cell>
          <cell r="D350">
            <v>171</v>
          </cell>
          <cell r="F350">
            <v>171</v>
          </cell>
        </row>
        <row r="351">
          <cell r="A351" t="str">
            <v>Сыр Папа Может Папин Завтрак 50% 200г  Останкино</v>
          </cell>
          <cell r="D351">
            <v>50</v>
          </cell>
          <cell r="F351">
            <v>50</v>
          </cell>
        </row>
        <row r="352">
          <cell r="A352" t="str">
            <v>Сыр Папа Может Российский  50% 200гр    Останкино</v>
          </cell>
          <cell r="D352">
            <v>780</v>
          </cell>
          <cell r="F352">
            <v>784</v>
          </cell>
        </row>
        <row r="353">
          <cell r="A353" t="str">
            <v>Сыр Папа Может Российский  50% вес    Останкино</v>
          </cell>
          <cell r="D353">
            <v>143.58000000000001</v>
          </cell>
          <cell r="F353">
            <v>143.58000000000001</v>
          </cell>
        </row>
        <row r="354">
          <cell r="A354" t="str">
            <v>Сыр Папа Может Российский 50%, нарезка 125г  Останкино</v>
          </cell>
          <cell r="D354">
            <v>27</v>
          </cell>
          <cell r="F354">
            <v>27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118</v>
          </cell>
          <cell r="F355">
            <v>118</v>
          </cell>
        </row>
        <row r="356">
          <cell r="A356" t="str">
            <v>Сыр Папа Может Тильзитер   45% 200гр     Останкино</v>
          </cell>
          <cell r="D356">
            <v>352</v>
          </cell>
          <cell r="F356">
            <v>355</v>
          </cell>
        </row>
        <row r="357">
          <cell r="A357" t="str">
            <v>Сыр Папа Может Тильзитер   45% вес      Останкино</v>
          </cell>
          <cell r="D357">
            <v>52</v>
          </cell>
          <cell r="F357">
            <v>52</v>
          </cell>
        </row>
        <row r="358">
          <cell r="A358" t="str">
            <v>Сыр Папа Может Эдам 45% вес (=3,5кг)  Останкино</v>
          </cell>
          <cell r="D358">
            <v>7</v>
          </cell>
          <cell r="F358">
            <v>7</v>
          </cell>
        </row>
        <row r="359">
          <cell r="A359" t="str">
            <v>Сыр Плавл. Сливочный 55% 190гр  Останкино</v>
          </cell>
          <cell r="D359">
            <v>47</v>
          </cell>
          <cell r="F359">
            <v>47</v>
          </cell>
        </row>
        <row r="360">
          <cell r="A360" t="str">
            <v>Сыр рассольный жирный Чечил 45% 100 гр  ОСТАНКИНО</v>
          </cell>
          <cell r="D360">
            <v>92</v>
          </cell>
          <cell r="F360">
            <v>92</v>
          </cell>
        </row>
        <row r="361">
          <cell r="A361" t="str">
            <v>Сыр рассольный жирный Чечил копченый 45% 100 гр  ОСТАНКИНО</v>
          </cell>
          <cell r="D361">
            <v>96</v>
          </cell>
          <cell r="F361">
            <v>96</v>
          </cell>
        </row>
        <row r="362">
          <cell r="A362" t="str">
            <v>Сыр Скаморца свежий 40% 100 гр.  ОСТАНКИНО</v>
          </cell>
          <cell r="D362">
            <v>46</v>
          </cell>
          <cell r="F362">
            <v>46</v>
          </cell>
        </row>
        <row r="363">
          <cell r="A363" t="str">
            <v>Сыр Творож. с Зеленью 140 гр.  ОСТАНКИНО</v>
          </cell>
          <cell r="D363">
            <v>27</v>
          </cell>
          <cell r="F363">
            <v>28</v>
          </cell>
        </row>
        <row r="364">
          <cell r="A364" t="str">
            <v>Сыр Творож. Сливочный 140 гр  ОСТАНКИНО</v>
          </cell>
          <cell r="D364">
            <v>48</v>
          </cell>
          <cell r="F364">
            <v>50</v>
          </cell>
        </row>
        <row r="365">
          <cell r="A365" t="str">
            <v>Сыч/Прод Коровино Российский 50% 200г НОВАЯ СЗМЖ  ОСТАНКИНО</v>
          </cell>
          <cell r="D365">
            <v>123</v>
          </cell>
          <cell r="F365">
            <v>123</v>
          </cell>
        </row>
        <row r="366">
          <cell r="A366" t="str">
            <v>Сыч/Прод Коровино Тильзитер 50% 200г НОВАЯ СЗМЖ  ОСТАНКИНО</v>
          </cell>
          <cell r="D366">
            <v>64</v>
          </cell>
          <cell r="F366">
            <v>64</v>
          </cell>
        </row>
        <row r="367">
          <cell r="A367" t="str">
            <v>Торо Неро с/в "Эликатессе" 140 гр.шт.  СПК</v>
          </cell>
          <cell r="D367">
            <v>86</v>
          </cell>
          <cell r="F367">
            <v>86</v>
          </cell>
        </row>
        <row r="368">
          <cell r="A368" t="str">
            <v>Уши свиные копченые к пиву 0,15кг нар. д/ф шт.  СПК</v>
          </cell>
          <cell r="D368">
            <v>25</v>
          </cell>
          <cell r="F368">
            <v>25</v>
          </cell>
        </row>
        <row r="369">
          <cell r="A369" t="str">
            <v>Фестивальная пора с/к 100 гр.шт.нар. (лоток с ср.защ.атм.)  СПК</v>
          </cell>
          <cell r="D369">
            <v>262</v>
          </cell>
          <cell r="F369">
            <v>262</v>
          </cell>
        </row>
        <row r="370">
          <cell r="A370" t="str">
            <v>Фестивальная пора с/к 235 гр.шт.  СПК</v>
          </cell>
          <cell r="D370">
            <v>828</v>
          </cell>
          <cell r="F370">
            <v>831</v>
          </cell>
        </row>
        <row r="371">
          <cell r="A371" t="str">
            <v>Фестивальная с/к 0,10 кг.шт. нарезка (лоток с ср.защ.атм.)  СПК</v>
          </cell>
          <cell r="D371">
            <v>18</v>
          </cell>
          <cell r="F371">
            <v>18</v>
          </cell>
        </row>
        <row r="372">
          <cell r="A372" t="str">
            <v>Фестивальная с/к 0,235 кг.шт.  СПК</v>
          </cell>
          <cell r="D372">
            <v>45</v>
          </cell>
          <cell r="F372">
            <v>45</v>
          </cell>
        </row>
        <row r="373">
          <cell r="A373" t="str">
            <v>Фестивальная с/к ВЕС   СПК</v>
          </cell>
          <cell r="D373">
            <v>9.6</v>
          </cell>
          <cell r="F373">
            <v>9.6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F374">
            <v>33</v>
          </cell>
        </row>
        <row r="375">
          <cell r="A375" t="str">
            <v>Фуэт с/в "Эликатессе" 160 гр.шт.  СПК</v>
          </cell>
          <cell r="D375">
            <v>125</v>
          </cell>
          <cell r="F375">
            <v>128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Хотстеры ТМ Горячая штучка ТС Хотстеры 0,25 кг зам  ПОКОМ</v>
          </cell>
          <cell r="D377">
            <v>905</v>
          </cell>
          <cell r="F377">
            <v>2375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7</v>
          </cell>
          <cell r="F378">
            <v>124</v>
          </cell>
        </row>
        <row r="379">
          <cell r="A379" t="str">
            <v>Хрустящие крылышки ТМ Горячая штучка 0,3 кг зам  ПОКОМ</v>
          </cell>
          <cell r="D379">
            <v>6</v>
          </cell>
          <cell r="F379">
            <v>180</v>
          </cell>
        </row>
        <row r="380">
          <cell r="A380" t="str">
            <v>Хрустящие крылышки ТМ Зареченские ТС Зареченские продукты. ВЕС ПОКОМ</v>
          </cell>
          <cell r="F380">
            <v>16.2</v>
          </cell>
        </row>
        <row r="381">
          <cell r="A381" t="str">
            <v>Чебупай сочное яблоко ТМ Горячая штучка 0,2 кг зам.  ПОКОМ</v>
          </cell>
          <cell r="D381">
            <v>3</v>
          </cell>
          <cell r="F381">
            <v>58</v>
          </cell>
        </row>
        <row r="382">
          <cell r="A382" t="str">
            <v>Чебупай спелая вишня ТМ Горячая штучка 0,2 кг зам.  ПОКОМ</v>
          </cell>
          <cell r="D382">
            <v>1</v>
          </cell>
          <cell r="F382">
            <v>306</v>
          </cell>
        </row>
        <row r="383">
          <cell r="A383" t="str">
            <v>Чебупели Курочка гриль ТМ Горячая штучка, 0,3 кг зам  ПОКОМ</v>
          </cell>
          <cell r="D383">
            <v>5</v>
          </cell>
          <cell r="F383">
            <v>145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2343</v>
          </cell>
          <cell r="F384">
            <v>4579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4021</v>
          </cell>
          <cell r="F385">
            <v>6556</v>
          </cell>
        </row>
        <row r="386">
          <cell r="A386" t="str">
            <v>Чебуреки с мясом, грибами и картофелем. ВЕС  ПОКОМ</v>
          </cell>
          <cell r="F386">
            <v>3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400</v>
          </cell>
        </row>
        <row r="388">
          <cell r="A388" t="str">
            <v>Чоризо с/к "Эликатессе" 0,20 кг.шт.  СПК</v>
          </cell>
          <cell r="D388">
            <v>6</v>
          </cell>
          <cell r="F388">
            <v>6</v>
          </cell>
        </row>
        <row r="389">
          <cell r="A389" t="str">
            <v>Шпикачки Русские (черева) (в ср.защ.атм.) "Высокий вкус"  СПК</v>
          </cell>
          <cell r="D389">
            <v>150.5</v>
          </cell>
          <cell r="F389">
            <v>150.5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66</v>
          </cell>
          <cell r="F390">
            <v>66</v>
          </cell>
        </row>
        <row r="391">
          <cell r="A391" t="str">
            <v>Юбилейная с/к 0,10 кг.шт. нарезка (лоток с ср.защ.атм.)  СПК</v>
          </cell>
          <cell r="D391">
            <v>86</v>
          </cell>
          <cell r="F391">
            <v>86</v>
          </cell>
        </row>
        <row r="392">
          <cell r="A392" t="str">
            <v>Юбилейная с/к 0,235 кг.шт.  СПК</v>
          </cell>
          <cell r="D392">
            <v>1165</v>
          </cell>
          <cell r="F392">
            <v>1266</v>
          </cell>
        </row>
        <row r="393">
          <cell r="A393" t="str">
            <v>Итого</v>
          </cell>
          <cell r="D393">
            <v>119970.427</v>
          </cell>
          <cell r="F393">
            <v>302173.56800000003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28331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90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178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250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110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50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600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232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220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138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210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1340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2200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160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138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190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236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3100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95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530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3800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54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300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2020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2320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72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180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164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30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152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72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30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82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90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80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500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560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54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140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370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460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190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56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130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510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910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420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88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100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94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280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24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48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460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355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170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350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373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30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30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30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76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45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45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470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15.12.2023 - 15.12.2023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9.4359999999999999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139.47900000000001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70.659000000000006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370.73899999999998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20.428000000000001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312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37</v>
          </cell>
        </row>
        <row r="26">
          <cell r="A26" t="str">
            <v xml:space="preserve"> 092  Сосиски Баварские с сыром,  0.42кг,ПОКОМ</v>
          </cell>
          <cell r="D26">
            <v>-29</v>
          </cell>
        </row>
        <row r="27">
          <cell r="A27" t="str">
            <v xml:space="preserve"> 096  Сосиски Баварские,  0.42кг,ПОКОМ</v>
          </cell>
          <cell r="D27">
            <v>-5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275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170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75.024000000000001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1383.6210000000001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50.164000000000001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178.38800000000001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34.564999999999998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2432.0639999999999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35.469000000000001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9.452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95.504000000000005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887.88599999999997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1030.8820000000001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44.646000000000001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47.347000000000001</v>
          </cell>
        </row>
        <row r="45">
          <cell r="A45" t="str">
            <v xml:space="preserve"> 240  Колбаса Салями охотничья, ВЕС. ПОКОМ</v>
          </cell>
          <cell r="D45">
            <v>5.024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100.093</v>
          </cell>
        </row>
        <row r="47">
          <cell r="A47" t="str">
            <v xml:space="preserve"> 243  Колбаса Сервелат Зернистый, ВЕС.  ПОКОМ</v>
          </cell>
          <cell r="D47">
            <v>23.013000000000002</v>
          </cell>
        </row>
        <row r="48">
          <cell r="A48" t="str">
            <v xml:space="preserve"> 247  Сардельки Нежные, ВЕС.  ПОКОМ</v>
          </cell>
          <cell r="D48">
            <v>14.545</v>
          </cell>
        </row>
        <row r="49">
          <cell r="A49" t="str">
            <v xml:space="preserve"> 248  Сардельки Сочные ТМ Особый рецепт,   ПОКОМ</v>
          </cell>
          <cell r="D49">
            <v>29.484000000000002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210.697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-1.28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10.936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18.32</v>
          </cell>
        </row>
        <row r="54">
          <cell r="A54" t="str">
            <v xml:space="preserve"> 263  Шпикачки Стародворские, ВЕС.  ПОКОМ</v>
          </cell>
          <cell r="D54">
            <v>9.3260000000000005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41.375999999999998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14.920999999999999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4.4660000000000002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478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751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891</v>
          </cell>
        </row>
        <row r="61">
          <cell r="A61" t="str">
            <v xml:space="preserve"> 283  Сосиски Сочинки, ВЕС, ТМ Стародворье ПОКОМ</v>
          </cell>
          <cell r="D61">
            <v>60.723999999999997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40.308999999999997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711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705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9.3350000000000009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26.542000000000002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146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349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117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40.302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319.53899999999999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26.058</v>
          </cell>
        </row>
        <row r="75">
          <cell r="A75" t="str">
            <v xml:space="preserve"> 318  Сосиски Датские ТМ Зареченские, ВЕС  ПОКОМ</v>
          </cell>
          <cell r="D75">
            <v>348.02499999999998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836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815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317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D79">
            <v>3.762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54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52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195.90899999999999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5.0620000000000003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50</v>
          </cell>
        </row>
        <row r="85">
          <cell r="A85" t="str">
            <v xml:space="preserve"> 335  Колбаса Сливушка ТМ Вязанка. ВЕС.  ПОКОМ </v>
          </cell>
          <cell r="D85">
            <v>22.878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853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476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78.549000000000007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56.494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132.50399999999999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102.005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40.744999999999997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58</v>
          </cell>
        </row>
        <row r="97">
          <cell r="A97" t="str">
            <v xml:space="preserve"> 372  Ветчина Сочинка ТМ Стародворье. ВЕС ПОКОМ</v>
          </cell>
          <cell r="D97">
            <v>4.0620000000000003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14.843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50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55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36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358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86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27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693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1029</v>
          </cell>
        </row>
        <row r="107">
          <cell r="A107" t="str">
            <v>3215 ВЕТЧ.МЯСНАЯ Папа может п/о 0.4кг 8шт.    ОСТАНКИНО</v>
          </cell>
          <cell r="D107">
            <v>31</v>
          </cell>
        </row>
        <row r="108">
          <cell r="A108" t="str">
            <v>3297 СЫТНЫЕ Папа может сар б/о мгс 1*3 СНГ  ОСТАНКИНО</v>
          </cell>
          <cell r="D108">
            <v>28.079000000000001</v>
          </cell>
        </row>
        <row r="109">
          <cell r="A109" t="str">
            <v>3678 СОЧНЫЕ сос п/о мгс 2*2     ОСТАНКИНО</v>
          </cell>
          <cell r="D109">
            <v>-0.53</v>
          </cell>
        </row>
        <row r="110">
          <cell r="A110" t="str">
            <v>3812 СОЧНЫЕ сос п/о мгс 2*2  ОСТАНКИНО</v>
          </cell>
          <cell r="D110">
            <v>258.25200000000001</v>
          </cell>
        </row>
        <row r="111">
          <cell r="A111" t="str">
            <v>4063 МЯСНАЯ Папа может вар п/о_Л   ОСТАНКИНО</v>
          </cell>
          <cell r="D111">
            <v>460.92500000000001</v>
          </cell>
        </row>
        <row r="112">
          <cell r="A112" t="str">
            <v>4117 ЭКСТРА Папа может с/к в/у_Л   ОСТАНКИНО</v>
          </cell>
          <cell r="D112">
            <v>6.6360000000000001</v>
          </cell>
        </row>
        <row r="113">
          <cell r="A113" t="str">
            <v>4574 Мясная со шпиком Папа может вар п/о ОСТАНКИНО</v>
          </cell>
          <cell r="D113">
            <v>29.140999999999998</v>
          </cell>
        </row>
        <row r="114">
          <cell r="A114" t="str">
            <v>4614 ВЕТЧ.ЛЮБИТЕЛЬСКАЯ п/о _ ОСТАНКИНО</v>
          </cell>
          <cell r="D114">
            <v>19.486999999999998</v>
          </cell>
        </row>
        <row r="115">
          <cell r="A115" t="str">
            <v>4813 ФИЛЕЙНАЯ Папа может вар п/о_Л   ОСТАНКИНО</v>
          </cell>
          <cell r="D115">
            <v>113.25700000000001</v>
          </cell>
        </row>
        <row r="116">
          <cell r="A116" t="str">
            <v>4993 САЛЯМИ ИТАЛЬЯНСКАЯ с/к в/у 1/250*8_120c ОСТАНКИНО</v>
          </cell>
          <cell r="D116">
            <v>111</v>
          </cell>
        </row>
        <row r="117">
          <cell r="A117" t="str">
            <v>5336 ОСОБАЯ вар п/о  ОСТАНКИНО</v>
          </cell>
          <cell r="D117">
            <v>19.407</v>
          </cell>
        </row>
        <row r="118">
          <cell r="A118" t="str">
            <v>5337 ОСОБАЯ СО ШПИКОМ вар п/о  ОСТАНКИНО</v>
          </cell>
          <cell r="D118">
            <v>9.4209999999999994</v>
          </cell>
        </row>
        <row r="119">
          <cell r="A119" t="str">
            <v>5341 СЕРВЕЛАТ ОХОТНИЧИЙ в/к в/у  ОСТАНКИНО</v>
          </cell>
          <cell r="D119">
            <v>71.64</v>
          </cell>
        </row>
        <row r="120">
          <cell r="A120" t="str">
            <v>5483 ЭКСТРА Папа может с/к в/у 1/250 8шт.   ОСТАНКИНО</v>
          </cell>
          <cell r="D120">
            <v>106</v>
          </cell>
        </row>
        <row r="121">
          <cell r="A121" t="str">
            <v>5544 Сервелат Финский в/к в/у_45с НОВАЯ ОСТАНКИНО</v>
          </cell>
          <cell r="D121">
            <v>391.471</v>
          </cell>
        </row>
        <row r="122">
          <cell r="A122" t="str">
            <v>5682 САЛЯМИ МЕЛКОЗЕРНЕНАЯ с/к в/у 1/120_60с   ОСТАНКИНО</v>
          </cell>
          <cell r="D122">
            <v>344</v>
          </cell>
        </row>
        <row r="123">
          <cell r="A123" t="str">
            <v>5706 АРОМАТНАЯ Папа может с/к в/у 1/250 8шт.  ОСТАНКИНО</v>
          </cell>
          <cell r="D123">
            <v>152</v>
          </cell>
        </row>
        <row r="124">
          <cell r="A124" t="str">
            <v>5708 ПОСОЛЬСКАЯ Папа может с/к в/у ОСТАНКИНО</v>
          </cell>
          <cell r="D124">
            <v>22.858000000000001</v>
          </cell>
        </row>
        <row r="125">
          <cell r="A125" t="str">
            <v>5820 СЛИВОЧНЫЕ Папа может сос п/о мгс 2*2_45с   ОСТАНКИНО</v>
          </cell>
          <cell r="D125">
            <v>31.603999999999999</v>
          </cell>
        </row>
        <row r="126">
          <cell r="A126" t="str">
            <v>5851 ЭКСТРА Папа может вар п/о   ОСТАНКИНО</v>
          </cell>
          <cell r="D126">
            <v>77.41</v>
          </cell>
        </row>
        <row r="127">
          <cell r="A127" t="str">
            <v>5889 ОСОБАЯ Коровино вар п/о 0.4кг 8шт.  ОСТАНКИНО</v>
          </cell>
          <cell r="D127">
            <v>-1</v>
          </cell>
        </row>
        <row r="128">
          <cell r="A128" t="str">
            <v>5931 ОХОТНИЧЬЯ Папа может с/к в/у 1/220 8шт.   ОСТАНКИНО</v>
          </cell>
          <cell r="D128">
            <v>-1</v>
          </cell>
        </row>
        <row r="129">
          <cell r="A129" t="str">
            <v>5981 МОЛОЧНЫЕ ТРАДИЦ. сос п/о мгс 1*6_45с   ОСТАНКИНО</v>
          </cell>
          <cell r="D129">
            <v>27.175999999999998</v>
          </cell>
        </row>
        <row r="130">
          <cell r="A130" t="str">
            <v>5997 ОСОБАЯ Коровино вар п/о  ОСТАНКИНО</v>
          </cell>
          <cell r="D130">
            <v>-4.09</v>
          </cell>
        </row>
        <row r="131">
          <cell r="A131" t="str">
            <v>6041 МОЛОЧНЫЕ К ЗАВТРАКУ сос п/о мгс 1*3  ОСТАНКИНО</v>
          </cell>
          <cell r="D131">
            <v>39.78</v>
          </cell>
        </row>
        <row r="132">
          <cell r="A132" t="str">
            <v>6042 МОЛОЧНЫЕ К ЗАВТРАКУ сос п/о в/у 0.4кг   ОСТАНКИНО</v>
          </cell>
          <cell r="D132">
            <v>173</v>
          </cell>
        </row>
        <row r="133">
          <cell r="A133" t="str">
            <v>6113 СОЧНЫЕ сос п/о мгс 1*6_Ашан  ОСТАНКИНО</v>
          </cell>
          <cell r="D133">
            <v>378.09100000000001</v>
          </cell>
        </row>
        <row r="134">
          <cell r="A134" t="str">
            <v>6123 МОЛОЧНЫЕ КЛАССИЧЕСКИЕ ПМ сос п/о мгс 2*4   ОСТАНКИНО</v>
          </cell>
          <cell r="D134">
            <v>105.033</v>
          </cell>
        </row>
        <row r="135">
          <cell r="A135" t="str">
            <v>6144 МОЛОЧНЫЕ ТРАДИЦ сос п/о в/у 1/360 (1+1) ОСТАНКИНО</v>
          </cell>
          <cell r="D135">
            <v>36</v>
          </cell>
        </row>
        <row r="136">
          <cell r="A136" t="str">
            <v>6158 ВРЕМЯ ОЛИВЬЕ Папа может вар п/о 0.4кг   ОСТАНКИНО</v>
          </cell>
          <cell r="D136">
            <v>54</v>
          </cell>
        </row>
        <row r="137">
          <cell r="A137" t="str">
            <v>6169 КАРБОНАД к/в с/н в/у 1/100*10_Х5 СТМ МФ  ОСТАНКИНО</v>
          </cell>
          <cell r="D137">
            <v>94</v>
          </cell>
        </row>
        <row r="138">
          <cell r="A138" t="str">
            <v>6213 СЕРВЕЛАТ ФИНСКИЙ СН в/к в/у 0.35кг 8шт.  ОСТАНКИНО</v>
          </cell>
          <cell r="D138">
            <v>69</v>
          </cell>
        </row>
        <row r="139">
          <cell r="A139" t="str">
            <v>6215 СЕРВЕЛАТ ОРЕХОВЫЙ СН в/к в/у 0.35кг 8шт  ОСТАНКИНО</v>
          </cell>
          <cell r="D139">
            <v>8</v>
          </cell>
        </row>
        <row r="140">
          <cell r="A140" t="str">
            <v>6217 ШПИКАЧКИ ДОМАШНИЕ СН п/о мгс 0.4кг 8шт.  ОСТАНКИНО</v>
          </cell>
          <cell r="D140">
            <v>20</v>
          </cell>
        </row>
        <row r="141">
          <cell r="A141" t="str">
            <v>6225 ИМПЕРСКАЯ И БАЛЫКОВАЯ в/к с/н мгс 1/90  ОСТАНКИНО</v>
          </cell>
          <cell r="D141">
            <v>68</v>
          </cell>
        </row>
        <row r="142">
          <cell r="A142" t="str">
            <v>6227 МОЛОЧНЫЕ ТРАДИЦ. сос п/о мгс 0.6кг LTF  ОСТАНКИНО</v>
          </cell>
          <cell r="D142">
            <v>89</v>
          </cell>
        </row>
        <row r="143">
          <cell r="A143" t="str">
            <v>6228 МЯСНОЕ АССОРТИ к/з с/н мгс 1/90 10шт.  ОСТАНКИНО</v>
          </cell>
          <cell r="D143">
            <v>158</v>
          </cell>
        </row>
        <row r="144">
          <cell r="A144" t="str">
            <v>6241 ХОТ-ДОГ Папа может сос п/о мгс 0.38кг  ОСТАНКИНО</v>
          </cell>
          <cell r="D144">
            <v>36</v>
          </cell>
        </row>
        <row r="145">
          <cell r="A145" t="str">
            <v>6247 ДОМАШНЯЯ Папа может вар п/о 0,4кг 8шт.  ОСТАНКИНО</v>
          </cell>
          <cell r="D145">
            <v>49</v>
          </cell>
        </row>
        <row r="146">
          <cell r="A146" t="str">
            <v>6268 ГОВЯЖЬЯ Папа может вар п/о 0,4кг 8 шт.  ОСТАНКИНО</v>
          </cell>
          <cell r="D146">
            <v>89</v>
          </cell>
        </row>
        <row r="147">
          <cell r="A147" t="str">
            <v>6281 СВИНИНА ДЕЛИКАТ. к/в мл/к в/у 0.3кг 45с  ОСТАНКИНО</v>
          </cell>
          <cell r="D147">
            <v>183</v>
          </cell>
        </row>
        <row r="148">
          <cell r="A148" t="str">
            <v>6297 ФИЛЕЙНЫЕ сос ц/о в/у 1/270 12шт_45с  ОСТАНКИНО</v>
          </cell>
          <cell r="D148">
            <v>422</v>
          </cell>
        </row>
        <row r="149">
          <cell r="A149" t="str">
            <v>6302 БАЛЫКОВАЯ СН в/к в/у 0.35кг 8шт.  ОСТАНКИНО</v>
          </cell>
          <cell r="D149">
            <v>43</v>
          </cell>
        </row>
        <row r="150">
          <cell r="A150" t="str">
            <v>6303 МЯСНЫЕ Папа может сос п/о мгс 1.5*3  ОСТАНКИНО</v>
          </cell>
          <cell r="D150">
            <v>64.356999999999999</v>
          </cell>
        </row>
        <row r="151">
          <cell r="A151" t="str">
            <v>6325 ДОКТОРСКАЯ ПРЕМИУМ вар п/о 0.4кг 8шт.  ОСТАНКИНО</v>
          </cell>
          <cell r="D151">
            <v>104</v>
          </cell>
        </row>
        <row r="152">
          <cell r="A152" t="str">
            <v>6333 МЯСНАЯ Папа может вар п/о 0.4кг 8шт.  ОСТАНКИНО</v>
          </cell>
          <cell r="D152">
            <v>1882</v>
          </cell>
        </row>
        <row r="153">
          <cell r="A153" t="str">
            <v>6353 ЭКСТРА Папа может вар п/о 0.4кг 8шт.  ОСТАНКИНО</v>
          </cell>
          <cell r="D153">
            <v>401</v>
          </cell>
        </row>
        <row r="154">
          <cell r="A154" t="str">
            <v>6392 ФИЛЕЙНАЯ Папа может вар п/о 0.4кг. ОСТАНКИНО</v>
          </cell>
          <cell r="D154">
            <v>801</v>
          </cell>
        </row>
        <row r="155">
          <cell r="A155" t="str">
            <v>6427 КЛАССИЧЕСКАЯ ПМ вар п/о 0.35кг 8шт. ОСТАНКИНО</v>
          </cell>
          <cell r="D155">
            <v>349</v>
          </cell>
        </row>
        <row r="156">
          <cell r="A156" t="str">
            <v>6438 БОГАТЫРСКИЕ Папа Может сос п/о в/у 0,3кг  ОСТАНКИНО</v>
          </cell>
          <cell r="D156">
            <v>118</v>
          </cell>
        </row>
        <row r="157">
          <cell r="A157" t="str">
            <v>6453 ЭКСТРА Папа может с/к с/н в/у 1/100 14шт.   ОСТАНКИНО</v>
          </cell>
          <cell r="D157">
            <v>162</v>
          </cell>
        </row>
        <row r="158">
          <cell r="A158" t="str">
            <v>6454 АРОМАТНАЯ с/к с/н в/у 1/100 14шт.  ОСТАНКИНО</v>
          </cell>
          <cell r="D158">
            <v>183</v>
          </cell>
        </row>
        <row r="159">
          <cell r="A159" t="str">
            <v>6475 С СЫРОМ Папа может сос ц/о мгс 0.4кг6шт  ОСТАНКИНО</v>
          </cell>
          <cell r="D159">
            <v>72</v>
          </cell>
        </row>
        <row r="160">
          <cell r="A160" t="str">
            <v>6527 ШПИКАЧКИ СОЧНЫЕ ПМ сар б/о мгс 1*3 45с ОСТАНКИНО</v>
          </cell>
          <cell r="D160">
            <v>91.554000000000002</v>
          </cell>
        </row>
        <row r="161">
          <cell r="A161" t="str">
            <v>6562 СЕРВЕЛАТ КАРЕЛЬСКИЙ СН в/к в/у 0,28кг  ОСТАНКИНО</v>
          </cell>
          <cell r="D161">
            <v>178</v>
          </cell>
        </row>
        <row r="162">
          <cell r="A162" t="str">
            <v>6563 СЛИВОЧНЫЕ СН сос п/о мгс 1*6  ОСТАНКИНО</v>
          </cell>
          <cell r="D162">
            <v>18.187999999999999</v>
          </cell>
        </row>
        <row r="163">
          <cell r="A163" t="str">
            <v>6589 МОЛОЧНЫЕ ГОСТ СН сос п/о мгс 0.41кг 10шт  ОСТАНКИНО</v>
          </cell>
          <cell r="D163">
            <v>43</v>
          </cell>
        </row>
        <row r="164">
          <cell r="A164" t="str">
            <v>6590 СЛИВОЧНЫЕ СН сос п/о мгс 0.41кг 10шт.  ОСТАНКИНО</v>
          </cell>
          <cell r="D164">
            <v>114</v>
          </cell>
        </row>
        <row r="165">
          <cell r="A165" t="str">
            <v>6592 ДОКТОРСКАЯ СН вар п/о  ОСТАНКИНО</v>
          </cell>
          <cell r="D165">
            <v>1.9610000000000001</v>
          </cell>
        </row>
        <row r="166">
          <cell r="A166" t="str">
            <v>6593 ДОКТОРСКАЯ СН вар п/о 0.45кг 8шт.  ОСТАНКИНО</v>
          </cell>
          <cell r="D166">
            <v>34</v>
          </cell>
        </row>
        <row r="167">
          <cell r="A167" t="str">
            <v>6594 МОЛОЧНАЯ СН вар п/о  ОСТАНКИНО</v>
          </cell>
          <cell r="D167">
            <v>1.71</v>
          </cell>
        </row>
        <row r="168">
          <cell r="A168" t="str">
            <v>6595 МОЛОЧНАЯ СН вар п/о 0.45кг 8шт.  ОСТАНКИНО</v>
          </cell>
          <cell r="D168">
            <v>49</v>
          </cell>
        </row>
        <row r="169">
          <cell r="A169" t="str">
            <v>6597 РУССКАЯ СН вар п/о 0.45кг 8шт.  ОСТАНКИНО</v>
          </cell>
          <cell r="D169">
            <v>4</v>
          </cell>
        </row>
        <row r="170">
          <cell r="A170" t="str">
            <v>6601 ГОВЯЖЬИ СН сос п/о мгс 1*6  ОСТАНКИНО</v>
          </cell>
          <cell r="D170">
            <v>17.062000000000001</v>
          </cell>
        </row>
        <row r="171">
          <cell r="A171" t="str">
            <v>6602 БАВАРСКИЕ ПМ сос ц/о мгс 0,35кг 8шт.  ОСТАНКИНО</v>
          </cell>
          <cell r="D171">
            <v>52</v>
          </cell>
        </row>
        <row r="172">
          <cell r="A172" t="str">
            <v>6644 СОЧНЫЕ ПМ сос п/о мгс 0,41кг 10шт.  ОСТАНКИНО</v>
          </cell>
          <cell r="D172">
            <v>2</v>
          </cell>
        </row>
        <row r="173">
          <cell r="A173" t="str">
            <v>6645 ВЕТЧ.КЛАССИЧЕСКАЯ СН п/о 0.8кг 4шт.  ОСТАНКИНО</v>
          </cell>
        </row>
        <row r="174">
          <cell r="A174" t="str">
            <v>6648 СОЧНЫЕ Папа может сар п/о мгс 1*3  ОСТАНКИНО</v>
          </cell>
          <cell r="D174">
            <v>1.05</v>
          </cell>
        </row>
        <row r="175">
          <cell r="A175" t="str">
            <v>6658 АРОМАТНАЯ С ЧЕСНОЧКОМ СН в/к мтс 0.330кг  ОСТАНКИНО</v>
          </cell>
          <cell r="D175">
            <v>1</v>
          </cell>
        </row>
        <row r="176">
          <cell r="A176" t="str">
            <v>6661 СОЧНЫЙ ГРИЛЬ ПМ сос п/о мгс 1.5*4_Маяк  ОСТАНКИНО</v>
          </cell>
          <cell r="D176">
            <v>16.907</v>
          </cell>
        </row>
        <row r="177">
          <cell r="A177" t="str">
            <v>6666 БОЯНСКАЯ Папа может п/к в/у 0,28кг 8 шт. ОСТАНКИНО</v>
          </cell>
          <cell r="D177">
            <v>177</v>
          </cell>
        </row>
        <row r="178">
          <cell r="A178" t="str">
            <v>6669 ВЕНСКАЯ САЛЯМИ п/к в/у 0.28кг 8шт  ОСТАНКИНО</v>
          </cell>
          <cell r="D178">
            <v>126</v>
          </cell>
        </row>
        <row r="179">
          <cell r="A179" t="str">
            <v>6683 СЕРВЕЛАТ ЗЕРНИСТЫЙ ПМ в/к в/у 0,35кг  ОСТАНКИНО</v>
          </cell>
          <cell r="D179">
            <v>485</v>
          </cell>
        </row>
        <row r="180">
          <cell r="A180" t="str">
            <v>6684 СЕРВЕЛАТ КАРЕЛЬСКИЙ ПМ в/к в/у 0.28кг  ОСТАНКИНО</v>
          </cell>
          <cell r="D180">
            <v>444</v>
          </cell>
        </row>
        <row r="181">
          <cell r="A181" t="str">
            <v>6689 СЕРВЕЛАТ ОХОТНИЧИЙ ПМ в/к в/у 0,35кг 8шт  ОСТАНКИНО</v>
          </cell>
          <cell r="D181">
            <v>1244.93</v>
          </cell>
        </row>
        <row r="182">
          <cell r="A182" t="str">
            <v>6692 СЕРВЕЛАТ ПРИМА в/к в/у 0.28кг 8шт.  ОСТАНКИНО</v>
          </cell>
          <cell r="D182">
            <v>167</v>
          </cell>
        </row>
        <row r="183">
          <cell r="A183" t="str">
            <v>6697 СЕРВЕЛАТ ФИНСКИЙ ПМ в/к в/у 0,35кг 8шт.  ОСТАНКИНО</v>
          </cell>
          <cell r="D183">
            <v>1418</v>
          </cell>
        </row>
        <row r="184">
          <cell r="A184" t="str">
            <v>6713 СОЧНЫЙ ГРИЛЬ ПМ сос п/о мгс 0.41кг 8шт.  ОСТАНКИНО</v>
          </cell>
          <cell r="D184">
            <v>333</v>
          </cell>
        </row>
        <row r="185">
          <cell r="A185" t="str">
            <v>6716 ОСОБАЯ Коровино (в сетке) 0.5кг 8шт.  ОСТАНКИНО</v>
          </cell>
          <cell r="D185">
            <v>65</v>
          </cell>
        </row>
        <row r="186">
          <cell r="A186" t="str">
            <v>6722 СОЧНЫЕ ПМ сос п/о мгс 0,41кг 10шт.  ОСТАНКИНО</v>
          </cell>
          <cell r="D186">
            <v>1194</v>
          </cell>
        </row>
        <row r="187">
          <cell r="A187" t="str">
            <v>6726 СЛИВОЧНЫЕ ПМ сос п/о мгс 0.41кг 10шт.  ОСТАНКИНО</v>
          </cell>
          <cell r="D187">
            <v>459</v>
          </cell>
        </row>
        <row r="188">
          <cell r="A188" t="str">
            <v>6734 ОСОБАЯ СО ШПИКОМ Коровино (в сетке) 0,5кг ОСТАНКИНО</v>
          </cell>
          <cell r="D188">
            <v>16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39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18</v>
          </cell>
        </row>
        <row r="191">
          <cell r="A191" t="str">
            <v>БОНУС СОЧНЫЕ сос п/о мгс 0.41кг_UZ (6087)  ОСТАНКИНО</v>
          </cell>
          <cell r="D191">
            <v>164</v>
          </cell>
        </row>
        <row r="192">
          <cell r="A192" t="str">
            <v>БОНУС СОЧНЫЕ сос п/о мгс 1*6_UZ (6088)  ОСТАНКИНО</v>
          </cell>
          <cell r="D192">
            <v>75.938000000000002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172</v>
          </cell>
        </row>
        <row r="194">
          <cell r="A194" t="str">
            <v>БОНУС_283  Сосиски Сочинки, ВЕС, ТМ Стародворье ПОКОМ</v>
          </cell>
          <cell r="D194">
            <v>46.826000000000001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46.478999999999999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57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77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19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46</v>
          </cell>
        </row>
        <row r="200">
          <cell r="A200" t="str">
            <v>Бутербродная вареная 0,47 кг шт.  СПК</v>
          </cell>
          <cell r="D200">
            <v>-1</v>
          </cell>
        </row>
        <row r="201">
          <cell r="A201" t="str">
            <v>Вацлавская п/к (черева) 390 гр.шт. термоус.пак  СПК</v>
          </cell>
          <cell r="D201">
            <v>13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38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330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172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35</v>
          </cell>
        </row>
        <row r="206">
          <cell r="A206" t="str">
            <v>Готовые чебуреки Сочный мегачебурек.Готовые жареные.ВЕС  ПОКОМ</v>
          </cell>
          <cell r="D206">
            <v>4.4400000000000004</v>
          </cell>
        </row>
        <row r="207">
          <cell r="A207" t="str">
            <v>Дельгаро с/в "Эликатессе" 140 гр.шт.  СПК</v>
          </cell>
          <cell r="D207">
            <v>25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14</v>
          </cell>
        </row>
        <row r="209">
          <cell r="A209" t="str">
            <v>Докторская вареная в/с 0,47 кг шт.  СПК</v>
          </cell>
          <cell r="D209">
            <v>-1</v>
          </cell>
        </row>
        <row r="210">
          <cell r="A210" t="str">
            <v>Докторская вареная термоус.пак. "Высокий вкус"  СПК</v>
          </cell>
          <cell r="D210">
            <v>31.734999999999999</v>
          </cell>
        </row>
        <row r="211">
          <cell r="A211" t="str">
            <v>Жар-боллы с курочкой и сыром, ВЕС ТМ Зареченские  ПОКОМ</v>
          </cell>
          <cell r="D211">
            <v>9.6999999999999993</v>
          </cell>
        </row>
        <row r="212">
          <cell r="A212" t="str">
            <v>Жар-ладушки с мясом ТМ Зареченские ВЕС ПОКОМ</v>
          </cell>
          <cell r="D212">
            <v>51.8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27.5</v>
          </cell>
        </row>
        <row r="216">
          <cell r="A216" t="str">
            <v>Карбонад Юбилейный термоус.пак.  СПК</v>
          </cell>
          <cell r="D216">
            <v>4.5359999999999996</v>
          </cell>
        </row>
        <row r="217">
          <cell r="A217" t="str">
            <v>Классика с/к 235 гр.шт. "Высокий вкус"  СПК</v>
          </cell>
          <cell r="D217">
            <v>21</v>
          </cell>
        </row>
        <row r="218">
          <cell r="A218" t="str">
            <v>Классическая с/к "Сибирский стандарт" 560 гр.шт.  СПК</v>
          </cell>
          <cell r="D218">
            <v>936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90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38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29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84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176</v>
          </cell>
        </row>
        <row r="224">
          <cell r="A224" t="str">
            <v>Ла Фаворте с/в "Эликатессе" 140 гр.шт.  СПК</v>
          </cell>
          <cell r="D224">
            <v>29</v>
          </cell>
        </row>
        <row r="225">
          <cell r="A225" t="str">
            <v>Ливерная Печеночная "Просто выгодно" 0,3 кг.шт.  СПК</v>
          </cell>
          <cell r="D225">
            <v>12</v>
          </cell>
        </row>
        <row r="226">
          <cell r="A226" t="str">
            <v>Любительская вареная термоус.пак. "Высокий вкус"  СПК</v>
          </cell>
          <cell r="D226">
            <v>24.577999999999999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18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14.8</v>
          </cell>
        </row>
        <row r="229">
          <cell r="A229" t="str">
            <v>Мусульманская вареная "Просто выгодно"  СПК</v>
          </cell>
          <cell r="D229">
            <v>3.988</v>
          </cell>
        </row>
        <row r="230">
          <cell r="A230" t="str">
            <v>Мусульманская п/к "Просто выгодно" термофор.пак.  СПК</v>
          </cell>
          <cell r="D230">
            <v>2.4820000000000002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354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343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53.62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1908</v>
          </cell>
        </row>
        <row r="237">
          <cell r="A237" t="str">
            <v>Особая вареная  СПК</v>
          </cell>
          <cell r="D237">
            <v>4.8959999999999999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3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98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8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260</v>
          </cell>
        </row>
        <row r="243">
          <cell r="A243" t="str">
            <v>Пельмени Бигбули с мясом, Горячая штучка 0,43кг  ПОКОМ</v>
          </cell>
          <cell r="D243">
            <v>15</v>
          </cell>
        </row>
        <row r="244">
          <cell r="A244" t="str">
            <v>Пельмени Бигбули с мясом, Горячая штучка 0,9кг  ПОКОМ</v>
          </cell>
          <cell r="D244">
            <v>33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311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24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154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320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331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280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673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126</v>
          </cell>
        </row>
        <row r="253">
          <cell r="A253" t="str">
            <v>Пельмени Левантские ТМ Особый рецепт 0,8 кг  ПОКОМ</v>
          </cell>
          <cell r="D253">
            <v>6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24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260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39</v>
          </cell>
        </row>
        <row r="257">
          <cell r="A257" t="str">
            <v>Пельмени Отборные с говядиной и свининой 0,43 кг ТМ Стародворье ТС Медвежье ушко</v>
          </cell>
          <cell r="D257">
            <v>3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110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121</v>
          </cell>
        </row>
        <row r="260">
          <cell r="A260" t="str">
            <v>Пельмени Сочные сфера 0,9 кг ТМ Стародворье ПОКОМ</v>
          </cell>
          <cell r="D260">
            <v>326</v>
          </cell>
        </row>
        <row r="261">
          <cell r="A261" t="str">
            <v>Пипперони с/к "Эликатессе" 0,20 кг.шт.  СПК</v>
          </cell>
          <cell r="D261">
            <v>1</v>
          </cell>
        </row>
        <row r="262">
          <cell r="A262" t="str">
            <v>По-Австрийски с/к 260 гр.шт. "Высокий вкус"  СПК</v>
          </cell>
          <cell r="D262">
            <v>19</v>
          </cell>
        </row>
        <row r="263">
          <cell r="A263" t="str">
            <v>Покровская вареная 0,47 кг шт.  СПК</v>
          </cell>
          <cell r="D263">
            <v>-3</v>
          </cell>
        </row>
        <row r="264">
          <cell r="A264" t="str">
            <v>Салями Финская с/к 235 гр.шт. "Высокий вкус"  СПК</v>
          </cell>
          <cell r="D264">
            <v>20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-0.6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3.633</v>
          </cell>
        </row>
        <row r="267">
          <cell r="A267" t="str">
            <v>Семейная с чесночком вареная (СПК+СКМ)  СПК</v>
          </cell>
          <cell r="D267">
            <v>28.89</v>
          </cell>
        </row>
        <row r="268">
          <cell r="A268" t="str">
            <v>Семейная с чесночком Экстра вареная  СПК</v>
          </cell>
          <cell r="D268">
            <v>9.7119999999999997</v>
          </cell>
        </row>
        <row r="269">
          <cell r="A269" t="str">
            <v>Семейная с чесночком Экстра вареная 0,5 кг.шт.  СПК</v>
          </cell>
          <cell r="D269">
            <v>-2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2</v>
          </cell>
        </row>
        <row r="271">
          <cell r="A271" t="str">
            <v>Сервелат Финский в/к 0,38 кг.шт. термофор.пак.  СПК</v>
          </cell>
          <cell r="D271">
            <v>1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11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41</v>
          </cell>
        </row>
        <row r="274">
          <cell r="A274" t="str">
            <v>Сибирская особая с/к 0,235 кг шт.  СПК</v>
          </cell>
          <cell r="D274">
            <v>76</v>
          </cell>
        </row>
        <row r="275">
          <cell r="A275" t="str">
            <v>Славянская п/к 0,38 кг шт.термофор.пак.  СПК</v>
          </cell>
          <cell r="D275">
            <v>3</v>
          </cell>
        </row>
        <row r="276">
          <cell r="A276" t="str">
            <v>Сосиски "БОЛЬШАЯ сосиска" "Сибирский стандарт" (лоток с ср.защ.атм.)  СПК</v>
          </cell>
          <cell r="D276">
            <v>73.19</v>
          </cell>
        </row>
        <row r="277">
          <cell r="A277" t="str">
            <v>Сосиски "Молочные" 0,36 кг.шт. вак.упак.  СПК</v>
          </cell>
          <cell r="D277">
            <v>-1</v>
          </cell>
        </row>
        <row r="278">
          <cell r="A278" t="str">
            <v>Сосиски Мусульманские "Просто выгодно" (в ср.защ.атм.)  СПК</v>
          </cell>
          <cell r="D278">
            <v>16.294</v>
          </cell>
        </row>
        <row r="279">
          <cell r="A279" t="str">
            <v>Сосиски Хот-дог ВЕС (лоток с ср.защ.атм.)   СПК</v>
          </cell>
          <cell r="D279">
            <v>7.3780000000000001</v>
          </cell>
        </row>
        <row r="280">
          <cell r="A280" t="str">
            <v>Торо Неро с/в "Эликатессе" 140 гр.шт.  СПК</v>
          </cell>
          <cell r="D280">
            <v>9</v>
          </cell>
        </row>
        <row r="281">
          <cell r="A281" t="str">
            <v>Уши свиные копченые к пиву 0,15кг нар. д/ф шт.  СПК</v>
          </cell>
          <cell r="D281">
            <v>2</v>
          </cell>
        </row>
        <row r="282">
          <cell r="A282" t="str">
            <v>Фестивальная пора с/к 235 гр.шт.  СПК</v>
          </cell>
          <cell r="D282">
            <v>126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9</v>
          </cell>
        </row>
        <row r="284">
          <cell r="A284" t="str">
            <v>Фуэт с/в "Эликатессе" 160 гр.шт.  СПК</v>
          </cell>
          <cell r="D284">
            <v>21</v>
          </cell>
        </row>
        <row r="285">
          <cell r="A285" t="str">
            <v>Хинкали Классические ТМ Зареченские ВЕС ПОКОМ</v>
          </cell>
          <cell r="D285">
            <v>25</v>
          </cell>
        </row>
        <row r="286">
          <cell r="A286" t="str">
            <v>Хотстеры ТМ Горячая штучка ТС Хотстеры 0,25 кг зам  ПОКОМ</v>
          </cell>
          <cell r="D286">
            <v>327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25</v>
          </cell>
        </row>
        <row r="288">
          <cell r="A288" t="str">
            <v>Хрустящие крылышки ТМ Горячая штучка 0,3 кг зам  ПОКОМ</v>
          </cell>
          <cell r="D288">
            <v>28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1.8</v>
          </cell>
        </row>
        <row r="290">
          <cell r="A290" t="str">
            <v>Чебупай сочное яблоко ТМ Горячая штучка 0,2 кг зам.  ПОКОМ</v>
          </cell>
          <cell r="D290">
            <v>2</v>
          </cell>
        </row>
        <row r="291">
          <cell r="A291" t="str">
            <v>Чебупай спелая вишня ТМ Горячая штучка 0,2 кг зам.  ПОКОМ</v>
          </cell>
          <cell r="D291">
            <v>59</v>
          </cell>
        </row>
        <row r="292">
          <cell r="A292" t="str">
            <v>Чебупели Курочка гриль ТМ Горячая штучка, 0,3 кг зам  ПОКОМ</v>
          </cell>
          <cell r="D292">
            <v>16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507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539</v>
          </cell>
        </row>
        <row r="295">
          <cell r="A295" t="str">
            <v>Чебуреки сочные ВЕС ТМ Зареченские  ПОКОМ</v>
          </cell>
          <cell r="D295">
            <v>75</v>
          </cell>
        </row>
        <row r="296">
          <cell r="A296" t="str">
            <v>Чоризо с/к "Эликатессе" 0,20 кг.шт.  СПК</v>
          </cell>
          <cell r="D296">
            <v>6</v>
          </cell>
        </row>
        <row r="297">
          <cell r="A297" t="str">
            <v>Шпикачки Русские (черева) (в ср.защ.атм.) "Высокий вкус"  СПК</v>
          </cell>
          <cell r="D297">
            <v>24.32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23</v>
          </cell>
        </row>
        <row r="299">
          <cell r="A299" t="str">
            <v>Юбилейная с/к 0,10 кг.шт. нарезка (лоток с ср.защ.атм.)  СПК</v>
          </cell>
          <cell r="D299">
            <v>23</v>
          </cell>
        </row>
        <row r="300">
          <cell r="A300" t="str">
            <v>Юбилейная с/к 0,235 кг.шт.  СПК</v>
          </cell>
          <cell r="D300">
            <v>148</v>
          </cell>
        </row>
        <row r="301">
          <cell r="A301" t="str">
            <v>Итого</v>
          </cell>
          <cell r="D301">
            <v>49456.822999999997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7" sqref="AJ7:AJ110"/>
    </sheetView>
  </sheetViews>
  <sheetFormatPr defaultColWidth="10.5" defaultRowHeight="11.45" customHeight="1" outlineLevelRow="1" x14ac:dyDescent="0.2"/>
  <cols>
    <col min="1" max="1" width="62.832031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7" width="6.5" style="5" bestFit="1" customWidth="1"/>
    <col min="18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6" width="6.6640625" style="5" bestFit="1" customWidth="1"/>
    <col min="27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33203125" style="5" customWidth="1"/>
    <col min="34" max="36" width="6.1640625" style="5" bestFit="1" customWidth="1"/>
    <col min="37" max="37" width="6.6640625" style="5" bestFit="1" customWidth="1"/>
    <col min="38" max="38" width="5.6640625" style="5" bestFit="1" customWidth="1"/>
    <col min="39" max="40" width="0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H3" s="12" t="s">
        <v>144</v>
      </c>
      <c r="AI3" s="1">
        <v>13.7</v>
      </c>
      <c r="AJ3" s="12" t="s">
        <v>145</v>
      </c>
      <c r="AK3" s="12" t="s">
        <v>146</v>
      </c>
      <c r="AL3" s="12" t="s">
        <v>147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114</v>
      </c>
      <c r="H4" s="10" t="s">
        <v>115</v>
      </c>
      <c r="I4" s="10" t="s">
        <v>116</v>
      </c>
      <c r="J4" s="10" t="s">
        <v>117</v>
      </c>
      <c r="K4" s="10" t="s">
        <v>118</v>
      </c>
      <c r="L4" s="10" t="s">
        <v>119</v>
      </c>
      <c r="M4" s="10" t="s">
        <v>119</v>
      </c>
      <c r="N4" s="10" t="s">
        <v>119</v>
      </c>
      <c r="O4" s="10" t="s">
        <v>119</v>
      </c>
      <c r="P4" s="10" t="s">
        <v>119</v>
      </c>
      <c r="Q4" s="10" t="s">
        <v>119</v>
      </c>
      <c r="R4" s="11" t="s">
        <v>119</v>
      </c>
      <c r="S4" s="10" t="s">
        <v>120</v>
      </c>
      <c r="T4" s="11" t="s">
        <v>119</v>
      </c>
      <c r="U4" s="11" t="s">
        <v>119</v>
      </c>
      <c r="V4" s="10" t="s">
        <v>116</v>
      </c>
      <c r="W4" s="11" t="s">
        <v>119</v>
      </c>
      <c r="X4" s="10" t="s">
        <v>121</v>
      </c>
      <c r="Y4" s="11" t="s">
        <v>122</v>
      </c>
      <c r="Z4" s="10" t="s">
        <v>123</v>
      </c>
      <c r="AA4" s="10" t="s">
        <v>124</v>
      </c>
      <c r="AB4" s="10" t="s">
        <v>125</v>
      </c>
      <c r="AC4" s="10" t="s">
        <v>126</v>
      </c>
      <c r="AD4" s="10" t="s">
        <v>116</v>
      </c>
      <c r="AE4" s="10" t="s">
        <v>116</v>
      </c>
      <c r="AF4" s="10" t="s">
        <v>127</v>
      </c>
      <c r="AG4" s="10" t="s">
        <v>128</v>
      </c>
      <c r="AH4" s="11" t="s">
        <v>129</v>
      </c>
      <c r="AI4" s="11" t="s">
        <v>129</v>
      </c>
      <c r="AJ4" s="11" t="s">
        <v>129</v>
      </c>
      <c r="AK4" s="11" t="s">
        <v>129</v>
      </c>
      <c r="AL4" s="11" t="s">
        <v>129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P5" s="14" t="s">
        <v>135</v>
      </c>
      <c r="Q5" s="14" t="s">
        <v>136</v>
      </c>
      <c r="T5" s="14" t="s">
        <v>137</v>
      </c>
      <c r="U5" s="14" t="s">
        <v>138</v>
      </c>
      <c r="W5" s="14" t="s">
        <v>139</v>
      </c>
      <c r="AD5" s="14" t="s">
        <v>142</v>
      </c>
      <c r="AE5" s="14" t="s">
        <v>143</v>
      </c>
      <c r="AF5" s="14" t="s">
        <v>132</v>
      </c>
      <c r="AH5" s="14" t="s">
        <v>137</v>
      </c>
      <c r="AI5" s="14" t="s">
        <v>138</v>
      </c>
      <c r="AJ5" s="14" t="s">
        <v>139</v>
      </c>
      <c r="AK5" s="14" t="s">
        <v>140</v>
      </c>
      <c r="AL5" s="14" t="s">
        <v>141</v>
      </c>
    </row>
    <row r="6" spans="1:40" ht="11.1" customHeight="1" x14ac:dyDescent="0.2">
      <c r="A6" s="6"/>
      <c r="B6" s="6"/>
      <c r="C6" s="3"/>
      <c r="D6" s="3"/>
      <c r="E6" s="9">
        <f>SUM(E7:E126)</f>
        <v>146995.52599999995</v>
      </c>
      <c r="F6" s="9">
        <f>SUM(F7:F126)</f>
        <v>29841.001999999982</v>
      </c>
      <c r="J6" s="9">
        <f>SUM(J7:J126)</f>
        <v>150717.66700000002</v>
      </c>
      <c r="K6" s="9">
        <f t="shared" ref="K6:W6" si="0">SUM(K7:K126)</f>
        <v>-3722.1410000000005</v>
      </c>
      <c r="L6" s="9">
        <f t="shared" si="0"/>
        <v>26370</v>
      </c>
      <c r="M6" s="9">
        <f t="shared" si="0"/>
        <v>27110</v>
      </c>
      <c r="N6" s="9">
        <f t="shared" si="0"/>
        <v>18080</v>
      </c>
      <c r="O6" s="9">
        <f t="shared" si="0"/>
        <v>27500</v>
      </c>
      <c r="P6" s="9">
        <f t="shared" si="0"/>
        <v>24791</v>
      </c>
      <c r="Q6" s="9">
        <f t="shared" si="0"/>
        <v>3500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21173.085599999988</v>
      </c>
      <c r="W6" s="9">
        <f t="shared" si="0"/>
        <v>0</v>
      </c>
      <c r="Z6" s="9">
        <f t="shared" ref="Z6" si="1">SUM(Z7:Z126)</f>
        <v>14310.398000000003</v>
      </c>
      <c r="AA6" s="9">
        <f t="shared" ref="AA6" si="2">SUM(AA7:AA126)</f>
        <v>0</v>
      </c>
      <c r="AB6" s="9">
        <f t="shared" ref="AB6" si="3">SUM(AB7:AB126)</f>
        <v>21605.699999999997</v>
      </c>
      <c r="AC6" s="9">
        <f t="shared" ref="AC6" si="4">SUM(AC7:AC126)</f>
        <v>5214</v>
      </c>
      <c r="AD6" s="9">
        <f t="shared" ref="AD6" si="5">SUM(AD7:AD126)</f>
        <v>18936.438400000014</v>
      </c>
      <c r="AE6" s="9">
        <f t="shared" ref="AE6" si="6">SUM(AE7:AE126)</f>
        <v>21823.145400000012</v>
      </c>
      <c r="AF6" s="9">
        <f t="shared" ref="AF6" si="7">SUM(AF7:AF126)</f>
        <v>22618.906000000003</v>
      </c>
      <c r="AH6" s="9">
        <f t="shared" ref="AH6" si="8">SUM(AH7:AH126)</f>
        <v>0</v>
      </c>
      <c r="AI6" s="9">
        <f t="shared" ref="AI6" si="9">SUM(AI7:AI126)</f>
        <v>0</v>
      </c>
      <c r="AJ6" s="9">
        <f t="shared" ref="AJ6" si="10">SUM(AJ7:AJ126)</f>
        <v>0</v>
      </c>
      <c r="AK6" s="9">
        <f t="shared" ref="AK6" si="11">SUM(AK7:AK126)</f>
        <v>17512.3</v>
      </c>
      <c r="AL6" s="9">
        <f t="shared" ref="AL6" si="12">SUM(AL7:AL126)</f>
        <v>3500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4.5640000000000001</v>
      </c>
      <c r="D7" s="8">
        <v>188.58600000000001</v>
      </c>
      <c r="E7" s="8">
        <v>150.69399999999999</v>
      </c>
      <c r="F7" s="8">
        <v>41.06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150.60300000000001</v>
      </c>
      <c r="K7" s="13">
        <f>E7-J7</f>
        <v>9.0999999999979764E-2</v>
      </c>
      <c r="L7" s="13">
        <f>VLOOKUP(A:A,[1]TDSheet!$A:$M,13,0)</f>
        <v>20</v>
      </c>
      <c r="M7" s="13">
        <f>VLOOKUP(A:A,[1]TDSheet!$A:$N,14,0)</f>
        <v>20</v>
      </c>
      <c r="N7" s="13">
        <f>VLOOKUP(A:A,[1]TDSheet!$A:$O,15,0)</f>
        <v>0</v>
      </c>
      <c r="O7" s="13">
        <f>VLOOKUP(A:A,[1]TDSheet!$A:$W,23,0)</f>
        <v>20</v>
      </c>
      <c r="P7" s="13">
        <f>VLOOKUP(A:A,[3]TDSheet!$A:$C,3,0)</f>
        <v>25</v>
      </c>
      <c r="Q7" s="13"/>
      <c r="R7" s="13"/>
      <c r="S7" s="13"/>
      <c r="T7" s="15"/>
      <c r="U7" s="15"/>
      <c r="V7" s="13">
        <f>(E7-Z7-AB7-AC7)/5</f>
        <v>14.218799999999998</v>
      </c>
      <c r="W7" s="15"/>
      <c r="X7" s="16">
        <f>(F7+L7+M7+N7+O7+T7+U7+W7)/V7</f>
        <v>7.1074914901398163</v>
      </c>
      <c r="Y7" s="13">
        <f>F7/V7</f>
        <v>2.8877261090950017</v>
      </c>
      <c r="Z7" s="13">
        <f>VLOOKUP(A:A,[1]TDSheet!$A:$Z,26,0)</f>
        <v>68.27</v>
      </c>
      <c r="AA7" s="13"/>
      <c r="AB7" s="13">
        <f>VLOOKUP(A:A,[1]TDSheet!$A:$AB,28,0)</f>
        <v>11.33</v>
      </c>
      <c r="AC7" s="13">
        <f>VLOOKUP(A:A,[1]TDSheet!$A:$AC,29,0)</f>
        <v>0</v>
      </c>
      <c r="AD7" s="13">
        <f>VLOOKUP(A:A,[1]TDSheet!$A:$AD,30,0)</f>
        <v>11.555</v>
      </c>
      <c r="AE7" s="13">
        <f>VLOOKUP(A:A,[1]TDSheet!$A:$AE,31,0)</f>
        <v>16.404999999999994</v>
      </c>
      <c r="AF7" s="13">
        <f>VLOOKUP(A:A,[4]TDSheet!$A:$D,4,0)</f>
        <v>9.4359999999999999</v>
      </c>
      <c r="AG7" s="13">
        <f>VLOOKUP(A:A,[1]TDSheet!$A:$AG,33,0)</f>
        <v>0</v>
      </c>
      <c r="AH7" s="13">
        <f>T7*H7</f>
        <v>0</v>
      </c>
      <c r="AI7" s="13">
        <f>U7*H7</f>
        <v>0</v>
      </c>
      <c r="AJ7" s="13">
        <f>W7*H7</f>
        <v>0</v>
      </c>
      <c r="AK7" s="13">
        <f>P7*H7</f>
        <v>25</v>
      </c>
      <c r="AL7" s="13">
        <f>Q7*H7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619.12699999999995</v>
      </c>
      <c r="D8" s="8">
        <v>280.66500000000002</v>
      </c>
      <c r="E8" s="8">
        <v>838.24800000000005</v>
      </c>
      <c r="F8" s="8">
        <v>41.902000000000001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1227.8</v>
      </c>
      <c r="K8" s="13">
        <f t="shared" ref="K8:K71" si="13">E8-J8</f>
        <v>-389.55199999999991</v>
      </c>
      <c r="L8" s="13">
        <f>VLOOKUP(A:A,[1]TDSheet!$A:$M,13,0)</f>
        <v>400</v>
      </c>
      <c r="M8" s="13">
        <f>VLOOKUP(A:A,[1]TDSheet!$A:$N,14,0)</f>
        <v>300</v>
      </c>
      <c r="N8" s="13">
        <f>VLOOKUP(A:A,[1]TDSheet!$A:$O,15,0)</f>
        <v>200</v>
      </c>
      <c r="O8" s="13">
        <f>VLOOKUP(A:A,[1]TDSheet!$A:$W,23,0)</f>
        <v>150</v>
      </c>
      <c r="P8" s="13">
        <f>VLOOKUP(A:A,[3]TDSheet!$A:$C,3,0)</f>
        <v>90</v>
      </c>
      <c r="Q8" s="13"/>
      <c r="R8" s="13"/>
      <c r="S8" s="13"/>
      <c r="T8" s="15"/>
      <c r="U8" s="15"/>
      <c r="V8" s="13">
        <f t="shared" ref="V8:V71" si="14">(E8-Z8-AB8-AC8)/5</f>
        <v>159.09180000000001</v>
      </c>
      <c r="W8" s="15"/>
      <c r="X8" s="16">
        <f t="shared" ref="X8:X71" si="15">(F8+L8+M8+N8+O8+T8+U8+W8)/V8</f>
        <v>6.8633455652648347</v>
      </c>
      <c r="Y8" s="13">
        <f t="shared" ref="Y8:Y71" si="16">F8/V8</f>
        <v>0.2633825250578597</v>
      </c>
      <c r="Z8" s="13">
        <f>VLOOKUP(A:A,[1]TDSheet!$A:$Z,26,0)</f>
        <v>0</v>
      </c>
      <c r="AA8" s="13"/>
      <c r="AB8" s="13">
        <f>VLOOKUP(A:A,[1]TDSheet!$A:$AB,28,0)</f>
        <v>42.789000000000001</v>
      </c>
      <c r="AC8" s="13">
        <f>VLOOKUP(A:A,[1]TDSheet!$A:$AC,29,0)</f>
        <v>0</v>
      </c>
      <c r="AD8" s="13">
        <f>VLOOKUP(A:A,[1]TDSheet!$A:$AD,30,0)</f>
        <v>157.95400000000001</v>
      </c>
      <c r="AE8" s="13">
        <f>VLOOKUP(A:A,[1]TDSheet!$A:$AE,31,0)</f>
        <v>127.4974</v>
      </c>
      <c r="AF8" s="13">
        <f>VLOOKUP(A:A,[4]TDSheet!$A:$D,4,0)</f>
        <v>139.47900000000001</v>
      </c>
      <c r="AG8" s="17" t="s">
        <v>148</v>
      </c>
      <c r="AH8" s="13">
        <f t="shared" ref="AH8:AH71" si="17">T8*H8</f>
        <v>0</v>
      </c>
      <c r="AI8" s="13">
        <f t="shared" ref="AI8:AI71" si="18">U8*H8</f>
        <v>0</v>
      </c>
      <c r="AJ8" s="13">
        <f t="shared" ref="AJ8:AJ71" si="19">W8*H8</f>
        <v>0</v>
      </c>
      <c r="AK8" s="13">
        <f t="shared" ref="AK8:AK71" si="20">P8*H8</f>
        <v>90</v>
      </c>
      <c r="AL8" s="13">
        <f t="shared" ref="AL8:AL71" si="21">Q8*H8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117.521</v>
      </c>
      <c r="D9" s="8">
        <v>771.923</v>
      </c>
      <c r="E9" s="8">
        <v>681.84699999999998</v>
      </c>
      <c r="F9" s="8">
        <v>193.50700000000001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687.21299999999997</v>
      </c>
      <c r="K9" s="13">
        <f t="shared" si="13"/>
        <v>-5.3659999999999854</v>
      </c>
      <c r="L9" s="13">
        <f>VLOOKUP(A:A,[1]TDSheet!$A:$M,13,0)</f>
        <v>150</v>
      </c>
      <c r="M9" s="13">
        <f>VLOOKUP(A:A,[1]TDSheet!$A:$N,14,0)</f>
        <v>130</v>
      </c>
      <c r="N9" s="13">
        <f>VLOOKUP(A:A,[1]TDSheet!$A:$O,15,0)</f>
        <v>50</v>
      </c>
      <c r="O9" s="13">
        <f>VLOOKUP(A:A,[1]TDSheet!$A:$W,23,0)</f>
        <v>50</v>
      </c>
      <c r="P9" s="13">
        <f>VLOOKUP(A:A,[3]TDSheet!$A:$C,3,0)</f>
        <v>178</v>
      </c>
      <c r="Q9" s="13"/>
      <c r="R9" s="13"/>
      <c r="S9" s="13"/>
      <c r="T9" s="15"/>
      <c r="U9" s="15"/>
      <c r="V9" s="13">
        <f t="shared" si="14"/>
        <v>85.628599999999992</v>
      </c>
      <c r="W9" s="15"/>
      <c r="X9" s="16">
        <f t="shared" si="15"/>
        <v>6.6976103778410501</v>
      </c>
      <c r="Y9" s="13">
        <f t="shared" si="16"/>
        <v>2.2598407541405563</v>
      </c>
      <c r="Z9" s="13">
        <f>VLOOKUP(A:A,[1]TDSheet!$A:$Z,26,0)</f>
        <v>0</v>
      </c>
      <c r="AA9" s="13"/>
      <c r="AB9" s="13">
        <f>VLOOKUP(A:A,[1]TDSheet!$A:$AB,28,0)</f>
        <v>253.70400000000001</v>
      </c>
      <c r="AC9" s="13">
        <f>VLOOKUP(A:A,[1]TDSheet!$A:$AC,29,0)</f>
        <v>0</v>
      </c>
      <c r="AD9" s="13">
        <f>VLOOKUP(A:A,[1]TDSheet!$A:$AD,30,0)</f>
        <v>83.049600000000012</v>
      </c>
      <c r="AE9" s="13">
        <f>VLOOKUP(A:A,[1]TDSheet!$A:$AE,31,0)</f>
        <v>105.13879999999999</v>
      </c>
      <c r="AF9" s="13">
        <f>VLOOKUP(A:A,[4]TDSheet!$A:$D,4,0)</f>
        <v>70.659000000000006</v>
      </c>
      <c r="AG9" s="13" t="e">
        <f>VLOOKUP(A:A,[1]TDSheet!$A:$AG,33,0)</f>
        <v>#N/A</v>
      </c>
      <c r="AH9" s="13">
        <f t="shared" si="17"/>
        <v>0</v>
      </c>
      <c r="AI9" s="13">
        <f t="shared" si="18"/>
        <v>0</v>
      </c>
      <c r="AJ9" s="13">
        <f t="shared" si="19"/>
        <v>0</v>
      </c>
      <c r="AK9" s="13">
        <f t="shared" si="20"/>
        <v>178</v>
      </c>
      <c r="AL9" s="13">
        <f t="shared" si="21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1388.0440000000001</v>
      </c>
      <c r="D10" s="8">
        <v>965.99400000000003</v>
      </c>
      <c r="E10" s="8">
        <v>1923.1659999999999</v>
      </c>
      <c r="F10" s="8">
        <v>380.97699999999998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1803.655</v>
      </c>
      <c r="K10" s="13">
        <f t="shared" si="13"/>
        <v>119.51099999999997</v>
      </c>
      <c r="L10" s="13">
        <f>VLOOKUP(A:A,[1]TDSheet!$A:$M,13,0)</f>
        <v>0</v>
      </c>
      <c r="M10" s="13">
        <f>VLOOKUP(A:A,[1]TDSheet!$A:$N,14,0)</f>
        <v>260</v>
      </c>
      <c r="N10" s="13">
        <f>VLOOKUP(A:A,[1]TDSheet!$A:$O,15,0)</f>
        <v>750</v>
      </c>
      <c r="O10" s="13">
        <f>VLOOKUP(A:A,[1]TDSheet!$A:$W,23,0)</f>
        <v>400</v>
      </c>
      <c r="P10" s="13">
        <f>VLOOKUP(A:A,[3]TDSheet!$A:$C,3,0)</f>
        <v>250</v>
      </c>
      <c r="Q10" s="13"/>
      <c r="R10" s="13"/>
      <c r="S10" s="13"/>
      <c r="T10" s="15"/>
      <c r="U10" s="15"/>
      <c r="V10" s="13">
        <f t="shared" si="14"/>
        <v>318.51059999999995</v>
      </c>
      <c r="W10" s="15"/>
      <c r="X10" s="16">
        <f t="shared" si="15"/>
        <v>5.6229745572046896</v>
      </c>
      <c r="Y10" s="13">
        <f t="shared" si="16"/>
        <v>1.196120317502777</v>
      </c>
      <c r="Z10" s="13">
        <f>VLOOKUP(A:A,[1]TDSheet!$A:$Z,26,0)</f>
        <v>0</v>
      </c>
      <c r="AA10" s="13"/>
      <c r="AB10" s="13">
        <f>VLOOKUP(A:A,[1]TDSheet!$A:$AB,28,0)</f>
        <v>330.613</v>
      </c>
      <c r="AC10" s="13">
        <f>VLOOKUP(A:A,[1]TDSheet!$A:$AC,29,0)</f>
        <v>0</v>
      </c>
      <c r="AD10" s="13">
        <f>VLOOKUP(A:A,[1]TDSheet!$A:$AD,30,0)</f>
        <v>364.71600000000001</v>
      </c>
      <c r="AE10" s="13">
        <f>VLOOKUP(A:A,[1]TDSheet!$A:$AE,31,0)</f>
        <v>267.56579999999997</v>
      </c>
      <c r="AF10" s="13">
        <f>VLOOKUP(A:A,[4]TDSheet!$A:$D,4,0)</f>
        <v>370.73899999999998</v>
      </c>
      <c r="AG10" s="13" t="str">
        <f>VLOOKUP(A:A,[1]TDSheet!$A:$AG,33,0)</f>
        <v>проддек</v>
      </c>
      <c r="AH10" s="13">
        <f t="shared" si="17"/>
        <v>0</v>
      </c>
      <c r="AI10" s="13">
        <f t="shared" si="18"/>
        <v>0</v>
      </c>
      <c r="AJ10" s="13">
        <f t="shared" si="19"/>
        <v>0</v>
      </c>
      <c r="AK10" s="13">
        <f t="shared" si="20"/>
        <v>250</v>
      </c>
      <c r="AL10" s="13">
        <f t="shared" si="21"/>
        <v>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92.269000000000005</v>
      </c>
      <c r="D11" s="8">
        <v>191.142</v>
      </c>
      <c r="E11" s="8">
        <v>233.595</v>
      </c>
      <c r="F11" s="8">
        <v>47.137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237.59</v>
      </c>
      <c r="K11" s="13">
        <f t="shared" si="13"/>
        <v>-3.9950000000000045</v>
      </c>
      <c r="L11" s="13">
        <f>VLOOKUP(A:A,[1]TDSheet!$A:$M,13,0)</f>
        <v>40</v>
      </c>
      <c r="M11" s="13">
        <f>VLOOKUP(A:A,[1]TDSheet!$A:$N,14,0)</f>
        <v>30</v>
      </c>
      <c r="N11" s="13">
        <f>VLOOKUP(A:A,[1]TDSheet!$A:$O,15,0)</f>
        <v>40</v>
      </c>
      <c r="O11" s="13">
        <f>VLOOKUP(A:A,[1]TDSheet!$A:$W,23,0)</f>
        <v>0</v>
      </c>
      <c r="P11" s="13">
        <f>VLOOKUP(A:A,[3]TDSheet!$A:$C,3,0)</f>
        <v>110</v>
      </c>
      <c r="Q11" s="13"/>
      <c r="R11" s="13"/>
      <c r="S11" s="13"/>
      <c r="T11" s="15"/>
      <c r="U11" s="15"/>
      <c r="V11" s="13">
        <f t="shared" si="14"/>
        <v>25.061599999999999</v>
      </c>
      <c r="W11" s="15"/>
      <c r="X11" s="16">
        <f t="shared" si="15"/>
        <v>6.270030644491972</v>
      </c>
      <c r="Y11" s="13">
        <f t="shared" si="16"/>
        <v>1.8808455964503465</v>
      </c>
      <c r="Z11" s="13">
        <f>VLOOKUP(A:A,[1]TDSheet!$A:$Z,26,0)</f>
        <v>0</v>
      </c>
      <c r="AA11" s="13"/>
      <c r="AB11" s="13">
        <f>VLOOKUP(A:A,[1]TDSheet!$A:$AB,28,0)</f>
        <v>108.28700000000001</v>
      </c>
      <c r="AC11" s="13">
        <f>VLOOKUP(A:A,[1]TDSheet!$A:$AC,29,0)</f>
        <v>0</v>
      </c>
      <c r="AD11" s="13">
        <f>VLOOKUP(A:A,[1]TDSheet!$A:$AD,30,0)</f>
        <v>29.5916</v>
      </c>
      <c r="AE11" s="13">
        <f>VLOOKUP(A:A,[1]TDSheet!$A:$AE,31,0)</f>
        <v>28.741800000000005</v>
      </c>
      <c r="AF11" s="13">
        <f>VLOOKUP(A:A,[4]TDSheet!$A:$D,4,0)</f>
        <v>20.428000000000001</v>
      </c>
      <c r="AG11" s="13" t="e">
        <f>VLOOKUP(A:A,[1]TDSheet!$A:$AG,33,0)</f>
        <v>#N/A</v>
      </c>
      <c r="AH11" s="13">
        <f t="shared" si="17"/>
        <v>0</v>
      </c>
      <c r="AI11" s="13">
        <f t="shared" si="18"/>
        <v>0</v>
      </c>
      <c r="AJ11" s="13">
        <f t="shared" si="19"/>
        <v>0</v>
      </c>
      <c r="AK11" s="13">
        <f t="shared" si="20"/>
        <v>110</v>
      </c>
      <c r="AL11" s="13">
        <f t="shared" si="21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52</v>
      </c>
      <c r="D12" s="8">
        <v>249</v>
      </c>
      <c r="E12" s="8">
        <v>256</v>
      </c>
      <c r="F12" s="8">
        <v>37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276</v>
      </c>
      <c r="K12" s="13">
        <f t="shared" si="13"/>
        <v>-20</v>
      </c>
      <c r="L12" s="13">
        <f>VLOOKUP(A:A,[1]TDSheet!$A:$M,13,0)</f>
        <v>60</v>
      </c>
      <c r="M12" s="13">
        <f>VLOOKUP(A:A,[1]TDSheet!$A:$N,14,0)</f>
        <v>50</v>
      </c>
      <c r="N12" s="13">
        <f>VLOOKUP(A:A,[1]TDSheet!$A:$O,15,0)</f>
        <v>40</v>
      </c>
      <c r="O12" s="13">
        <f>VLOOKUP(A:A,[1]TDSheet!$A:$W,23,0)</f>
        <v>70</v>
      </c>
      <c r="P12" s="13">
        <f>VLOOKUP(A:A,[3]TDSheet!$A:$C,3,0)</f>
        <v>50</v>
      </c>
      <c r="Q12" s="13"/>
      <c r="R12" s="13"/>
      <c r="S12" s="13"/>
      <c r="T12" s="15"/>
      <c r="U12" s="15"/>
      <c r="V12" s="13">
        <f t="shared" si="14"/>
        <v>39.200000000000003</v>
      </c>
      <c r="W12" s="15"/>
      <c r="X12" s="16">
        <f t="shared" si="15"/>
        <v>6.5561224489795915</v>
      </c>
      <c r="Y12" s="13">
        <f t="shared" si="16"/>
        <v>0.94387755102040805</v>
      </c>
      <c r="Z12" s="13">
        <f>VLOOKUP(A:A,[1]TDSheet!$A:$Z,26,0)</f>
        <v>0</v>
      </c>
      <c r="AA12" s="13"/>
      <c r="AB12" s="13">
        <f>VLOOKUP(A:A,[1]TDSheet!$A:$AB,28,0)</f>
        <v>60</v>
      </c>
      <c r="AC12" s="13">
        <f>VLOOKUP(A:A,[1]TDSheet!$A:$AC,29,0)</f>
        <v>0</v>
      </c>
      <c r="AD12" s="13">
        <f>VLOOKUP(A:A,[1]TDSheet!$A:$AD,30,0)</f>
        <v>35.200000000000003</v>
      </c>
      <c r="AE12" s="13">
        <f>VLOOKUP(A:A,[1]TDSheet!$A:$AE,31,0)</f>
        <v>40.200000000000003</v>
      </c>
      <c r="AF12" s="13">
        <f>VLOOKUP(A:A,[4]TDSheet!$A:$D,4,0)</f>
        <v>19</v>
      </c>
      <c r="AG12" s="13">
        <f>VLOOKUP(A:A,[1]TDSheet!$A:$AG,33,0)</f>
        <v>0</v>
      </c>
      <c r="AH12" s="13">
        <f t="shared" si="17"/>
        <v>0</v>
      </c>
      <c r="AI12" s="13">
        <f t="shared" si="18"/>
        <v>0</v>
      </c>
      <c r="AJ12" s="13">
        <f t="shared" si="19"/>
        <v>0</v>
      </c>
      <c r="AK12" s="13">
        <f t="shared" si="20"/>
        <v>25</v>
      </c>
      <c r="AL12" s="13">
        <f t="shared" si="21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497</v>
      </c>
      <c r="D13" s="8">
        <v>2687</v>
      </c>
      <c r="E13" s="8">
        <v>2773</v>
      </c>
      <c r="F13" s="8">
        <v>343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2920</v>
      </c>
      <c r="K13" s="13">
        <f t="shared" si="13"/>
        <v>-147</v>
      </c>
      <c r="L13" s="13">
        <f>VLOOKUP(A:A,[1]TDSheet!$A:$M,13,0)</f>
        <v>300</v>
      </c>
      <c r="M13" s="13">
        <f>VLOOKUP(A:A,[1]TDSheet!$A:$N,14,0)</f>
        <v>300</v>
      </c>
      <c r="N13" s="13">
        <f>VLOOKUP(A:A,[1]TDSheet!$A:$O,15,0)</f>
        <v>200</v>
      </c>
      <c r="O13" s="13">
        <f>VLOOKUP(A:A,[1]TDSheet!$A:$W,23,0)</f>
        <v>250</v>
      </c>
      <c r="P13" s="13">
        <f>VLOOKUP(A:A,[3]TDSheet!$A:$C,3,0)</f>
        <v>600</v>
      </c>
      <c r="Q13" s="13"/>
      <c r="R13" s="13"/>
      <c r="S13" s="13"/>
      <c r="T13" s="15"/>
      <c r="U13" s="15"/>
      <c r="V13" s="13">
        <f t="shared" si="14"/>
        <v>220.6</v>
      </c>
      <c r="W13" s="15"/>
      <c r="X13" s="16">
        <f t="shared" si="15"/>
        <v>6.3145965548504082</v>
      </c>
      <c r="Y13" s="13">
        <f t="shared" si="16"/>
        <v>1.5548504079782413</v>
      </c>
      <c r="Z13" s="13">
        <f>VLOOKUP(A:A,[1]TDSheet!$A:$Z,26,0)</f>
        <v>0</v>
      </c>
      <c r="AA13" s="13"/>
      <c r="AB13" s="13">
        <f>VLOOKUP(A:A,[1]TDSheet!$A:$AB,28,0)</f>
        <v>470</v>
      </c>
      <c r="AC13" s="13">
        <f>VLOOKUP(A:A,[1]TDSheet!$A:$AC,29,0)</f>
        <v>1200</v>
      </c>
      <c r="AD13" s="13">
        <f>VLOOKUP(A:A,[1]TDSheet!$A:$AD,30,0)</f>
        <v>226.2</v>
      </c>
      <c r="AE13" s="13">
        <f>VLOOKUP(A:A,[1]TDSheet!$A:$AE,31,0)</f>
        <v>245.6</v>
      </c>
      <c r="AF13" s="13">
        <f>VLOOKUP(A:A,[4]TDSheet!$A:$D,4,0)</f>
        <v>186</v>
      </c>
      <c r="AG13" s="13" t="str">
        <f>VLOOKUP(A:A,[1]TDSheet!$A:$AG,33,0)</f>
        <v>?????</v>
      </c>
      <c r="AH13" s="13">
        <f t="shared" si="17"/>
        <v>0</v>
      </c>
      <c r="AI13" s="13">
        <f t="shared" si="18"/>
        <v>0</v>
      </c>
      <c r="AJ13" s="13">
        <f t="shared" si="19"/>
        <v>0</v>
      </c>
      <c r="AK13" s="13">
        <f t="shared" si="20"/>
        <v>240</v>
      </c>
      <c r="AL13" s="13">
        <f t="shared" si="21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2030</v>
      </c>
      <c r="D14" s="8">
        <v>1951</v>
      </c>
      <c r="E14" s="8">
        <v>3329</v>
      </c>
      <c r="F14" s="8">
        <v>516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3408</v>
      </c>
      <c r="K14" s="13">
        <f t="shared" si="13"/>
        <v>-79</v>
      </c>
      <c r="L14" s="13">
        <f>VLOOKUP(A:A,[1]TDSheet!$A:$M,13,0)</f>
        <v>700</v>
      </c>
      <c r="M14" s="13">
        <f>VLOOKUP(A:A,[1]TDSheet!$A:$N,14,0)</f>
        <v>500</v>
      </c>
      <c r="N14" s="13">
        <f>VLOOKUP(A:A,[1]TDSheet!$A:$O,15,0)</f>
        <v>550</v>
      </c>
      <c r="O14" s="13">
        <f>VLOOKUP(A:A,[1]TDSheet!$A:$W,23,0)</f>
        <v>500</v>
      </c>
      <c r="P14" s="13">
        <f>VLOOKUP(A:A,[3]TDSheet!$A:$C,3,0)</f>
        <v>232</v>
      </c>
      <c r="Q14" s="13"/>
      <c r="R14" s="13"/>
      <c r="S14" s="13"/>
      <c r="T14" s="15"/>
      <c r="U14" s="15"/>
      <c r="V14" s="13">
        <f t="shared" si="14"/>
        <v>545.79999999999995</v>
      </c>
      <c r="W14" s="15"/>
      <c r="X14" s="16">
        <f t="shared" si="15"/>
        <v>5.0677903994137052</v>
      </c>
      <c r="Y14" s="13">
        <f t="shared" si="16"/>
        <v>0.94540124587761087</v>
      </c>
      <c r="Z14" s="13">
        <f>VLOOKUP(A:A,[1]TDSheet!$A:$Z,26,0)</f>
        <v>0</v>
      </c>
      <c r="AA14" s="13"/>
      <c r="AB14" s="13">
        <f>VLOOKUP(A:A,[1]TDSheet!$A:$AB,28,0)</f>
        <v>240</v>
      </c>
      <c r="AC14" s="13">
        <f>VLOOKUP(A:A,[1]TDSheet!$A:$AC,29,0)</f>
        <v>360</v>
      </c>
      <c r="AD14" s="13">
        <f>VLOOKUP(A:A,[1]TDSheet!$A:$AD,30,0)</f>
        <v>411.2</v>
      </c>
      <c r="AE14" s="13">
        <f>VLOOKUP(A:A,[1]TDSheet!$A:$AE,31,0)</f>
        <v>521</v>
      </c>
      <c r="AF14" s="13">
        <f>VLOOKUP(A:A,[4]TDSheet!$A:$D,4,0)</f>
        <v>744</v>
      </c>
      <c r="AG14" s="13" t="str">
        <f>VLOOKUP(A:A,[1]TDSheet!$A:$AG,33,0)</f>
        <v>декак</v>
      </c>
      <c r="AH14" s="13">
        <f t="shared" si="17"/>
        <v>0</v>
      </c>
      <c r="AI14" s="13">
        <f t="shared" si="18"/>
        <v>0</v>
      </c>
      <c r="AJ14" s="13">
        <f t="shared" si="19"/>
        <v>0</v>
      </c>
      <c r="AK14" s="13">
        <f t="shared" si="20"/>
        <v>104.4</v>
      </c>
      <c r="AL14" s="13">
        <f t="shared" si="21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1564</v>
      </c>
      <c r="D15" s="8">
        <v>5243</v>
      </c>
      <c r="E15" s="8">
        <v>6283</v>
      </c>
      <c r="F15" s="8">
        <v>365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6403</v>
      </c>
      <c r="K15" s="13">
        <f t="shared" si="13"/>
        <v>-120</v>
      </c>
      <c r="L15" s="13">
        <f>VLOOKUP(A:A,[1]TDSheet!$A:$M,13,0)</f>
        <v>800</v>
      </c>
      <c r="M15" s="13">
        <f>VLOOKUP(A:A,[1]TDSheet!$A:$N,14,0)</f>
        <v>1200</v>
      </c>
      <c r="N15" s="13">
        <f>VLOOKUP(A:A,[1]TDSheet!$A:$O,15,0)</f>
        <v>950</v>
      </c>
      <c r="O15" s="13">
        <f>VLOOKUP(A:A,[1]TDSheet!$A:$W,23,0)</f>
        <v>900</v>
      </c>
      <c r="P15" s="13">
        <f>VLOOKUP(A:A,[3]TDSheet!$A:$C,3,0)</f>
        <v>220</v>
      </c>
      <c r="Q15" s="13"/>
      <c r="R15" s="13"/>
      <c r="S15" s="13"/>
      <c r="T15" s="15"/>
      <c r="U15" s="15"/>
      <c r="V15" s="13">
        <f t="shared" si="14"/>
        <v>723.8</v>
      </c>
      <c r="W15" s="15"/>
      <c r="X15" s="16">
        <f t="shared" si="15"/>
        <v>5.823431887261675</v>
      </c>
      <c r="Y15" s="13">
        <f t="shared" si="16"/>
        <v>0.50428295109146171</v>
      </c>
      <c r="Z15" s="13">
        <f>VLOOKUP(A:A,[1]TDSheet!$A:$Z,26,0)</f>
        <v>0</v>
      </c>
      <c r="AA15" s="13"/>
      <c r="AB15" s="13">
        <f>VLOOKUP(A:A,[1]TDSheet!$A:$AB,28,0)</f>
        <v>264</v>
      </c>
      <c r="AC15" s="13">
        <f>VLOOKUP(A:A,[1]TDSheet!$A:$AC,29,0)</f>
        <v>2400</v>
      </c>
      <c r="AD15" s="13">
        <f>VLOOKUP(A:A,[1]TDSheet!$A:$AD,30,0)</f>
        <v>763</v>
      </c>
      <c r="AE15" s="13">
        <f>VLOOKUP(A:A,[1]TDSheet!$A:$AE,31,0)</f>
        <v>715.8</v>
      </c>
      <c r="AF15" s="13">
        <f>VLOOKUP(A:A,[4]TDSheet!$A:$D,4,0)</f>
        <v>851</v>
      </c>
      <c r="AG15" s="13" t="str">
        <f>VLOOKUP(A:A,[1]TDSheet!$A:$AG,33,0)</f>
        <v>оконч</v>
      </c>
      <c r="AH15" s="13">
        <f t="shared" si="17"/>
        <v>0</v>
      </c>
      <c r="AI15" s="13">
        <f t="shared" si="18"/>
        <v>0</v>
      </c>
      <c r="AJ15" s="13">
        <f t="shared" si="19"/>
        <v>0</v>
      </c>
      <c r="AK15" s="13">
        <f t="shared" si="20"/>
        <v>99</v>
      </c>
      <c r="AL15" s="13">
        <f t="shared" si="21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59</v>
      </c>
      <c r="D16" s="8">
        <v>294</v>
      </c>
      <c r="E16" s="8">
        <v>254</v>
      </c>
      <c r="F16" s="8">
        <v>90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271</v>
      </c>
      <c r="K16" s="13">
        <f t="shared" si="13"/>
        <v>-17</v>
      </c>
      <c r="L16" s="13">
        <f>VLOOKUP(A:A,[1]TDSheet!$A:$M,13,0)</f>
        <v>60</v>
      </c>
      <c r="M16" s="13">
        <f>VLOOKUP(A:A,[1]TDSheet!$A:$N,14,0)</f>
        <v>60</v>
      </c>
      <c r="N16" s="13">
        <f>VLOOKUP(A:A,[1]TDSheet!$A:$O,15,0)</f>
        <v>0</v>
      </c>
      <c r="O16" s="13">
        <f>VLOOKUP(A:A,[1]TDSheet!$A:$W,23,0)</f>
        <v>40</v>
      </c>
      <c r="P16" s="13">
        <f>VLOOKUP(A:A,[3]TDSheet!$A:$C,3,0)</f>
        <v>138</v>
      </c>
      <c r="Q16" s="13"/>
      <c r="R16" s="13"/>
      <c r="S16" s="13"/>
      <c r="T16" s="15"/>
      <c r="U16" s="15"/>
      <c r="V16" s="13">
        <f t="shared" si="14"/>
        <v>34</v>
      </c>
      <c r="W16" s="15"/>
      <c r="X16" s="16">
        <f t="shared" si="15"/>
        <v>7.3529411764705879</v>
      </c>
      <c r="Y16" s="13">
        <f t="shared" si="16"/>
        <v>2.6470588235294117</v>
      </c>
      <c r="Z16" s="13">
        <f>VLOOKUP(A:A,[1]TDSheet!$A:$Z,26,0)</f>
        <v>0</v>
      </c>
      <c r="AA16" s="13"/>
      <c r="AB16" s="13">
        <f>VLOOKUP(A:A,[1]TDSheet!$A:$AB,28,0)</f>
        <v>84</v>
      </c>
      <c r="AC16" s="13">
        <f>VLOOKUP(A:A,[1]TDSheet!$A:$AC,29,0)</f>
        <v>0</v>
      </c>
      <c r="AD16" s="13">
        <f>VLOOKUP(A:A,[1]TDSheet!$A:$AD,30,0)</f>
        <v>39.6</v>
      </c>
      <c r="AE16" s="13">
        <f>VLOOKUP(A:A,[1]TDSheet!$A:$AE,31,0)</f>
        <v>44.8</v>
      </c>
      <c r="AF16" s="13">
        <f>VLOOKUP(A:A,[4]TDSheet!$A:$D,4,0)</f>
        <v>24</v>
      </c>
      <c r="AG16" s="13" t="e">
        <f>VLOOKUP(A:A,[1]TDSheet!$A:$AG,33,0)</f>
        <v>#N/A</v>
      </c>
      <c r="AH16" s="13">
        <f t="shared" si="17"/>
        <v>0</v>
      </c>
      <c r="AI16" s="13">
        <f t="shared" si="18"/>
        <v>0</v>
      </c>
      <c r="AJ16" s="13">
        <f t="shared" si="19"/>
        <v>0</v>
      </c>
      <c r="AK16" s="13">
        <f t="shared" si="20"/>
        <v>69</v>
      </c>
      <c r="AL16" s="13">
        <f t="shared" si="21"/>
        <v>0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42</v>
      </c>
      <c r="D17" s="8">
        <v>131</v>
      </c>
      <c r="E17" s="8">
        <v>117</v>
      </c>
      <c r="F17" s="8">
        <v>56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140</v>
      </c>
      <c r="K17" s="13">
        <f t="shared" si="13"/>
        <v>-23</v>
      </c>
      <c r="L17" s="13">
        <f>VLOOKUP(A:A,[1]TDSheet!$A:$M,13,0)</f>
        <v>40</v>
      </c>
      <c r="M17" s="13">
        <f>VLOOKUP(A:A,[1]TDSheet!$A:$N,14,0)</f>
        <v>40</v>
      </c>
      <c r="N17" s="13">
        <f>VLOOKUP(A:A,[1]TDSheet!$A:$O,15,0)</f>
        <v>30</v>
      </c>
      <c r="O17" s="13">
        <f>VLOOKUP(A:A,[1]TDSheet!$A:$W,23,0)</f>
        <v>0</v>
      </c>
      <c r="P17" s="13">
        <f>VLOOKUP(A:A,[3]TDSheet!$A:$C,3,0)</f>
        <v>0</v>
      </c>
      <c r="Q17" s="13"/>
      <c r="R17" s="13"/>
      <c r="S17" s="13"/>
      <c r="T17" s="15"/>
      <c r="U17" s="15"/>
      <c r="V17" s="13">
        <f t="shared" si="14"/>
        <v>23.4</v>
      </c>
      <c r="W17" s="15"/>
      <c r="X17" s="16">
        <f t="shared" si="15"/>
        <v>7.0940170940170946</v>
      </c>
      <c r="Y17" s="13">
        <f t="shared" si="16"/>
        <v>2.3931623931623931</v>
      </c>
      <c r="Z17" s="13">
        <f>VLOOKUP(A:A,[1]TDSheet!$A:$Z,26,0)</f>
        <v>0</v>
      </c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24.2</v>
      </c>
      <c r="AE17" s="13">
        <f>VLOOKUP(A:A,[1]TDSheet!$A:$AE,31,0)</f>
        <v>29.8</v>
      </c>
      <c r="AF17" s="13">
        <f>VLOOKUP(A:A,[4]TDSheet!$A:$D,4,0)</f>
        <v>10</v>
      </c>
      <c r="AG17" s="13">
        <f>VLOOKUP(A:A,[1]TDSheet!$A:$AG,33,0)</f>
        <v>0</v>
      </c>
      <c r="AH17" s="13">
        <f t="shared" si="17"/>
        <v>0</v>
      </c>
      <c r="AI17" s="13">
        <f t="shared" si="18"/>
        <v>0</v>
      </c>
      <c r="AJ17" s="13">
        <f t="shared" si="19"/>
        <v>0</v>
      </c>
      <c r="AK17" s="13">
        <f t="shared" si="20"/>
        <v>0</v>
      </c>
      <c r="AL17" s="13">
        <f t="shared" si="21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378</v>
      </c>
      <c r="D18" s="8">
        <v>19</v>
      </c>
      <c r="E18" s="8">
        <v>226</v>
      </c>
      <c r="F18" s="8">
        <v>160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238</v>
      </c>
      <c r="K18" s="13">
        <f t="shared" si="13"/>
        <v>-12</v>
      </c>
      <c r="L18" s="13">
        <f>VLOOKUP(A:A,[1]TDSheet!$A:$M,13,0)</f>
        <v>0</v>
      </c>
      <c r="M18" s="13">
        <f>VLOOKUP(A:A,[1]TDSheet!$A:$N,14,0)</f>
        <v>100</v>
      </c>
      <c r="N18" s="13">
        <f>VLOOKUP(A:A,[1]TDSheet!$A:$O,15,0)</f>
        <v>0</v>
      </c>
      <c r="O18" s="13">
        <f>VLOOKUP(A:A,[1]TDSheet!$A:$W,23,0)</f>
        <v>100</v>
      </c>
      <c r="P18" s="13">
        <f>VLOOKUP(A:A,[3]TDSheet!$A:$C,3,0)</f>
        <v>10</v>
      </c>
      <c r="Q18" s="13"/>
      <c r="R18" s="13"/>
      <c r="S18" s="13"/>
      <c r="T18" s="15"/>
      <c r="U18" s="15"/>
      <c r="V18" s="13">
        <f t="shared" si="14"/>
        <v>45.2</v>
      </c>
      <c r="W18" s="15"/>
      <c r="X18" s="16">
        <f t="shared" si="15"/>
        <v>7.9646017699115035</v>
      </c>
      <c r="Y18" s="13">
        <f t="shared" si="16"/>
        <v>3.5398230088495573</v>
      </c>
      <c r="Z18" s="13">
        <f>VLOOKUP(A:A,[1]TDSheet!$A:$Z,26,0)</f>
        <v>0</v>
      </c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30</v>
      </c>
      <c r="AE18" s="13">
        <f>VLOOKUP(A:A,[1]TDSheet!$A:$AE,31,0)</f>
        <v>39.6</v>
      </c>
      <c r="AF18" s="13">
        <f>VLOOKUP(A:A,[4]TDSheet!$A:$D,4,0)</f>
        <v>31</v>
      </c>
      <c r="AG18" s="13" t="e">
        <f>VLOOKUP(A:A,[1]TDSheet!$A:$AG,33,0)</f>
        <v>#N/A</v>
      </c>
      <c r="AH18" s="13">
        <f t="shared" si="17"/>
        <v>0</v>
      </c>
      <c r="AI18" s="13">
        <f t="shared" si="18"/>
        <v>0</v>
      </c>
      <c r="AJ18" s="13">
        <f t="shared" si="19"/>
        <v>0</v>
      </c>
      <c r="AK18" s="13">
        <f t="shared" si="20"/>
        <v>1.7000000000000002</v>
      </c>
      <c r="AL18" s="13">
        <f t="shared" si="21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122</v>
      </c>
      <c r="D19" s="8">
        <v>260</v>
      </c>
      <c r="E19" s="8">
        <v>214</v>
      </c>
      <c r="F19" s="8">
        <v>166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224</v>
      </c>
      <c r="K19" s="13">
        <f t="shared" si="13"/>
        <v>-10</v>
      </c>
      <c r="L19" s="13">
        <f>VLOOKUP(A:A,[1]TDSheet!$A:$M,13,0)</f>
        <v>150</v>
      </c>
      <c r="M19" s="13">
        <f>VLOOKUP(A:A,[1]TDSheet!$A:$N,14,0)</f>
        <v>120</v>
      </c>
      <c r="N19" s="13">
        <f>VLOOKUP(A:A,[1]TDSheet!$A:$O,15,0)</f>
        <v>0</v>
      </c>
      <c r="O19" s="13">
        <f>VLOOKUP(A:A,[1]TDSheet!$A:$W,23,0)</f>
        <v>0</v>
      </c>
      <c r="P19" s="13">
        <f>VLOOKUP(A:A,[3]TDSheet!$A:$C,3,0)</f>
        <v>0</v>
      </c>
      <c r="Q19" s="13"/>
      <c r="R19" s="13"/>
      <c r="S19" s="13"/>
      <c r="T19" s="15"/>
      <c r="U19" s="15"/>
      <c r="V19" s="13">
        <f t="shared" si="14"/>
        <v>42.8</v>
      </c>
      <c r="W19" s="15"/>
      <c r="X19" s="16">
        <f t="shared" si="15"/>
        <v>10.186915887850468</v>
      </c>
      <c r="Y19" s="13">
        <f t="shared" si="16"/>
        <v>3.8785046728971966</v>
      </c>
      <c r="Z19" s="13">
        <f>VLOOKUP(A:A,[1]TDSheet!$A:$Z,26,0)</f>
        <v>0</v>
      </c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26</v>
      </c>
      <c r="AE19" s="13">
        <f>VLOOKUP(A:A,[1]TDSheet!$A:$AE,31,0)</f>
        <v>67.8</v>
      </c>
      <c r="AF19" s="13">
        <f>VLOOKUP(A:A,[4]TDSheet!$A:$D,4,0)</f>
        <v>76</v>
      </c>
      <c r="AG19" s="13" t="str">
        <f>VLOOKUP(A:A,[1]TDSheet!$A:$AG,33,0)</f>
        <v>декак</v>
      </c>
      <c r="AH19" s="13">
        <f t="shared" si="17"/>
        <v>0</v>
      </c>
      <c r="AI19" s="13">
        <f t="shared" si="18"/>
        <v>0</v>
      </c>
      <c r="AJ19" s="13">
        <f t="shared" si="19"/>
        <v>0</v>
      </c>
      <c r="AK19" s="13">
        <f t="shared" si="20"/>
        <v>0</v>
      </c>
      <c r="AL19" s="13">
        <f t="shared" si="21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194</v>
      </c>
      <c r="D20" s="8">
        <v>839</v>
      </c>
      <c r="E20" s="8">
        <v>370</v>
      </c>
      <c r="F20" s="8">
        <v>649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390</v>
      </c>
      <c r="K20" s="13">
        <f t="shared" si="13"/>
        <v>-20</v>
      </c>
      <c r="L20" s="13">
        <f>VLOOKUP(A:A,[1]TDSheet!$A:$M,13,0)</f>
        <v>150</v>
      </c>
      <c r="M20" s="13">
        <f>VLOOKUP(A:A,[1]TDSheet!$A:$N,14,0)</f>
        <v>170</v>
      </c>
      <c r="N20" s="13">
        <f>VLOOKUP(A:A,[1]TDSheet!$A:$O,15,0)</f>
        <v>100</v>
      </c>
      <c r="O20" s="13">
        <f>VLOOKUP(A:A,[1]TDSheet!$A:$W,23,0)</f>
        <v>200</v>
      </c>
      <c r="P20" s="13">
        <f>VLOOKUP(A:A,[3]TDSheet!$A:$C,3,0)</f>
        <v>15</v>
      </c>
      <c r="Q20" s="13"/>
      <c r="R20" s="13"/>
      <c r="S20" s="13"/>
      <c r="T20" s="15"/>
      <c r="U20" s="15"/>
      <c r="V20" s="13">
        <f t="shared" si="14"/>
        <v>60</v>
      </c>
      <c r="W20" s="15"/>
      <c r="X20" s="16">
        <f t="shared" si="15"/>
        <v>21.15</v>
      </c>
      <c r="Y20" s="13">
        <f t="shared" si="16"/>
        <v>10.816666666666666</v>
      </c>
      <c r="Z20" s="13">
        <f>VLOOKUP(A:A,[1]TDSheet!$A:$Z,26,0)</f>
        <v>0</v>
      </c>
      <c r="AA20" s="13"/>
      <c r="AB20" s="13">
        <f>VLOOKUP(A:A,[1]TDSheet!$A:$AB,28,0)</f>
        <v>70</v>
      </c>
      <c r="AC20" s="13">
        <f>VLOOKUP(A:A,[1]TDSheet!$A:$AC,29,0)</f>
        <v>0</v>
      </c>
      <c r="AD20" s="13">
        <f>VLOOKUP(A:A,[1]TDSheet!$A:$AD,30,0)</f>
        <v>89.2</v>
      </c>
      <c r="AE20" s="13">
        <f>VLOOKUP(A:A,[1]TDSheet!$A:$AE,31,0)</f>
        <v>132.6</v>
      </c>
      <c r="AF20" s="13">
        <f>VLOOKUP(A:A,[4]TDSheet!$A:$D,4,0)</f>
        <v>55</v>
      </c>
      <c r="AG20" s="13" t="e">
        <f>VLOOKUP(A:A,[1]TDSheet!$A:$AG,33,0)</f>
        <v>#N/A</v>
      </c>
      <c r="AH20" s="13">
        <f t="shared" si="17"/>
        <v>0</v>
      </c>
      <c r="AI20" s="13">
        <f t="shared" si="18"/>
        <v>0</v>
      </c>
      <c r="AJ20" s="13">
        <f t="shared" si="19"/>
        <v>0</v>
      </c>
      <c r="AK20" s="13">
        <f t="shared" si="20"/>
        <v>7.5</v>
      </c>
      <c r="AL20" s="13">
        <f t="shared" si="21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66</v>
      </c>
      <c r="D21" s="8">
        <v>363</v>
      </c>
      <c r="E21" s="8">
        <v>311</v>
      </c>
      <c r="F21" s="8">
        <v>108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335</v>
      </c>
      <c r="K21" s="13">
        <f t="shared" si="13"/>
        <v>-24</v>
      </c>
      <c r="L21" s="13">
        <f>VLOOKUP(A:A,[1]TDSheet!$A:$M,13,0)</f>
        <v>80</v>
      </c>
      <c r="M21" s="13">
        <f>VLOOKUP(A:A,[1]TDSheet!$A:$N,14,0)</f>
        <v>90</v>
      </c>
      <c r="N21" s="13">
        <f>VLOOKUP(A:A,[1]TDSheet!$A:$O,15,0)</f>
        <v>0</v>
      </c>
      <c r="O21" s="13">
        <f>VLOOKUP(A:A,[1]TDSheet!$A:$W,23,0)</f>
        <v>50</v>
      </c>
      <c r="P21" s="13">
        <f>VLOOKUP(A:A,[3]TDSheet!$A:$C,3,0)</f>
        <v>20</v>
      </c>
      <c r="Q21" s="13"/>
      <c r="R21" s="13"/>
      <c r="S21" s="13"/>
      <c r="T21" s="15"/>
      <c r="U21" s="15"/>
      <c r="V21" s="13">
        <f t="shared" si="14"/>
        <v>56.2</v>
      </c>
      <c r="W21" s="15"/>
      <c r="X21" s="16">
        <f t="shared" si="15"/>
        <v>5.8362989323843415</v>
      </c>
      <c r="Y21" s="13">
        <f t="shared" si="16"/>
        <v>1.9217081850533806</v>
      </c>
      <c r="Z21" s="13">
        <f>VLOOKUP(A:A,[1]TDSheet!$A:$Z,26,0)</f>
        <v>0</v>
      </c>
      <c r="AA21" s="13"/>
      <c r="AB21" s="13">
        <f>VLOOKUP(A:A,[1]TDSheet!$A:$AB,28,0)</f>
        <v>30</v>
      </c>
      <c r="AC21" s="13">
        <f>VLOOKUP(A:A,[1]TDSheet!$A:$AC,29,0)</f>
        <v>0</v>
      </c>
      <c r="AD21" s="13">
        <f>VLOOKUP(A:A,[1]TDSheet!$A:$AD,30,0)</f>
        <v>52</v>
      </c>
      <c r="AE21" s="13">
        <f>VLOOKUP(A:A,[1]TDSheet!$A:$AE,31,0)</f>
        <v>66.2</v>
      </c>
      <c r="AF21" s="13">
        <f>VLOOKUP(A:A,[4]TDSheet!$A:$D,4,0)</f>
        <v>46</v>
      </c>
      <c r="AG21" s="13">
        <f>VLOOKUP(A:A,[1]TDSheet!$A:$AG,33,0)</f>
        <v>0</v>
      </c>
      <c r="AH21" s="13">
        <f t="shared" si="17"/>
        <v>0</v>
      </c>
      <c r="AI21" s="13">
        <f t="shared" si="18"/>
        <v>0</v>
      </c>
      <c r="AJ21" s="13">
        <f t="shared" si="19"/>
        <v>0</v>
      </c>
      <c r="AK21" s="13">
        <f t="shared" si="20"/>
        <v>6</v>
      </c>
      <c r="AL21" s="13">
        <f t="shared" si="21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60</v>
      </c>
      <c r="D22" s="8">
        <v>84</v>
      </c>
      <c r="E22" s="8">
        <v>95</v>
      </c>
      <c r="F22" s="8">
        <v>49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98.5</v>
      </c>
      <c r="K22" s="13">
        <f t="shared" si="13"/>
        <v>-3.5</v>
      </c>
      <c r="L22" s="13">
        <f>VLOOKUP(A:A,[1]TDSheet!$A:$M,13,0)</f>
        <v>40</v>
      </c>
      <c r="M22" s="13">
        <f>VLOOKUP(A:A,[1]TDSheet!$A:$N,14,0)</f>
        <v>30</v>
      </c>
      <c r="N22" s="13">
        <f>VLOOKUP(A:A,[1]TDSheet!$A:$O,15,0)</f>
        <v>20</v>
      </c>
      <c r="O22" s="13">
        <f>VLOOKUP(A:A,[1]TDSheet!$A:$W,23,0)</f>
        <v>0</v>
      </c>
      <c r="P22" s="13">
        <f>VLOOKUP(A:A,[3]TDSheet!$A:$C,3,0)</f>
        <v>0</v>
      </c>
      <c r="Q22" s="13"/>
      <c r="R22" s="13"/>
      <c r="S22" s="13"/>
      <c r="T22" s="15"/>
      <c r="U22" s="15"/>
      <c r="V22" s="13">
        <f t="shared" si="14"/>
        <v>19</v>
      </c>
      <c r="W22" s="15"/>
      <c r="X22" s="16">
        <f t="shared" si="15"/>
        <v>7.3157894736842106</v>
      </c>
      <c r="Y22" s="13">
        <f t="shared" si="16"/>
        <v>2.5789473684210527</v>
      </c>
      <c r="Z22" s="13">
        <f>VLOOKUP(A:A,[1]TDSheet!$A:$Z,26,0)</f>
        <v>0</v>
      </c>
      <c r="AA22" s="13"/>
      <c r="AB22" s="13">
        <f>VLOOKUP(A:A,[1]TDSheet!$A:$AB,28,0)</f>
        <v>0</v>
      </c>
      <c r="AC22" s="13">
        <f>VLOOKUP(A:A,[1]TDSheet!$A:$AC,29,0)</f>
        <v>0</v>
      </c>
      <c r="AD22" s="13">
        <f>VLOOKUP(A:A,[1]TDSheet!$A:$AD,30,0)</f>
        <v>22.2</v>
      </c>
      <c r="AE22" s="13">
        <f>VLOOKUP(A:A,[1]TDSheet!$A:$AE,31,0)</f>
        <v>24.8</v>
      </c>
      <c r="AF22" s="13">
        <f>VLOOKUP(A:A,[4]TDSheet!$A:$D,4,0)</f>
        <v>14</v>
      </c>
      <c r="AG22" s="13">
        <f>VLOOKUP(A:A,[1]TDSheet!$A:$AG,33,0)</f>
        <v>0</v>
      </c>
      <c r="AH22" s="13">
        <f t="shared" si="17"/>
        <v>0</v>
      </c>
      <c r="AI22" s="13">
        <f t="shared" si="18"/>
        <v>0</v>
      </c>
      <c r="AJ22" s="13">
        <f t="shared" si="19"/>
        <v>0</v>
      </c>
      <c r="AK22" s="13">
        <f t="shared" si="20"/>
        <v>0</v>
      </c>
      <c r="AL22" s="13">
        <f t="shared" si="21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45</v>
      </c>
      <c r="D23" s="8">
        <v>61</v>
      </c>
      <c r="E23" s="8">
        <v>86</v>
      </c>
      <c r="F23" s="8">
        <v>15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119</v>
      </c>
      <c r="K23" s="13">
        <f t="shared" si="13"/>
        <v>-33</v>
      </c>
      <c r="L23" s="13">
        <f>VLOOKUP(A:A,[1]TDSheet!$A:$M,13,0)</f>
        <v>20</v>
      </c>
      <c r="M23" s="13">
        <f>VLOOKUP(A:A,[1]TDSheet!$A:$N,14,0)</f>
        <v>0</v>
      </c>
      <c r="N23" s="13">
        <f>VLOOKUP(A:A,[1]TDSheet!$A:$O,15,0)</f>
        <v>30</v>
      </c>
      <c r="O23" s="13">
        <f>VLOOKUP(A:A,[1]TDSheet!$A:$W,23,0)</f>
        <v>20</v>
      </c>
      <c r="P23" s="13">
        <f>VLOOKUP(A:A,[3]TDSheet!$A:$C,3,0)</f>
        <v>30</v>
      </c>
      <c r="Q23" s="13"/>
      <c r="R23" s="13"/>
      <c r="S23" s="13"/>
      <c r="T23" s="15"/>
      <c r="U23" s="15"/>
      <c r="V23" s="13">
        <f t="shared" si="14"/>
        <v>11.2</v>
      </c>
      <c r="W23" s="15"/>
      <c r="X23" s="16">
        <f t="shared" si="15"/>
        <v>7.5892857142857144</v>
      </c>
      <c r="Y23" s="13">
        <f t="shared" si="16"/>
        <v>1.3392857142857144</v>
      </c>
      <c r="Z23" s="13">
        <f>VLOOKUP(A:A,[1]TDSheet!$A:$Z,26,0)</f>
        <v>0</v>
      </c>
      <c r="AA23" s="13"/>
      <c r="AB23" s="13">
        <f>VLOOKUP(A:A,[1]TDSheet!$A:$AB,28,0)</f>
        <v>30</v>
      </c>
      <c r="AC23" s="13">
        <f>VLOOKUP(A:A,[1]TDSheet!$A:$AC,29,0)</f>
        <v>0</v>
      </c>
      <c r="AD23" s="13">
        <f>VLOOKUP(A:A,[1]TDSheet!$A:$AD,30,0)</f>
        <v>13.2</v>
      </c>
      <c r="AE23" s="13">
        <f>VLOOKUP(A:A,[1]TDSheet!$A:$AE,31,0)</f>
        <v>11.4</v>
      </c>
      <c r="AF23" s="13">
        <f>VLOOKUP(A:A,[4]TDSheet!$A:$D,4,0)</f>
        <v>6</v>
      </c>
      <c r="AG23" s="13" t="e">
        <f>VLOOKUP(A:A,[1]TDSheet!$A:$AG,33,0)</f>
        <v>#N/A</v>
      </c>
      <c r="AH23" s="13">
        <f t="shared" si="17"/>
        <v>0</v>
      </c>
      <c r="AI23" s="13">
        <f t="shared" si="18"/>
        <v>0</v>
      </c>
      <c r="AJ23" s="13">
        <f t="shared" si="19"/>
        <v>0</v>
      </c>
      <c r="AK23" s="13">
        <f t="shared" si="20"/>
        <v>10.5</v>
      </c>
      <c r="AL23" s="13">
        <f t="shared" si="21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2842</v>
      </c>
      <c r="D24" s="8">
        <v>184</v>
      </c>
      <c r="E24" s="8">
        <v>1665</v>
      </c>
      <c r="F24" s="8">
        <v>1313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1700</v>
      </c>
      <c r="K24" s="13">
        <f t="shared" si="13"/>
        <v>-35</v>
      </c>
      <c r="L24" s="13">
        <f>VLOOKUP(A:A,[1]TDSheet!$A:$M,13,0)</f>
        <v>0</v>
      </c>
      <c r="M24" s="13">
        <f>VLOOKUP(A:A,[1]TDSheet!$A:$N,14,0)</f>
        <v>500</v>
      </c>
      <c r="N24" s="13">
        <f>VLOOKUP(A:A,[1]TDSheet!$A:$O,15,0)</f>
        <v>0</v>
      </c>
      <c r="O24" s="13">
        <f>VLOOKUP(A:A,[1]TDSheet!$A:$W,23,0)</f>
        <v>500</v>
      </c>
      <c r="P24" s="13">
        <f>VLOOKUP(A:A,[3]TDSheet!$A:$C,3,0)</f>
        <v>210</v>
      </c>
      <c r="Q24" s="13"/>
      <c r="R24" s="13"/>
      <c r="S24" s="13"/>
      <c r="T24" s="15"/>
      <c r="U24" s="15"/>
      <c r="V24" s="13">
        <f t="shared" si="14"/>
        <v>312</v>
      </c>
      <c r="W24" s="15"/>
      <c r="X24" s="16">
        <f t="shared" si="15"/>
        <v>7.4134615384615383</v>
      </c>
      <c r="Y24" s="13">
        <f t="shared" si="16"/>
        <v>4.208333333333333</v>
      </c>
      <c r="Z24" s="13">
        <f>VLOOKUP(A:A,[1]TDSheet!$A:$Z,26,0)</f>
        <v>0</v>
      </c>
      <c r="AA24" s="13"/>
      <c r="AB24" s="13">
        <f>VLOOKUP(A:A,[1]TDSheet!$A:$AB,28,0)</f>
        <v>105</v>
      </c>
      <c r="AC24" s="13">
        <f>VLOOKUP(A:A,[1]TDSheet!$A:$AC,29,0)</f>
        <v>0</v>
      </c>
      <c r="AD24" s="13">
        <f>VLOOKUP(A:A,[1]TDSheet!$A:$AD,30,0)</f>
        <v>202.8</v>
      </c>
      <c r="AE24" s="13">
        <f>VLOOKUP(A:A,[1]TDSheet!$A:$AE,31,0)</f>
        <v>302.2</v>
      </c>
      <c r="AF24" s="13">
        <f>VLOOKUP(A:A,[4]TDSheet!$A:$D,4,0)</f>
        <v>312</v>
      </c>
      <c r="AG24" s="13">
        <f>VLOOKUP(A:A,[1]TDSheet!$A:$AG,33,0)</f>
        <v>0</v>
      </c>
      <c r="AH24" s="13">
        <f t="shared" si="17"/>
        <v>0</v>
      </c>
      <c r="AI24" s="13">
        <f t="shared" si="18"/>
        <v>0</v>
      </c>
      <c r="AJ24" s="13">
        <f t="shared" si="19"/>
        <v>0</v>
      </c>
      <c r="AK24" s="13">
        <f t="shared" si="20"/>
        <v>35.700000000000003</v>
      </c>
      <c r="AL24" s="13">
        <f t="shared" si="21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116</v>
      </c>
      <c r="D25" s="8">
        <v>245</v>
      </c>
      <c r="E25" s="8">
        <v>242</v>
      </c>
      <c r="F25" s="8">
        <v>117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256</v>
      </c>
      <c r="K25" s="13">
        <f t="shared" si="13"/>
        <v>-14</v>
      </c>
      <c r="L25" s="13">
        <f>VLOOKUP(A:A,[1]TDSheet!$A:$M,13,0)</f>
        <v>80</v>
      </c>
      <c r="M25" s="13">
        <f>VLOOKUP(A:A,[1]TDSheet!$A:$N,14,0)</f>
        <v>80</v>
      </c>
      <c r="N25" s="13">
        <f>VLOOKUP(A:A,[1]TDSheet!$A:$O,15,0)</f>
        <v>0</v>
      </c>
      <c r="O25" s="13">
        <f>VLOOKUP(A:A,[1]TDSheet!$A:$W,23,0)</f>
        <v>40</v>
      </c>
      <c r="P25" s="13">
        <f>VLOOKUP(A:A,[3]TDSheet!$A:$C,3,0)</f>
        <v>20</v>
      </c>
      <c r="Q25" s="13"/>
      <c r="R25" s="13"/>
      <c r="S25" s="13"/>
      <c r="T25" s="15"/>
      <c r="U25" s="15"/>
      <c r="V25" s="13">
        <f t="shared" si="14"/>
        <v>43.6</v>
      </c>
      <c r="W25" s="15"/>
      <c r="X25" s="16">
        <f t="shared" si="15"/>
        <v>7.2706422018348622</v>
      </c>
      <c r="Y25" s="13">
        <f t="shared" si="16"/>
        <v>2.6834862385321099</v>
      </c>
      <c r="Z25" s="13">
        <f>VLOOKUP(A:A,[1]TDSheet!$A:$Z,26,0)</f>
        <v>0</v>
      </c>
      <c r="AA25" s="13"/>
      <c r="AB25" s="13">
        <f>VLOOKUP(A:A,[1]TDSheet!$A:$AB,28,0)</f>
        <v>24</v>
      </c>
      <c r="AC25" s="13">
        <f>VLOOKUP(A:A,[1]TDSheet!$A:$AC,29,0)</f>
        <v>0</v>
      </c>
      <c r="AD25" s="13">
        <f>VLOOKUP(A:A,[1]TDSheet!$A:$AD,30,0)</f>
        <v>52.8</v>
      </c>
      <c r="AE25" s="13">
        <f>VLOOKUP(A:A,[1]TDSheet!$A:$AE,31,0)</f>
        <v>58.2</v>
      </c>
      <c r="AF25" s="13">
        <f>VLOOKUP(A:A,[4]TDSheet!$A:$D,4,0)</f>
        <v>37</v>
      </c>
      <c r="AG25" s="13" t="e">
        <f>VLOOKUP(A:A,[1]TDSheet!$A:$AG,33,0)</f>
        <v>#N/A</v>
      </c>
      <c r="AH25" s="13">
        <f t="shared" si="17"/>
        <v>0</v>
      </c>
      <c r="AI25" s="13">
        <f t="shared" si="18"/>
        <v>0</v>
      </c>
      <c r="AJ25" s="13">
        <f t="shared" si="19"/>
        <v>0</v>
      </c>
      <c r="AK25" s="13">
        <f t="shared" si="20"/>
        <v>7.6</v>
      </c>
      <c r="AL25" s="13">
        <f t="shared" si="21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466</v>
      </c>
      <c r="D26" s="8">
        <v>1212</v>
      </c>
      <c r="E26" s="8">
        <v>1165</v>
      </c>
      <c r="F26" s="8">
        <v>475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1224</v>
      </c>
      <c r="K26" s="13">
        <f t="shared" si="13"/>
        <v>-59</v>
      </c>
      <c r="L26" s="13">
        <f>VLOOKUP(A:A,[1]TDSheet!$A:$M,13,0)</f>
        <v>300</v>
      </c>
      <c r="M26" s="13">
        <f>VLOOKUP(A:A,[1]TDSheet!$A:$N,14,0)</f>
        <v>300</v>
      </c>
      <c r="N26" s="13">
        <f>VLOOKUP(A:A,[1]TDSheet!$A:$O,15,0)</f>
        <v>120</v>
      </c>
      <c r="O26" s="13">
        <f>VLOOKUP(A:A,[1]TDSheet!$A:$W,23,0)</f>
        <v>0</v>
      </c>
      <c r="P26" s="13">
        <f>VLOOKUP(A:A,[3]TDSheet!$A:$C,3,0)</f>
        <v>160</v>
      </c>
      <c r="Q26" s="13"/>
      <c r="R26" s="13"/>
      <c r="S26" s="13"/>
      <c r="T26" s="15"/>
      <c r="U26" s="15"/>
      <c r="V26" s="13">
        <f t="shared" si="14"/>
        <v>217.4</v>
      </c>
      <c r="W26" s="15"/>
      <c r="X26" s="16">
        <f t="shared" si="15"/>
        <v>5.4967801287948479</v>
      </c>
      <c r="Y26" s="13">
        <f t="shared" si="16"/>
        <v>2.1849126034958601</v>
      </c>
      <c r="Z26" s="13">
        <f>VLOOKUP(A:A,[1]TDSheet!$A:$Z,26,0)</f>
        <v>0</v>
      </c>
      <c r="AA26" s="13"/>
      <c r="AB26" s="13">
        <f>VLOOKUP(A:A,[1]TDSheet!$A:$AB,28,0)</f>
        <v>78</v>
      </c>
      <c r="AC26" s="13">
        <f>VLOOKUP(A:A,[1]TDSheet!$A:$AC,29,0)</f>
        <v>0</v>
      </c>
      <c r="AD26" s="13">
        <f>VLOOKUP(A:A,[1]TDSheet!$A:$AD,30,0)</f>
        <v>235.2</v>
      </c>
      <c r="AE26" s="13">
        <f>VLOOKUP(A:A,[1]TDSheet!$A:$AE,31,0)</f>
        <v>258.39999999999998</v>
      </c>
      <c r="AF26" s="13">
        <f>VLOOKUP(A:A,[4]TDSheet!$A:$D,4,0)</f>
        <v>275</v>
      </c>
      <c r="AG26" s="13" t="str">
        <f>VLOOKUP(A:A,[1]TDSheet!$A:$AG,33,0)</f>
        <v>проддек</v>
      </c>
      <c r="AH26" s="13">
        <f t="shared" si="17"/>
        <v>0</v>
      </c>
      <c r="AI26" s="13">
        <f t="shared" si="18"/>
        <v>0</v>
      </c>
      <c r="AJ26" s="13">
        <f t="shared" si="19"/>
        <v>0</v>
      </c>
      <c r="AK26" s="13">
        <f t="shared" si="20"/>
        <v>56</v>
      </c>
      <c r="AL26" s="13">
        <f t="shared" si="21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118</v>
      </c>
      <c r="D27" s="8">
        <v>281</v>
      </c>
      <c r="E27" s="8">
        <v>249</v>
      </c>
      <c r="F27" s="8">
        <v>130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627</v>
      </c>
      <c r="K27" s="13">
        <f t="shared" si="13"/>
        <v>-378</v>
      </c>
      <c r="L27" s="13">
        <f>VLOOKUP(A:A,[1]TDSheet!$A:$M,13,0)</f>
        <v>0</v>
      </c>
      <c r="M27" s="13">
        <f>VLOOKUP(A:A,[1]TDSheet!$A:$N,14,0)</f>
        <v>50</v>
      </c>
      <c r="N27" s="13">
        <f>VLOOKUP(A:A,[1]TDSheet!$A:$O,15,0)</f>
        <v>160</v>
      </c>
      <c r="O27" s="13">
        <f>VLOOKUP(A:A,[1]TDSheet!$A:$W,23,0)</f>
        <v>0</v>
      </c>
      <c r="P27" s="13">
        <f>VLOOKUP(A:A,[3]TDSheet!$A:$C,3,0)</f>
        <v>0</v>
      </c>
      <c r="Q27" s="13"/>
      <c r="R27" s="13"/>
      <c r="S27" s="13"/>
      <c r="T27" s="15"/>
      <c r="U27" s="15"/>
      <c r="V27" s="13">
        <f t="shared" si="14"/>
        <v>39</v>
      </c>
      <c r="W27" s="15"/>
      <c r="X27" s="16">
        <f t="shared" si="15"/>
        <v>8.7179487179487172</v>
      </c>
      <c r="Y27" s="13">
        <f t="shared" si="16"/>
        <v>3.3333333333333335</v>
      </c>
      <c r="Z27" s="13">
        <f>VLOOKUP(A:A,[1]TDSheet!$A:$Z,26,0)</f>
        <v>0</v>
      </c>
      <c r="AA27" s="13"/>
      <c r="AB27" s="13">
        <f>VLOOKUP(A:A,[1]TDSheet!$A:$AB,28,0)</f>
        <v>0</v>
      </c>
      <c r="AC27" s="13">
        <f>VLOOKUP(A:A,[1]TDSheet!$A:$AC,29,0)</f>
        <v>54</v>
      </c>
      <c r="AD27" s="13">
        <f>VLOOKUP(A:A,[1]TDSheet!$A:$AD,30,0)</f>
        <v>60.4</v>
      </c>
      <c r="AE27" s="13">
        <f>VLOOKUP(A:A,[1]TDSheet!$A:$AE,31,0)</f>
        <v>45.4</v>
      </c>
      <c r="AF27" s="13">
        <f>VLOOKUP(A:A,[4]TDSheet!$A:$D,4,0)</f>
        <v>5</v>
      </c>
      <c r="AG27" s="13">
        <f>VLOOKUP(A:A,[1]TDSheet!$A:$AG,33,0)</f>
        <v>0</v>
      </c>
      <c r="AH27" s="13">
        <f t="shared" si="17"/>
        <v>0</v>
      </c>
      <c r="AI27" s="13">
        <f t="shared" si="18"/>
        <v>0</v>
      </c>
      <c r="AJ27" s="13">
        <f t="shared" si="19"/>
        <v>0</v>
      </c>
      <c r="AK27" s="13">
        <f t="shared" si="20"/>
        <v>0</v>
      </c>
      <c r="AL27" s="13">
        <f t="shared" si="21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17</v>
      </c>
      <c r="D28" s="8">
        <v>2099</v>
      </c>
      <c r="E28" s="8">
        <v>1888</v>
      </c>
      <c r="F28" s="8">
        <v>197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1948</v>
      </c>
      <c r="K28" s="13">
        <f t="shared" si="13"/>
        <v>-60</v>
      </c>
      <c r="L28" s="13">
        <f>VLOOKUP(A:A,[1]TDSheet!$A:$M,13,0)</f>
        <v>160</v>
      </c>
      <c r="M28" s="13">
        <f>VLOOKUP(A:A,[1]TDSheet!$A:$N,14,0)</f>
        <v>200</v>
      </c>
      <c r="N28" s="13">
        <f>VLOOKUP(A:A,[1]TDSheet!$A:$O,15,0)</f>
        <v>120</v>
      </c>
      <c r="O28" s="13">
        <f>VLOOKUP(A:A,[1]TDSheet!$A:$W,23,0)</f>
        <v>80</v>
      </c>
      <c r="P28" s="13">
        <f>VLOOKUP(A:A,[3]TDSheet!$A:$C,3,0)</f>
        <v>138</v>
      </c>
      <c r="Q28" s="13"/>
      <c r="R28" s="13"/>
      <c r="S28" s="13"/>
      <c r="T28" s="15"/>
      <c r="U28" s="15"/>
      <c r="V28" s="13">
        <f t="shared" si="14"/>
        <v>131.6</v>
      </c>
      <c r="W28" s="15"/>
      <c r="X28" s="16">
        <f t="shared" si="15"/>
        <v>5.7522796352583585</v>
      </c>
      <c r="Y28" s="13">
        <f t="shared" si="16"/>
        <v>1.4969604863221886</v>
      </c>
      <c r="Z28" s="13">
        <f>VLOOKUP(A:A,[1]TDSheet!$A:$Z,26,0)</f>
        <v>0</v>
      </c>
      <c r="AA28" s="13"/>
      <c r="AB28" s="13">
        <f>VLOOKUP(A:A,[1]TDSheet!$A:$AB,28,0)</f>
        <v>30</v>
      </c>
      <c r="AC28" s="13">
        <f>VLOOKUP(A:A,[1]TDSheet!$A:$AC,29,0)</f>
        <v>1200</v>
      </c>
      <c r="AD28" s="13">
        <f>VLOOKUP(A:A,[1]TDSheet!$A:$AD,30,0)</f>
        <v>101.8</v>
      </c>
      <c r="AE28" s="13">
        <f>VLOOKUP(A:A,[1]TDSheet!$A:$AE,31,0)</f>
        <v>143.4</v>
      </c>
      <c r="AF28" s="13">
        <f>VLOOKUP(A:A,[4]TDSheet!$A:$D,4,0)</f>
        <v>101</v>
      </c>
      <c r="AG28" s="13">
        <f>VLOOKUP(A:A,[1]TDSheet!$A:$AG,33,0)</f>
        <v>0</v>
      </c>
      <c r="AH28" s="13">
        <f t="shared" si="17"/>
        <v>0</v>
      </c>
      <c r="AI28" s="13">
        <f t="shared" si="18"/>
        <v>0</v>
      </c>
      <c r="AJ28" s="13">
        <f t="shared" si="19"/>
        <v>0</v>
      </c>
      <c r="AK28" s="13">
        <f t="shared" si="20"/>
        <v>48.3</v>
      </c>
      <c r="AL28" s="13">
        <f t="shared" si="21"/>
        <v>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476</v>
      </c>
      <c r="D29" s="8">
        <v>977</v>
      </c>
      <c r="E29" s="8">
        <v>1003</v>
      </c>
      <c r="F29" s="8">
        <v>418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1044</v>
      </c>
      <c r="K29" s="13">
        <f t="shared" si="13"/>
        <v>-41</v>
      </c>
      <c r="L29" s="13">
        <f>VLOOKUP(A:A,[1]TDSheet!$A:$M,13,0)</f>
        <v>200</v>
      </c>
      <c r="M29" s="13">
        <f>VLOOKUP(A:A,[1]TDSheet!$A:$N,14,0)</f>
        <v>300</v>
      </c>
      <c r="N29" s="13">
        <f>VLOOKUP(A:A,[1]TDSheet!$A:$O,15,0)</f>
        <v>100</v>
      </c>
      <c r="O29" s="13">
        <f>VLOOKUP(A:A,[1]TDSheet!$A:$W,23,0)</f>
        <v>150</v>
      </c>
      <c r="P29" s="13">
        <f>VLOOKUP(A:A,[3]TDSheet!$A:$C,3,0)</f>
        <v>190</v>
      </c>
      <c r="Q29" s="13"/>
      <c r="R29" s="13"/>
      <c r="S29" s="13"/>
      <c r="T29" s="15"/>
      <c r="U29" s="15"/>
      <c r="V29" s="13">
        <f t="shared" si="14"/>
        <v>188.6</v>
      </c>
      <c r="W29" s="15"/>
      <c r="X29" s="16">
        <f t="shared" si="15"/>
        <v>6.1930010604453871</v>
      </c>
      <c r="Y29" s="13">
        <f t="shared" si="16"/>
        <v>2.2163308589607635</v>
      </c>
      <c r="Z29" s="13">
        <f>VLOOKUP(A:A,[1]TDSheet!$A:$Z,26,0)</f>
        <v>0</v>
      </c>
      <c r="AA29" s="13"/>
      <c r="AB29" s="13">
        <f>VLOOKUP(A:A,[1]TDSheet!$A:$AB,28,0)</f>
        <v>60</v>
      </c>
      <c r="AC29" s="13">
        <f>VLOOKUP(A:A,[1]TDSheet!$A:$AC,29,0)</f>
        <v>0</v>
      </c>
      <c r="AD29" s="13">
        <f>VLOOKUP(A:A,[1]TDSheet!$A:$AD,30,0)</f>
        <v>219.8</v>
      </c>
      <c r="AE29" s="13">
        <f>VLOOKUP(A:A,[1]TDSheet!$A:$AE,31,0)</f>
        <v>221</v>
      </c>
      <c r="AF29" s="13">
        <f>VLOOKUP(A:A,[4]TDSheet!$A:$D,4,0)</f>
        <v>170</v>
      </c>
      <c r="AG29" s="13" t="str">
        <f>VLOOKUP(A:A,[1]TDSheet!$A:$AG,33,0)</f>
        <v>проддек</v>
      </c>
      <c r="AH29" s="13">
        <f t="shared" si="17"/>
        <v>0</v>
      </c>
      <c r="AI29" s="13">
        <f t="shared" si="18"/>
        <v>0</v>
      </c>
      <c r="AJ29" s="13">
        <f t="shared" si="19"/>
        <v>0</v>
      </c>
      <c r="AK29" s="13">
        <f t="shared" si="20"/>
        <v>66.5</v>
      </c>
      <c r="AL29" s="13">
        <f t="shared" si="21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51.933</v>
      </c>
      <c r="D30" s="8">
        <v>744.98900000000003</v>
      </c>
      <c r="E30" s="8">
        <v>658.30700000000002</v>
      </c>
      <c r="F30" s="8">
        <v>123.634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638.39800000000002</v>
      </c>
      <c r="K30" s="13">
        <f t="shared" si="13"/>
        <v>19.908999999999992</v>
      </c>
      <c r="L30" s="13">
        <f>VLOOKUP(A:A,[1]TDSheet!$A:$M,13,0)</f>
        <v>130</v>
      </c>
      <c r="M30" s="13">
        <f>VLOOKUP(A:A,[1]TDSheet!$A:$N,14,0)</f>
        <v>140</v>
      </c>
      <c r="N30" s="13">
        <f>VLOOKUP(A:A,[1]TDSheet!$A:$O,15,0)</f>
        <v>150</v>
      </c>
      <c r="O30" s="13">
        <f>VLOOKUP(A:A,[1]TDSheet!$A:$W,23,0)</f>
        <v>100</v>
      </c>
      <c r="P30" s="13">
        <f>VLOOKUP(A:A,[3]TDSheet!$A:$C,3,0)</f>
        <v>236</v>
      </c>
      <c r="Q30" s="13"/>
      <c r="R30" s="13"/>
      <c r="S30" s="13"/>
      <c r="T30" s="15"/>
      <c r="U30" s="15"/>
      <c r="V30" s="13">
        <f t="shared" si="14"/>
        <v>100.09740000000001</v>
      </c>
      <c r="W30" s="15"/>
      <c r="X30" s="16">
        <f t="shared" si="15"/>
        <v>6.4300771048998273</v>
      </c>
      <c r="Y30" s="13">
        <f t="shared" si="16"/>
        <v>1.2351369765848064</v>
      </c>
      <c r="Z30" s="13">
        <f>VLOOKUP(A:A,[1]TDSheet!$A:$Z,26,0)</f>
        <v>0</v>
      </c>
      <c r="AA30" s="13"/>
      <c r="AB30" s="13">
        <f>VLOOKUP(A:A,[1]TDSheet!$A:$AB,28,0)</f>
        <v>157.82</v>
      </c>
      <c r="AC30" s="13">
        <f>VLOOKUP(A:A,[1]TDSheet!$A:$AC,29,0)</f>
        <v>0</v>
      </c>
      <c r="AD30" s="13">
        <f>VLOOKUP(A:A,[1]TDSheet!$A:$AD,30,0)</f>
        <v>81.441599999999994</v>
      </c>
      <c r="AE30" s="13">
        <f>VLOOKUP(A:A,[1]TDSheet!$A:$AE,31,0)</f>
        <v>104.65100000000002</v>
      </c>
      <c r="AF30" s="13">
        <f>VLOOKUP(A:A,[4]TDSheet!$A:$D,4,0)</f>
        <v>75.024000000000001</v>
      </c>
      <c r="AG30" s="13" t="e">
        <f>VLOOKUP(A:A,[1]TDSheet!$A:$AG,33,0)</f>
        <v>#N/A</v>
      </c>
      <c r="AH30" s="13">
        <f t="shared" si="17"/>
        <v>0</v>
      </c>
      <c r="AI30" s="13">
        <f t="shared" si="18"/>
        <v>0</v>
      </c>
      <c r="AJ30" s="13">
        <f t="shared" si="19"/>
        <v>0</v>
      </c>
      <c r="AK30" s="13">
        <f t="shared" si="20"/>
        <v>236</v>
      </c>
      <c r="AL30" s="13">
        <f t="shared" si="21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2439.3820000000001</v>
      </c>
      <c r="D31" s="8">
        <v>5808.7579999999998</v>
      </c>
      <c r="E31" s="8">
        <v>7100.7740000000003</v>
      </c>
      <c r="F31" s="8">
        <v>970.06100000000004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7194.491</v>
      </c>
      <c r="K31" s="13">
        <f t="shared" si="13"/>
        <v>-93.716999999999643</v>
      </c>
      <c r="L31" s="13">
        <f>VLOOKUP(A:A,[1]TDSheet!$A:$M,13,0)</f>
        <v>1400</v>
      </c>
      <c r="M31" s="13">
        <f>VLOOKUP(A:A,[1]TDSheet!$A:$N,14,0)</f>
        <v>1400</v>
      </c>
      <c r="N31" s="13">
        <f>VLOOKUP(A:A,[1]TDSheet!$A:$O,15,0)</f>
        <v>1000</v>
      </c>
      <c r="O31" s="13">
        <f>VLOOKUP(A:A,[1]TDSheet!$A:$W,23,0)</f>
        <v>1300</v>
      </c>
      <c r="P31" s="13">
        <f>VLOOKUP(A:A,[3]TDSheet!$A:$C,3,0)</f>
        <v>3100</v>
      </c>
      <c r="Q31" s="13"/>
      <c r="R31" s="13"/>
      <c r="S31" s="13"/>
      <c r="T31" s="15"/>
      <c r="U31" s="15"/>
      <c r="V31" s="13">
        <f t="shared" si="14"/>
        <v>1136.8528000000001</v>
      </c>
      <c r="W31" s="15"/>
      <c r="X31" s="16">
        <f t="shared" si="15"/>
        <v>5.3393552797688484</v>
      </c>
      <c r="Y31" s="13">
        <f t="shared" si="16"/>
        <v>0.85328637093562154</v>
      </c>
      <c r="Z31" s="13">
        <f>VLOOKUP(A:A,[1]TDSheet!$A:$Z,26,0)</f>
        <v>0</v>
      </c>
      <c r="AA31" s="13"/>
      <c r="AB31" s="13">
        <f>VLOOKUP(A:A,[1]TDSheet!$A:$AB,28,0)</f>
        <v>1416.51</v>
      </c>
      <c r="AC31" s="13">
        <f>VLOOKUP(A:A,[1]TDSheet!$A:$AC,29,0)</f>
        <v>0</v>
      </c>
      <c r="AD31" s="13">
        <f>VLOOKUP(A:A,[1]TDSheet!$A:$AD,30,0)</f>
        <v>1092.029</v>
      </c>
      <c r="AE31" s="13">
        <f>VLOOKUP(A:A,[1]TDSheet!$A:$AE,31,0)</f>
        <v>1098.4608000000001</v>
      </c>
      <c r="AF31" s="13">
        <f>VLOOKUP(A:A,[4]TDSheet!$A:$D,4,0)</f>
        <v>1383.6210000000001</v>
      </c>
      <c r="AG31" s="13" t="str">
        <f>VLOOKUP(A:A,[1]TDSheet!$A:$AG,33,0)</f>
        <v>проддек</v>
      </c>
      <c r="AH31" s="13">
        <f t="shared" si="17"/>
        <v>0</v>
      </c>
      <c r="AI31" s="13">
        <f t="shared" si="18"/>
        <v>0</v>
      </c>
      <c r="AJ31" s="13">
        <f t="shared" si="19"/>
        <v>0</v>
      </c>
      <c r="AK31" s="13">
        <f t="shared" si="20"/>
        <v>3100</v>
      </c>
      <c r="AL31" s="13">
        <f t="shared" si="21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162.417</v>
      </c>
      <c r="D32" s="8">
        <v>254.40199999999999</v>
      </c>
      <c r="E32" s="8">
        <v>282.04700000000003</v>
      </c>
      <c r="F32" s="8">
        <v>106.006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365.065</v>
      </c>
      <c r="K32" s="13">
        <f t="shared" si="13"/>
        <v>-83.017999999999972</v>
      </c>
      <c r="L32" s="13">
        <f>VLOOKUP(A:A,[1]TDSheet!$A:$M,13,0)</f>
        <v>70</v>
      </c>
      <c r="M32" s="13">
        <f>VLOOKUP(A:A,[1]TDSheet!$A:$N,14,0)</f>
        <v>80</v>
      </c>
      <c r="N32" s="13">
        <f>VLOOKUP(A:A,[1]TDSheet!$A:$O,15,0)</f>
        <v>100</v>
      </c>
      <c r="O32" s="13">
        <f>VLOOKUP(A:A,[1]TDSheet!$A:$W,23,0)</f>
        <v>0</v>
      </c>
      <c r="P32" s="13">
        <f>VLOOKUP(A:A,[3]TDSheet!$A:$C,3,0)</f>
        <v>95</v>
      </c>
      <c r="Q32" s="13"/>
      <c r="R32" s="13"/>
      <c r="S32" s="13"/>
      <c r="T32" s="15"/>
      <c r="U32" s="15"/>
      <c r="V32" s="13">
        <f t="shared" si="14"/>
        <v>53.249400000000001</v>
      </c>
      <c r="W32" s="15"/>
      <c r="X32" s="16">
        <f t="shared" si="15"/>
        <v>6.6856340165335189</v>
      </c>
      <c r="Y32" s="13">
        <f t="shared" si="16"/>
        <v>1.9907454356293215</v>
      </c>
      <c r="Z32" s="13">
        <f>VLOOKUP(A:A,[1]TDSheet!$A:$Z,26,0)</f>
        <v>0</v>
      </c>
      <c r="AA32" s="13"/>
      <c r="AB32" s="13">
        <f>VLOOKUP(A:A,[1]TDSheet!$A:$AB,28,0)</f>
        <v>15.8</v>
      </c>
      <c r="AC32" s="13">
        <f>VLOOKUP(A:A,[1]TDSheet!$A:$AC,29,0)</f>
        <v>0</v>
      </c>
      <c r="AD32" s="13">
        <f>VLOOKUP(A:A,[1]TDSheet!$A:$AD,30,0)</f>
        <v>62.671400000000006</v>
      </c>
      <c r="AE32" s="13">
        <f>VLOOKUP(A:A,[1]TDSheet!$A:$AE,31,0)</f>
        <v>60.449799999999996</v>
      </c>
      <c r="AF32" s="13">
        <f>VLOOKUP(A:A,[4]TDSheet!$A:$D,4,0)</f>
        <v>50.164000000000001</v>
      </c>
      <c r="AG32" s="13" t="str">
        <f>VLOOKUP(A:A,[1]TDSheet!$A:$AG,33,0)</f>
        <v>зв60</v>
      </c>
      <c r="AH32" s="13">
        <f t="shared" si="17"/>
        <v>0</v>
      </c>
      <c r="AI32" s="13">
        <f t="shared" si="18"/>
        <v>0</v>
      </c>
      <c r="AJ32" s="13">
        <f t="shared" si="19"/>
        <v>0</v>
      </c>
      <c r="AK32" s="13">
        <f t="shared" si="20"/>
        <v>95</v>
      </c>
      <c r="AL32" s="13">
        <f t="shared" si="21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129.30099999999999</v>
      </c>
      <c r="D33" s="8">
        <v>988.36800000000005</v>
      </c>
      <c r="E33" s="8">
        <v>816.88599999999997</v>
      </c>
      <c r="F33" s="8">
        <v>280.286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797.78800000000001</v>
      </c>
      <c r="K33" s="13">
        <f t="shared" si="13"/>
        <v>19.097999999999956</v>
      </c>
      <c r="L33" s="13">
        <f>VLOOKUP(A:A,[1]TDSheet!$A:$M,13,0)</f>
        <v>230</v>
      </c>
      <c r="M33" s="13">
        <f>VLOOKUP(A:A,[1]TDSheet!$A:$N,14,0)</f>
        <v>220</v>
      </c>
      <c r="N33" s="13">
        <f>VLOOKUP(A:A,[1]TDSheet!$A:$O,15,0)</f>
        <v>0</v>
      </c>
      <c r="O33" s="13">
        <f>VLOOKUP(A:A,[1]TDSheet!$A:$W,23,0)</f>
        <v>120</v>
      </c>
      <c r="P33" s="13">
        <f>VLOOKUP(A:A,[3]TDSheet!$A:$C,3,0)</f>
        <v>530</v>
      </c>
      <c r="Q33" s="13"/>
      <c r="R33" s="13"/>
      <c r="S33" s="13"/>
      <c r="T33" s="15"/>
      <c r="U33" s="15"/>
      <c r="V33" s="13">
        <f t="shared" si="14"/>
        <v>132.36320000000001</v>
      </c>
      <c r="W33" s="15"/>
      <c r="X33" s="16">
        <f t="shared" si="15"/>
        <v>6.4238851886324904</v>
      </c>
      <c r="Y33" s="13">
        <f t="shared" si="16"/>
        <v>2.1175523106120129</v>
      </c>
      <c r="Z33" s="13">
        <f>VLOOKUP(A:A,[1]TDSheet!$A:$Z,26,0)</f>
        <v>0</v>
      </c>
      <c r="AA33" s="13"/>
      <c r="AB33" s="13">
        <f>VLOOKUP(A:A,[1]TDSheet!$A:$AB,28,0)</f>
        <v>155.07</v>
      </c>
      <c r="AC33" s="13">
        <f>VLOOKUP(A:A,[1]TDSheet!$A:$AC,29,0)</f>
        <v>0</v>
      </c>
      <c r="AD33" s="13">
        <f>VLOOKUP(A:A,[1]TDSheet!$A:$AD,30,0)</f>
        <v>137.97919999999999</v>
      </c>
      <c r="AE33" s="13">
        <f>VLOOKUP(A:A,[1]TDSheet!$A:$AE,31,0)</f>
        <v>164.67439999999993</v>
      </c>
      <c r="AF33" s="13">
        <f>VLOOKUP(A:A,[4]TDSheet!$A:$D,4,0)</f>
        <v>178.38800000000001</v>
      </c>
      <c r="AG33" s="13">
        <f>VLOOKUP(A:A,[1]TDSheet!$A:$AG,33,0)</f>
        <v>0</v>
      </c>
      <c r="AH33" s="13">
        <f t="shared" si="17"/>
        <v>0</v>
      </c>
      <c r="AI33" s="13">
        <f t="shared" si="18"/>
        <v>0</v>
      </c>
      <c r="AJ33" s="13">
        <f t="shared" si="19"/>
        <v>0</v>
      </c>
      <c r="AK33" s="13">
        <f t="shared" si="20"/>
        <v>530</v>
      </c>
      <c r="AL33" s="13">
        <f t="shared" si="21"/>
        <v>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122.74299999999999</v>
      </c>
      <c r="D34" s="8">
        <v>522.04999999999995</v>
      </c>
      <c r="E34" s="8">
        <v>539.10799999999995</v>
      </c>
      <c r="F34" s="8">
        <v>93.447000000000003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561.46100000000001</v>
      </c>
      <c r="K34" s="13">
        <f t="shared" si="13"/>
        <v>-22.353000000000065</v>
      </c>
      <c r="L34" s="13">
        <f>VLOOKUP(A:A,[1]TDSheet!$A:$M,13,0)</f>
        <v>70</v>
      </c>
      <c r="M34" s="13">
        <f>VLOOKUP(A:A,[1]TDSheet!$A:$N,14,0)</f>
        <v>60</v>
      </c>
      <c r="N34" s="13">
        <f>VLOOKUP(A:A,[1]TDSheet!$A:$O,15,0)</f>
        <v>30</v>
      </c>
      <c r="O34" s="13">
        <f>VLOOKUP(A:A,[1]TDSheet!$A:$W,23,0)</f>
        <v>60</v>
      </c>
      <c r="P34" s="13">
        <f>VLOOKUP(A:A,[3]TDSheet!$A:$C,3,0)</f>
        <v>0</v>
      </c>
      <c r="Q34" s="13"/>
      <c r="R34" s="13"/>
      <c r="S34" s="13"/>
      <c r="T34" s="15"/>
      <c r="U34" s="15"/>
      <c r="V34" s="13">
        <f t="shared" si="14"/>
        <v>45.460599999999985</v>
      </c>
      <c r="W34" s="15"/>
      <c r="X34" s="16">
        <f t="shared" si="15"/>
        <v>6.8949155972424494</v>
      </c>
      <c r="Y34" s="13">
        <f t="shared" si="16"/>
        <v>2.0555601993814432</v>
      </c>
      <c r="Z34" s="13">
        <f>VLOOKUP(A:A,[1]TDSheet!$A:$Z,26,0)</f>
        <v>311.80500000000001</v>
      </c>
      <c r="AA34" s="13"/>
      <c r="AB34" s="13">
        <f>VLOOKUP(A:A,[1]TDSheet!$A:$AB,28,0)</f>
        <v>0</v>
      </c>
      <c r="AC34" s="13">
        <f>VLOOKUP(A:A,[1]TDSheet!$A:$AC,29,0)</f>
        <v>0</v>
      </c>
      <c r="AD34" s="13">
        <f>VLOOKUP(A:A,[1]TDSheet!$A:$AD,30,0)</f>
        <v>45.251999999999995</v>
      </c>
      <c r="AE34" s="13">
        <f>VLOOKUP(A:A,[1]TDSheet!$A:$AE,31,0)</f>
        <v>51.112599999999972</v>
      </c>
      <c r="AF34" s="13">
        <f>VLOOKUP(A:A,[4]TDSheet!$A:$D,4,0)</f>
        <v>34.564999999999998</v>
      </c>
      <c r="AG34" s="13">
        <f>VLOOKUP(A:A,[1]TDSheet!$A:$AG,33,0)</f>
        <v>0</v>
      </c>
      <c r="AH34" s="13">
        <f t="shared" si="17"/>
        <v>0</v>
      </c>
      <c r="AI34" s="13">
        <f t="shared" si="18"/>
        <v>0</v>
      </c>
      <c r="AJ34" s="13">
        <f t="shared" si="19"/>
        <v>0</v>
      </c>
      <c r="AK34" s="13">
        <f t="shared" si="20"/>
        <v>0</v>
      </c>
      <c r="AL34" s="13">
        <f t="shared" si="21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6864.7169999999996</v>
      </c>
      <c r="D35" s="8">
        <v>9724.1579999999994</v>
      </c>
      <c r="E35" s="8">
        <v>15582.986999999999</v>
      </c>
      <c r="F35" s="8">
        <v>759.93700000000001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15455.629000000001</v>
      </c>
      <c r="K35" s="13">
        <f t="shared" si="13"/>
        <v>127.35799999999836</v>
      </c>
      <c r="L35" s="13">
        <f>VLOOKUP(A:A,[1]TDSheet!$A:$M,13,0)</f>
        <v>2900</v>
      </c>
      <c r="M35" s="13">
        <f>VLOOKUP(A:A,[1]TDSheet!$A:$N,14,0)</f>
        <v>2700</v>
      </c>
      <c r="N35" s="13">
        <f>VLOOKUP(A:A,[1]TDSheet!$A:$O,15,0)</f>
        <v>3050</v>
      </c>
      <c r="O35" s="13">
        <f>VLOOKUP(A:A,[1]TDSheet!$A:$W,23,0)</f>
        <v>3600</v>
      </c>
      <c r="P35" s="13">
        <v>2300</v>
      </c>
      <c r="Q35" s="13">
        <v>1500</v>
      </c>
      <c r="R35" s="13"/>
      <c r="S35" s="13"/>
      <c r="T35" s="15"/>
      <c r="U35" s="15"/>
      <c r="V35" s="13">
        <f t="shared" si="14"/>
        <v>2257.4394000000002</v>
      </c>
      <c r="W35" s="15"/>
      <c r="X35" s="16">
        <f t="shared" si="15"/>
        <v>5.7631389795004013</v>
      </c>
      <c r="Y35" s="13">
        <f t="shared" si="16"/>
        <v>0.33663672211976098</v>
      </c>
      <c r="Z35" s="13">
        <f>VLOOKUP(A:A,[1]TDSheet!$A:$Z,26,0)</f>
        <v>0</v>
      </c>
      <c r="AA35" s="13"/>
      <c r="AB35" s="13">
        <f>VLOOKUP(A:A,[1]TDSheet!$A:$AB,28,0)</f>
        <v>4295.79</v>
      </c>
      <c r="AC35" s="13">
        <f>VLOOKUP(A:A,[1]TDSheet!$A:$AC,29,0)</f>
        <v>0</v>
      </c>
      <c r="AD35" s="13">
        <f>VLOOKUP(A:A,[1]TDSheet!$A:$AD,30,0)</f>
        <v>2157.1279999999997</v>
      </c>
      <c r="AE35" s="13">
        <f>VLOOKUP(A:A,[1]TDSheet!$A:$AE,31,0)</f>
        <v>2076.5221999999999</v>
      </c>
      <c r="AF35" s="13">
        <f>VLOOKUP(A:A,[4]TDSheet!$A:$D,4,0)</f>
        <v>2432.0639999999999</v>
      </c>
      <c r="AG35" s="13" t="str">
        <f>VLOOKUP(A:A,[1]TDSheet!$A:$AG,33,0)</f>
        <v>проддек</v>
      </c>
      <c r="AH35" s="13">
        <f t="shared" si="17"/>
        <v>0</v>
      </c>
      <c r="AI35" s="13">
        <f t="shared" si="18"/>
        <v>0</v>
      </c>
      <c r="AJ35" s="13">
        <f t="shared" si="19"/>
        <v>0</v>
      </c>
      <c r="AK35" s="13">
        <f t="shared" si="20"/>
        <v>2300</v>
      </c>
      <c r="AL35" s="13">
        <f t="shared" si="21"/>
        <v>1500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8.8870000000000005</v>
      </c>
      <c r="D36" s="8">
        <v>336.62700000000001</v>
      </c>
      <c r="E36" s="8">
        <v>209.76599999999999</v>
      </c>
      <c r="F36" s="8">
        <v>134.471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231.744</v>
      </c>
      <c r="K36" s="13">
        <f t="shared" si="13"/>
        <v>-21.978000000000009</v>
      </c>
      <c r="L36" s="13">
        <f>VLOOKUP(A:A,[1]TDSheet!$A:$M,13,0)</f>
        <v>70</v>
      </c>
      <c r="M36" s="13">
        <f>VLOOKUP(A:A,[1]TDSheet!$A:$N,14,0)</f>
        <v>60</v>
      </c>
      <c r="N36" s="13">
        <f>VLOOKUP(A:A,[1]TDSheet!$A:$O,15,0)</f>
        <v>0</v>
      </c>
      <c r="O36" s="13">
        <f>VLOOKUP(A:A,[1]TDSheet!$A:$W,23,0)</f>
        <v>0</v>
      </c>
      <c r="P36" s="13">
        <f>VLOOKUP(A:A,[3]TDSheet!$A:$C,3,0)</f>
        <v>54</v>
      </c>
      <c r="Q36" s="13"/>
      <c r="R36" s="13"/>
      <c r="S36" s="13"/>
      <c r="T36" s="15"/>
      <c r="U36" s="15"/>
      <c r="V36" s="13">
        <f t="shared" si="14"/>
        <v>29.1572</v>
      </c>
      <c r="W36" s="15"/>
      <c r="X36" s="16">
        <f t="shared" si="15"/>
        <v>9.0705211748727592</v>
      </c>
      <c r="Y36" s="13">
        <f t="shared" si="16"/>
        <v>4.6119311868080617</v>
      </c>
      <c r="Z36" s="13">
        <f>VLOOKUP(A:A,[1]TDSheet!$A:$Z,26,0)</f>
        <v>0</v>
      </c>
      <c r="AA36" s="13"/>
      <c r="AB36" s="13">
        <f>VLOOKUP(A:A,[1]TDSheet!$A:$AB,28,0)</f>
        <v>63.98</v>
      </c>
      <c r="AC36" s="13">
        <f>VLOOKUP(A:A,[1]TDSheet!$A:$AC,29,0)</f>
        <v>0</v>
      </c>
      <c r="AD36" s="13">
        <f>VLOOKUP(A:A,[1]TDSheet!$A:$AD,30,0)</f>
        <v>24.3202</v>
      </c>
      <c r="AE36" s="13">
        <f>VLOOKUP(A:A,[1]TDSheet!$A:$AE,31,0)</f>
        <v>42.572000000000003</v>
      </c>
      <c r="AF36" s="13">
        <f>VLOOKUP(A:A,[4]TDSheet!$A:$D,4,0)</f>
        <v>35.469000000000001</v>
      </c>
      <c r="AG36" s="13" t="str">
        <f>VLOOKUP(A:A,[1]TDSheet!$A:$AG,33,0)</f>
        <v>увел</v>
      </c>
      <c r="AH36" s="13">
        <f t="shared" si="17"/>
        <v>0</v>
      </c>
      <c r="AI36" s="13">
        <f t="shared" si="18"/>
        <v>0</v>
      </c>
      <c r="AJ36" s="13">
        <f t="shared" si="19"/>
        <v>0</v>
      </c>
      <c r="AK36" s="13">
        <f t="shared" si="20"/>
        <v>54</v>
      </c>
      <c r="AL36" s="13">
        <f t="shared" si="21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10.282</v>
      </c>
      <c r="D37" s="8">
        <v>84.81</v>
      </c>
      <c r="E37" s="8">
        <v>65.477000000000004</v>
      </c>
      <c r="F37" s="8">
        <v>29.614999999999998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62.506999999999998</v>
      </c>
      <c r="K37" s="13">
        <f t="shared" si="13"/>
        <v>2.970000000000006</v>
      </c>
      <c r="L37" s="13">
        <f>VLOOKUP(A:A,[1]TDSheet!$A:$M,13,0)</f>
        <v>30</v>
      </c>
      <c r="M37" s="13">
        <f>VLOOKUP(A:A,[1]TDSheet!$A:$N,14,0)</f>
        <v>20</v>
      </c>
      <c r="N37" s="13">
        <f>VLOOKUP(A:A,[1]TDSheet!$A:$O,15,0)</f>
        <v>20</v>
      </c>
      <c r="O37" s="13">
        <f>VLOOKUP(A:A,[1]TDSheet!$A:$W,23,0)</f>
        <v>0</v>
      </c>
      <c r="P37" s="13">
        <f>VLOOKUP(A:A,[3]TDSheet!$A:$C,3,0)</f>
        <v>0</v>
      </c>
      <c r="Q37" s="13"/>
      <c r="R37" s="13"/>
      <c r="S37" s="13"/>
      <c r="T37" s="15"/>
      <c r="U37" s="15"/>
      <c r="V37" s="13">
        <f t="shared" si="14"/>
        <v>13.095400000000001</v>
      </c>
      <c r="W37" s="15"/>
      <c r="X37" s="16">
        <f t="shared" si="15"/>
        <v>7.6068695877941863</v>
      </c>
      <c r="Y37" s="13">
        <f t="shared" si="16"/>
        <v>2.2614811307787464</v>
      </c>
      <c r="Z37" s="13">
        <f>VLOOKUP(A:A,[1]TDSheet!$A:$Z,26,0)</f>
        <v>0</v>
      </c>
      <c r="AA37" s="13"/>
      <c r="AB37" s="13">
        <f>VLOOKUP(A:A,[1]TDSheet!$A:$AB,28,0)</f>
        <v>0</v>
      </c>
      <c r="AC37" s="13">
        <f>VLOOKUP(A:A,[1]TDSheet!$A:$AC,29,0)</f>
        <v>0</v>
      </c>
      <c r="AD37" s="13">
        <f>VLOOKUP(A:A,[1]TDSheet!$A:$AD,30,0)</f>
        <v>10.613800000000001</v>
      </c>
      <c r="AE37" s="13">
        <f>VLOOKUP(A:A,[1]TDSheet!$A:$AE,31,0)</f>
        <v>16.756</v>
      </c>
      <c r="AF37" s="13">
        <f>VLOOKUP(A:A,[4]TDSheet!$A:$D,4,0)</f>
        <v>9.452</v>
      </c>
      <c r="AG37" s="13">
        <f>VLOOKUP(A:A,[1]TDSheet!$A:$AG,33,0)</f>
        <v>0</v>
      </c>
      <c r="AH37" s="13">
        <f t="shared" si="17"/>
        <v>0</v>
      </c>
      <c r="AI37" s="13">
        <f t="shared" si="18"/>
        <v>0</v>
      </c>
      <c r="AJ37" s="13">
        <f t="shared" si="19"/>
        <v>0</v>
      </c>
      <c r="AK37" s="13">
        <f t="shared" si="20"/>
        <v>0</v>
      </c>
      <c r="AL37" s="13">
        <f t="shared" si="21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199.63499999999999</v>
      </c>
      <c r="D38" s="8">
        <v>660.21100000000001</v>
      </c>
      <c r="E38" s="8">
        <v>675.46699999999998</v>
      </c>
      <c r="F38" s="8">
        <v>164.535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654.64599999999996</v>
      </c>
      <c r="K38" s="13">
        <f t="shared" si="13"/>
        <v>20.821000000000026</v>
      </c>
      <c r="L38" s="13">
        <f>VLOOKUP(A:A,[1]TDSheet!$A:$M,13,0)</f>
        <v>130</v>
      </c>
      <c r="M38" s="13">
        <f>VLOOKUP(A:A,[1]TDSheet!$A:$N,14,0)</f>
        <v>150</v>
      </c>
      <c r="N38" s="13">
        <f>VLOOKUP(A:A,[1]TDSheet!$A:$O,15,0)</f>
        <v>90</v>
      </c>
      <c r="O38" s="13">
        <f>VLOOKUP(A:A,[1]TDSheet!$A:$W,23,0)</f>
        <v>100</v>
      </c>
      <c r="P38" s="13">
        <f>VLOOKUP(A:A,[3]TDSheet!$A:$C,3,0)</f>
        <v>300</v>
      </c>
      <c r="Q38" s="13"/>
      <c r="R38" s="13"/>
      <c r="S38" s="13"/>
      <c r="T38" s="15"/>
      <c r="U38" s="15"/>
      <c r="V38" s="13">
        <f t="shared" si="14"/>
        <v>107.87139999999999</v>
      </c>
      <c r="W38" s="15"/>
      <c r="X38" s="16">
        <f t="shared" si="15"/>
        <v>5.8823284021529343</v>
      </c>
      <c r="Y38" s="13">
        <f t="shared" si="16"/>
        <v>1.5252884453154405</v>
      </c>
      <c r="Z38" s="13">
        <f>VLOOKUP(A:A,[1]TDSheet!$A:$Z,26,0)</f>
        <v>0</v>
      </c>
      <c r="AA38" s="13"/>
      <c r="AB38" s="13">
        <f>VLOOKUP(A:A,[1]TDSheet!$A:$AB,28,0)</f>
        <v>136.11000000000001</v>
      </c>
      <c r="AC38" s="13">
        <f>VLOOKUP(A:A,[1]TDSheet!$A:$AC,29,0)</f>
        <v>0</v>
      </c>
      <c r="AD38" s="13">
        <f>VLOOKUP(A:A,[1]TDSheet!$A:$AD,30,0)</f>
        <v>101.42079999999999</v>
      </c>
      <c r="AE38" s="13">
        <f>VLOOKUP(A:A,[1]TDSheet!$A:$AE,31,0)</f>
        <v>115.75719999999998</v>
      </c>
      <c r="AF38" s="13">
        <f>VLOOKUP(A:A,[4]TDSheet!$A:$D,4,0)</f>
        <v>95.504000000000005</v>
      </c>
      <c r="AG38" s="13">
        <f>VLOOKUP(A:A,[1]TDSheet!$A:$AG,33,0)</f>
        <v>0</v>
      </c>
      <c r="AH38" s="13">
        <f t="shared" si="17"/>
        <v>0</v>
      </c>
      <c r="AI38" s="13">
        <f t="shared" si="18"/>
        <v>0</v>
      </c>
      <c r="AJ38" s="13">
        <f t="shared" si="19"/>
        <v>0</v>
      </c>
      <c r="AK38" s="13">
        <f t="shared" si="20"/>
        <v>300</v>
      </c>
      <c r="AL38" s="13">
        <f t="shared" si="21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2747.395</v>
      </c>
      <c r="D39" s="8">
        <v>11247.944</v>
      </c>
      <c r="E39" s="8">
        <v>13069.388000000001</v>
      </c>
      <c r="F39" s="8">
        <v>798.61199999999997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13044.763999999999</v>
      </c>
      <c r="K39" s="13">
        <f t="shared" si="13"/>
        <v>24.624000000001615</v>
      </c>
      <c r="L39" s="13">
        <f>VLOOKUP(A:A,[1]TDSheet!$A:$M,13,0)</f>
        <v>1200</v>
      </c>
      <c r="M39" s="13">
        <f>VLOOKUP(A:A,[1]TDSheet!$A:$N,14,0)</f>
        <v>800</v>
      </c>
      <c r="N39" s="13">
        <f>VLOOKUP(A:A,[1]TDSheet!$A:$O,15,0)</f>
        <v>0</v>
      </c>
      <c r="O39" s="13">
        <f>VLOOKUP(A:A,[1]TDSheet!$A:$W,23,0)</f>
        <v>1200</v>
      </c>
      <c r="P39" s="13">
        <v>1000</v>
      </c>
      <c r="Q39" s="13">
        <v>1000</v>
      </c>
      <c r="R39" s="13"/>
      <c r="S39" s="13"/>
      <c r="T39" s="15"/>
      <c r="U39" s="15"/>
      <c r="V39" s="13">
        <f t="shared" si="14"/>
        <v>699.81560000000013</v>
      </c>
      <c r="W39" s="15"/>
      <c r="X39" s="16">
        <f t="shared" si="15"/>
        <v>5.7138080374315736</v>
      </c>
      <c r="Y39" s="13">
        <f t="shared" si="16"/>
        <v>1.1411749037889407</v>
      </c>
      <c r="Z39" s="13">
        <f>VLOOKUP(A:A,[1]TDSheet!$A:$Z,26,0)</f>
        <v>8009.68</v>
      </c>
      <c r="AA39" s="13"/>
      <c r="AB39" s="13">
        <f>VLOOKUP(A:A,[1]TDSheet!$A:$AB,28,0)</f>
        <v>1560.63</v>
      </c>
      <c r="AC39" s="13">
        <f>VLOOKUP(A:A,[1]TDSheet!$A:$AC,29,0)</f>
        <v>0</v>
      </c>
      <c r="AD39" s="13">
        <f>VLOOKUP(A:A,[1]TDSheet!$A:$AD,30,0)</f>
        <v>883.27720000000011</v>
      </c>
      <c r="AE39" s="13">
        <f>VLOOKUP(A:A,[1]TDSheet!$A:$AE,31,0)</f>
        <v>747.53880000000004</v>
      </c>
      <c r="AF39" s="13">
        <f>VLOOKUP(A:A,[4]TDSheet!$A:$D,4,0)</f>
        <v>887.88599999999997</v>
      </c>
      <c r="AG39" s="13" t="str">
        <f>VLOOKUP(A:A,[1]TDSheet!$A:$AG,33,0)</f>
        <v>оконч</v>
      </c>
      <c r="AH39" s="13">
        <f t="shared" si="17"/>
        <v>0</v>
      </c>
      <c r="AI39" s="13">
        <f t="shared" si="18"/>
        <v>0</v>
      </c>
      <c r="AJ39" s="13">
        <f t="shared" si="19"/>
        <v>0</v>
      </c>
      <c r="AK39" s="13">
        <f t="shared" si="20"/>
        <v>1000</v>
      </c>
      <c r="AL39" s="13">
        <f t="shared" si="21"/>
        <v>1000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1941.3620000000001</v>
      </c>
      <c r="D40" s="8">
        <v>5043.25</v>
      </c>
      <c r="E40" s="8">
        <v>5982.3090000000002</v>
      </c>
      <c r="F40" s="8">
        <v>836.42499999999995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5946.53</v>
      </c>
      <c r="K40" s="13">
        <f t="shared" si="13"/>
        <v>35.779000000000451</v>
      </c>
      <c r="L40" s="13">
        <f>VLOOKUP(A:A,[1]TDSheet!$A:$M,13,0)</f>
        <v>1400</v>
      </c>
      <c r="M40" s="13">
        <f>VLOOKUP(A:A,[1]TDSheet!$A:$N,14,0)</f>
        <v>1300</v>
      </c>
      <c r="N40" s="13">
        <f>VLOOKUP(A:A,[1]TDSheet!$A:$O,15,0)</f>
        <v>400</v>
      </c>
      <c r="O40" s="13">
        <f>VLOOKUP(A:A,[1]TDSheet!$A:$W,23,0)</f>
        <v>1300</v>
      </c>
      <c r="P40" s="13">
        <v>1300</v>
      </c>
      <c r="Q40" s="13">
        <v>1000</v>
      </c>
      <c r="R40" s="13"/>
      <c r="S40" s="13"/>
      <c r="T40" s="15"/>
      <c r="U40" s="15"/>
      <c r="V40" s="13">
        <f t="shared" si="14"/>
        <v>916.65879999999993</v>
      </c>
      <c r="W40" s="15"/>
      <c r="X40" s="16">
        <f t="shared" si="15"/>
        <v>5.7125126601086471</v>
      </c>
      <c r="Y40" s="13">
        <f t="shared" si="16"/>
        <v>0.91247146702786253</v>
      </c>
      <c r="Z40" s="13">
        <f>VLOOKUP(A:A,[1]TDSheet!$A:$Z,26,0)</f>
        <v>0</v>
      </c>
      <c r="AA40" s="13"/>
      <c r="AB40" s="13">
        <f>VLOOKUP(A:A,[1]TDSheet!$A:$AB,28,0)</f>
        <v>1399.0150000000001</v>
      </c>
      <c r="AC40" s="13">
        <f>VLOOKUP(A:A,[1]TDSheet!$A:$AC,29,0)</f>
        <v>0</v>
      </c>
      <c r="AD40" s="13">
        <f>VLOOKUP(A:A,[1]TDSheet!$A:$AD,30,0)</f>
        <v>918.13660000000004</v>
      </c>
      <c r="AE40" s="13">
        <f>VLOOKUP(A:A,[1]TDSheet!$A:$AE,31,0)</f>
        <v>979.82559999999978</v>
      </c>
      <c r="AF40" s="13">
        <f>VLOOKUP(A:A,[4]TDSheet!$A:$D,4,0)</f>
        <v>1030.8820000000001</v>
      </c>
      <c r="AG40" s="13">
        <f>VLOOKUP(A:A,[1]TDSheet!$A:$AG,33,0)</f>
        <v>0</v>
      </c>
      <c r="AH40" s="13">
        <f t="shared" si="17"/>
        <v>0</v>
      </c>
      <c r="AI40" s="13">
        <f t="shared" si="18"/>
        <v>0</v>
      </c>
      <c r="AJ40" s="13">
        <f t="shared" si="19"/>
        <v>0</v>
      </c>
      <c r="AK40" s="13">
        <f t="shared" si="20"/>
        <v>1300</v>
      </c>
      <c r="AL40" s="13">
        <f t="shared" si="21"/>
        <v>1000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47.085000000000001</v>
      </c>
      <c r="D41" s="8">
        <v>825.89300000000003</v>
      </c>
      <c r="E41" s="8">
        <v>738.423</v>
      </c>
      <c r="F41" s="8">
        <v>128.35900000000001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730.11099999999999</v>
      </c>
      <c r="K41" s="13">
        <f t="shared" si="13"/>
        <v>8.3120000000000118</v>
      </c>
      <c r="L41" s="13">
        <f>VLOOKUP(A:A,[1]TDSheet!$A:$M,13,0)</f>
        <v>80</v>
      </c>
      <c r="M41" s="13">
        <f>VLOOKUP(A:A,[1]TDSheet!$A:$N,14,0)</f>
        <v>90</v>
      </c>
      <c r="N41" s="13">
        <f>VLOOKUP(A:A,[1]TDSheet!$A:$O,15,0)</f>
        <v>30</v>
      </c>
      <c r="O41" s="13">
        <f>VLOOKUP(A:A,[1]TDSheet!$A:$W,23,0)</f>
        <v>30</v>
      </c>
      <c r="P41" s="13">
        <f>VLOOKUP(A:A,[3]TDSheet!$A:$C,3,0)</f>
        <v>90</v>
      </c>
      <c r="Q41" s="13"/>
      <c r="R41" s="13"/>
      <c r="S41" s="13"/>
      <c r="T41" s="15"/>
      <c r="U41" s="15"/>
      <c r="V41" s="13">
        <f t="shared" si="14"/>
        <v>54.974600000000009</v>
      </c>
      <c r="W41" s="15"/>
      <c r="X41" s="16">
        <f t="shared" si="15"/>
        <v>6.5186286030275795</v>
      </c>
      <c r="Y41" s="13">
        <f t="shared" si="16"/>
        <v>2.3348782892463062</v>
      </c>
      <c r="Z41" s="13">
        <f>VLOOKUP(A:A,[1]TDSheet!$A:$Z,26,0)</f>
        <v>400.14</v>
      </c>
      <c r="AA41" s="13"/>
      <c r="AB41" s="13">
        <f>VLOOKUP(A:A,[1]TDSheet!$A:$AB,28,0)</f>
        <v>63.41</v>
      </c>
      <c r="AC41" s="13">
        <f>VLOOKUP(A:A,[1]TDSheet!$A:$AC,29,0)</f>
        <v>0</v>
      </c>
      <c r="AD41" s="13">
        <f>VLOOKUP(A:A,[1]TDSheet!$A:$AD,30,0)</f>
        <v>44.440600000000003</v>
      </c>
      <c r="AE41" s="13">
        <f>VLOOKUP(A:A,[1]TDSheet!$A:$AE,31,0)</f>
        <v>65.334199999999981</v>
      </c>
      <c r="AF41" s="13">
        <f>VLOOKUP(A:A,[4]TDSheet!$A:$D,4,0)</f>
        <v>44.646000000000001</v>
      </c>
      <c r="AG41" s="13">
        <f>VLOOKUP(A:A,[1]TDSheet!$A:$AG,33,0)</f>
        <v>0</v>
      </c>
      <c r="AH41" s="13">
        <f t="shared" si="17"/>
        <v>0</v>
      </c>
      <c r="AI41" s="13">
        <f t="shared" si="18"/>
        <v>0</v>
      </c>
      <c r="AJ41" s="13">
        <f t="shared" si="19"/>
        <v>0</v>
      </c>
      <c r="AK41" s="13">
        <f t="shared" si="20"/>
        <v>90</v>
      </c>
      <c r="AL41" s="13">
        <f t="shared" si="21"/>
        <v>0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206.91499999999999</v>
      </c>
      <c r="D42" s="8">
        <v>629.64599999999996</v>
      </c>
      <c r="E42" s="8">
        <v>708.48800000000006</v>
      </c>
      <c r="F42" s="8">
        <v>119.327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700.54</v>
      </c>
      <c r="K42" s="13">
        <f t="shared" si="13"/>
        <v>7.9480000000000928</v>
      </c>
      <c r="L42" s="13">
        <f>VLOOKUP(A:A,[1]TDSheet!$A:$M,13,0)</f>
        <v>60</v>
      </c>
      <c r="M42" s="13">
        <f>VLOOKUP(A:A,[1]TDSheet!$A:$N,14,0)</f>
        <v>90</v>
      </c>
      <c r="N42" s="13">
        <f>VLOOKUP(A:A,[1]TDSheet!$A:$O,15,0)</f>
        <v>90</v>
      </c>
      <c r="O42" s="13">
        <f>VLOOKUP(A:A,[1]TDSheet!$A:$W,23,0)</f>
        <v>30</v>
      </c>
      <c r="P42" s="13">
        <f>VLOOKUP(A:A,[3]TDSheet!$A:$C,3,0)</f>
        <v>72</v>
      </c>
      <c r="Q42" s="13"/>
      <c r="R42" s="13"/>
      <c r="S42" s="13"/>
      <c r="T42" s="15"/>
      <c r="U42" s="15"/>
      <c r="V42" s="13">
        <f t="shared" si="14"/>
        <v>60.482800000000019</v>
      </c>
      <c r="W42" s="15"/>
      <c r="X42" s="16">
        <f t="shared" si="15"/>
        <v>6.4369870442505945</v>
      </c>
      <c r="Y42" s="13">
        <f t="shared" si="16"/>
        <v>1.9729080002909911</v>
      </c>
      <c r="Z42" s="13">
        <f>VLOOKUP(A:A,[1]TDSheet!$A:$Z,26,0)</f>
        <v>301.37099999999998</v>
      </c>
      <c r="AA42" s="13"/>
      <c r="AB42" s="13">
        <f>VLOOKUP(A:A,[1]TDSheet!$A:$AB,28,0)</f>
        <v>104.703</v>
      </c>
      <c r="AC42" s="13">
        <f>VLOOKUP(A:A,[1]TDSheet!$A:$AC,29,0)</f>
        <v>0</v>
      </c>
      <c r="AD42" s="13">
        <f>VLOOKUP(A:A,[1]TDSheet!$A:$AD,30,0)</f>
        <v>64.904199999999989</v>
      </c>
      <c r="AE42" s="13">
        <f>VLOOKUP(A:A,[1]TDSheet!$A:$AE,31,0)</f>
        <v>65.243800000000007</v>
      </c>
      <c r="AF42" s="13">
        <f>VLOOKUP(A:A,[4]TDSheet!$A:$D,4,0)</f>
        <v>47.347000000000001</v>
      </c>
      <c r="AG42" s="13">
        <f>VLOOKUP(A:A,[1]TDSheet!$A:$AG,33,0)</f>
        <v>0</v>
      </c>
      <c r="AH42" s="13">
        <f t="shared" si="17"/>
        <v>0</v>
      </c>
      <c r="AI42" s="13">
        <f t="shared" si="18"/>
        <v>0</v>
      </c>
      <c r="AJ42" s="13">
        <f t="shared" si="19"/>
        <v>0</v>
      </c>
      <c r="AK42" s="13">
        <f t="shared" si="20"/>
        <v>72</v>
      </c>
      <c r="AL42" s="13">
        <f t="shared" si="21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76.114000000000004</v>
      </c>
      <c r="D43" s="8">
        <v>5.6619999999999999</v>
      </c>
      <c r="E43" s="8">
        <v>62.741999999999997</v>
      </c>
      <c r="F43" s="8">
        <v>16.863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74.233000000000004</v>
      </c>
      <c r="K43" s="13">
        <f t="shared" si="13"/>
        <v>-11.491000000000007</v>
      </c>
      <c r="L43" s="13">
        <f>VLOOKUP(A:A,[1]TDSheet!$A:$M,13,0)</f>
        <v>100</v>
      </c>
      <c r="M43" s="13">
        <f>VLOOKUP(A:A,[1]TDSheet!$A:$N,14,0)</f>
        <v>0</v>
      </c>
      <c r="N43" s="13">
        <f>VLOOKUP(A:A,[1]TDSheet!$A:$O,15,0)</f>
        <v>0</v>
      </c>
      <c r="O43" s="13">
        <f>VLOOKUP(A:A,[1]TDSheet!$A:$W,23,0)</f>
        <v>0</v>
      </c>
      <c r="P43" s="13">
        <f>VLOOKUP(A:A,[3]TDSheet!$A:$C,3,0)</f>
        <v>0</v>
      </c>
      <c r="Q43" s="13"/>
      <c r="R43" s="13"/>
      <c r="S43" s="13"/>
      <c r="T43" s="15"/>
      <c r="U43" s="15"/>
      <c r="V43" s="13">
        <f t="shared" si="14"/>
        <v>12.548399999999999</v>
      </c>
      <c r="W43" s="15"/>
      <c r="X43" s="16">
        <f t="shared" si="15"/>
        <v>9.3129801408944566</v>
      </c>
      <c r="Y43" s="13">
        <f t="shared" si="16"/>
        <v>1.3438366644353066</v>
      </c>
      <c r="Z43" s="13">
        <f>VLOOKUP(A:A,[1]TDSheet!$A:$Z,26,0)</f>
        <v>0</v>
      </c>
      <c r="AA43" s="13"/>
      <c r="AB43" s="13">
        <f>VLOOKUP(A:A,[1]TDSheet!$A:$AB,28,0)</f>
        <v>0</v>
      </c>
      <c r="AC43" s="13">
        <f>VLOOKUP(A:A,[1]TDSheet!$A:$AC,29,0)</f>
        <v>0</v>
      </c>
      <c r="AD43" s="13">
        <f>VLOOKUP(A:A,[1]TDSheet!$A:$AD,30,0)</f>
        <v>5.0642000000000005</v>
      </c>
      <c r="AE43" s="13">
        <f>VLOOKUP(A:A,[1]TDSheet!$A:$AE,31,0)</f>
        <v>11.280800000000001</v>
      </c>
      <c r="AF43" s="13">
        <f>VLOOKUP(A:A,[4]TDSheet!$A:$D,4,0)</f>
        <v>5.024</v>
      </c>
      <c r="AG43" s="13" t="e">
        <f>VLOOKUP(A:A,[1]TDSheet!$A:$AG,33,0)</f>
        <v>#N/A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  <c r="AL43" s="13">
        <f t="shared" si="21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146.30500000000001</v>
      </c>
      <c r="D44" s="8">
        <v>693.13199999999995</v>
      </c>
      <c r="E44" s="8">
        <v>617.97400000000005</v>
      </c>
      <c r="F44" s="8">
        <v>210.28100000000001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590.25400000000002</v>
      </c>
      <c r="K44" s="13">
        <f t="shared" si="13"/>
        <v>27.720000000000027</v>
      </c>
      <c r="L44" s="13">
        <f>VLOOKUP(A:A,[1]TDSheet!$A:$M,13,0)</f>
        <v>150</v>
      </c>
      <c r="M44" s="13">
        <f>VLOOKUP(A:A,[1]TDSheet!$A:$N,14,0)</f>
        <v>160</v>
      </c>
      <c r="N44" s="13">
        <f>VLOOKUP(A:A,[1]TDSheet!$A:$O,15,0)</f>
        <v>60</v>
      </c>
      <c r="O44" s="13">
        <f>VLOOKUP(A:A,[1]TDSheet!$A:$W,23,0)</f>
        <v>110</v>
      </c>
      <c r="P44" s="13">
        <f>VLOOKUP(A:A,[3]TDSheet!$A:$C,3,0)</f>
        <v>180</v>
      </c>
      <c r="Q44" s="13"/>
      <c r="R44" s="13"/>
      <c r="S44" s="13"/>
      <c r="T44" s="15"/>
      <c r="U44" s="15"/>
      <c r="V44" s="13">
        <f t="shared" si="14"/>
        <v>106.91960000000002</v>
      </c>
      <c r="W44" s="15"/>
      <c r="X44" s="16">
        <f t="shared" si="15"/>
        <v>6.4560754061930634</v>
      </c>
      <c r="Y44" s="13">
        <f t="shared" si="16"/>
        <v>1.9667207883306705</v>
      </c>
      <c r="Z44" s="13">
        <f>VLOOKUP(A:A,[1]TDSheet!$A:$Z,26,0)</f>
        <v>0</v>
      </c>
      <c r="AA44" s="13"/>
      <c r="AB44" s="13">
        <f>VLOOKUP(A:A,[1]TDSheet!$A:$AB,28,0)</f>
        <v>83.376000000000005</v>
      </c>
      <c r="AC44" s="13">
        <f>VLOOKUP(A:A,[1]TDSheet!$A:$AC,29,0)</f>
        <v>0</v>
      </c>
      <c r="AD44" s="13">
        <f>VLOOKUP(A:A,[1]TDSheet!$A:$AD,30,0)</f>
        <v>96.975200000000001</v>
      </c>
      <c r="AE44" s="13">
        <f>VLOOKUP(A:A,[1]TDSheet!$A:$AE,31,0)</f>
        <v>122.88939999999999</v>
      </c>
      <c r="AF44" s="13">
        <f>VLOOKUP(A:A,[4]TDSheet!$A:$D,4,0)</f>
        <v>100.093</v>
      </c>
      <c r="AG44" s="13">
        <f>VLOOKUP(A:A,[1]TDSheet!$A:$AG,33,0)</f>
        <v>0</v>
      </c>
      <c r="AH44" s="13">
        <f t="shared" si="17"/>
        <v>0</v>
      </c>
      <c r="AI44" s="13">
        <f t="shared" si="18"/>
        <v>0</v>
      </c>
      <c r="AJ44" s="13">
        <f t="shared" si="19"/>
        <v>0</v>
      </c>
      <c r="AK44" s="13">
        <f t="shared" si="20"/>
        <v>180</v>
      </c>
      <c r="AL44" s="13">
        <f t="shared" si="21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22.494</v>
      </c>
      <c r="D45" s="8">
        <v>166.34299999999999</v>
      </c>
      <c r="E45" s="8">
        <v>85.161000000000001</v>
      </c>
      <c r="F45" s="8">
        <v>16.504999999999999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86.891999999999996</v>
      </c>
      <c r="K45" s="13">
        <f t="shared" si="13"/>
        <v>-1.7309999999999945</v>
      </c>
      <c r="L45" s="13">
        <f>VLOOKUP(A:A,[1]TDSheet!$A:$M,13,0)</f>
        <v>30</v>
      </c>
      <c r="M45" s="13">
        <f>VLOOKUP(A:A,[1]TDSheet!$A:$N,14,0)</f>
        <v>20</v>
      </c>
      <c r="N45" s="13">
        <f>VLOOKUP(A:A,[1]TDSheet!$A:$O,15,0)</f>
        <v>0</v>
      </c>
      <c r="O45" s="13">
        <f>VLOOKUP(A:A,[1]TDSheet!$A:$W,23,0)</f>
        <v>10</v>
      </c>
      <c r="P45" s="13">
        <f>VLOOKUP(A:A,[3]TDSheet!$A:$C,3,0)</f>
        <v>164</v>
      </c>
      <c r="Q45" s="13"/>
      <c r="R45" s="13"/>
      <c r="S45" s="13"/>
      <c r="T45" s="15"/>
      <c r="U45" s="15"/>
      <c r="V45" s="13">
        <f t="shared" si="14"/>
        <v>11.981200000000001</v>
      </c>
      <c r="W45" s="15"/>
      <c r="X45" s="16">
        <f t="shared" si="15"/>
        <v>6.3854204921042959</v>
      </c>
      <c r="Y45" s="13">
        <f t="shared" si="16"/>
        <v>1.3775748672920907</v>
      </c>
      <c r="Z45" s="13">
        <f>VLOOKUP(A:A,[1]TDSheet!$A:$Z,26,0)</f>
        <v>0</v>
      </c>
      <c r="AA45" s="13"/>
      <c r="AB45" s="13">
        <f>VLOOKUP(A:A,[1]TDSheet!$A:$AB,28,0)</f>
        <v>25.254999999999999</v>
      </c>
      <c r="AC45" s="13">
        <f>VLOOKUP(A:A,[1]TDSheet!$A:$AC,29,0)</f>
        <v>0</v>
      </c>
      <c r="AD45" s="13">
        <f>VLOOKUP(A:A,[1]TDSheet!$A:$AD,30,0)</f>
        <v>12.436200000000001</v>
      </c>
      <c r="AE45" s="13">
        <f>VLOOKUP(A:A,[1]TDSheet!$A:$AE,31,0)</f>
        <v>14.484199999999992</v>
      </c>
      <c r="AF45" s="13">
        <f>VLOOKUP(A:A,[4]TDSheet!$A:$D,4,0)</f>
        <v>23.013000000000002</v>
      </c>
      <c r="AG45" s="13" t="str">
        <f>VLOOKUP(A:A,[1]TDSheet!$A:$AG,33,0)</f>
        <v>???</v>
      </c>
      <c r="AH45" s="13">
        <f t="shared" si="17"/>
        <v>0</v>
      </c>
      <c r="AI45" s="13">
        <f t="shared" si="18"/>
        <v>0</v>
      </c>
      <c r="AJ45" s="13">
        <f t="shared" si="19"/>
        <v>0</v>
      </c>
      <c r="AK45" s="13">
        <f t="shared" si="20"/>
        <v>164</v>
      </c>
      <c r="AL45" s="13">
        <f t="shared" si="21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31.434000000000001</v>
      </c>
      <c r="D46" s="8">
        <v>293.50099999999998</v>
      </c>
      <c r="E46" s="8">
        <v>277.58100000000002</v>
      </c>
      <c r="F46" s="8">
        <v>47.353999999999999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276.08</v>
      </c>
      <c r="K46" s="13">
        <f t="shared" si="13"/>
        <v>1.5010000000000332</v>
      </c>
      <c r="L46" s="13">
        <f>VLOOKUP(A:A,[1]TDSheet!$A:$M,13,0)</f>
        <v>50</v>
      </c>
      <c r="M46" s="13">
        <f>VLOOKUP(A:A,[1]TDSheet!$A:$N,14,0)</f>
        <v>40</v>
      </c>
      <c r="N46" s="13">
        <f>VLOOKUP(A:A,[1]TDSheet!$A:$O,15,0)</f>
        <v>0</v>
      </c>
      <c r="O46" s="13">
        <f>VLOOKUP(A:A,[1]TDSheet!$A:$W,23,0)</f>
        <v>0</v>
      </c>
      <c r="P46" s="13">
        <f>VLOOKUP(A:A,[3]TDSheet!$A:$C,3,0)</f>
        <v>30</v>
      </c>
      <c r="Q46" s="13"/>
      <c r="R46" s="13"/>
      <c r="S46" s="13"/>
      <c r="T46" s="15"/>
      <c r="U46" s="15"/>
      <c r="V46" s="13">
        <f t="shared" si="14"/>
        <v>24.360600000000002</v>
      </c>
      <c r="W46" s="15"/>
      <c r="X46" s="16">
        <f t="shared" si="15"/>
        <v>5.638366871095128</v>
      </c>
      <c r="Y46" s="13">
        <f t="shared" si="16"/>
        <v>1.9438765876045745</v>
      </c>
      <c r="Z46" s="13">
        <f>VLOOKUP(A:A,[1]TDSheet!$A:$Z,26,0)</f>
        <v>71.775000000000006</v>
      </c>
      <c r="AA46" s="13"/>
      <c r="AB46" s="13">
        <f>VLOOKUP(A:A,[1]TDSheet!$A:$AB,28,0)</f>
        <v>84.003</v>
      </c>
      <c r="AC46" s="13">
        <f>VLOOKUP(A:A,[1]TDSheet!$A:$AC,29,0)</f>
        <v>0</v>
      </c>
      <c r="AD46" s="13">
        <f>VLOOKUP(A:A,[1]TDSheet!$A:$AD,30,0)</f>
        <v>24.5228</v>
      </c>
      <c r="AE46" s="13">
        <f>VLOOKUP(A:A,[1]TDSheet!$A:$AE,31,0)</f>
        <v>29.815199999999994</v>
      </c>
      <c r="AF46" s="13">
        <f>VLOOKUP(A:A,[4]TDSheet!$A:$D,4,0)</f>
        <v>14.545</v>
      </c>
      <c r="AG46" s="13">
        <f>VLOOKUP(A:A,[1]TDSheet!$A:$AG,33,0)</f>
        <v>0</v>
      </c>
      <c r="AH46" s="13">
        <f t="shared" si="17"/>
        <v>0</v>
      </c>
      <c r="AI46" s="13">
        <f t="shared" si="18"/>
        <v>0</v>
      </c>
      <c r="AJ46" s="13">
        <f t="shared" si="19"/>
        <v>0</v>
      </c>
      <c r="AK46" s="13">
        <f t="shared" si="20"/>
        <v>30</v>
      </c>
      <c r="AL46" s="13">
        <f t="shared" si="21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23.984000000000002</v>
      </c>
      <c r="D47" s="8">
        <v>392.35399999999998</v>
      </c>
      <c r="E47" s="8">
        <v>312.48500000000001</v>
      </c>
      <c r="F47" s="8">
        <v>98.498999999999995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311.02999999999997</v>
      </c>
      <c r="K47" s="13">
        <f t="shared" si="13"/>
        <v>1.4550000000000409</v>
      </c>
      <c r="L47" s="13">
        <f>VLOOKUP(A:A,[1]TDSheet!$A:$M,13,0)</f>
        <v>50</v>
      </c>
      <c r="M47" s="13">
        <f>VLOOKUP(A:A,[1]TDSheet!$A:$N,14,0)</f>
        <v>50</v>
      </c>
      <c r="N47" s="13">
        <f>VLOOKUP(A:A,[1]TDSheet!$A:$O,15,0)</f>
        <v>0</v>
      </c>
      <c r="O47" s="13">
        <f>VLOOKUP(A:A,[1]TDSheet!$A:$W,23,0)</f>
        <v>0</v>
      </c>
      <c r="P47" s="13">
        <f>VLOOKUP(A:A,[3]TDSheet!$A:$C,3,0)</f>
        <v>0</v>
      </c>
      <c r="Q47" s="13"/>
      <c r="R47" s="13"/>
      <c r="S47" s="13"/>
      <c r="T47" s="15"/>
      <c r="U47" s="15"/>
      <c r="V47" s="13">
        <f t="shared" si="14"/>
        <v>30.433200000000006</v>
      </c>
      <c r="W47" s="15"/>
      <c r="X47" s="16">
        <f t="shared" si="15"/>
        <v>6.5224491673567009</v>
      </c>
      <c r="Y47" s="13">
        <f t="shared" si="16"/>
        <v>3.2365640156145252</v>
      </c>
      <c r="Z47" s="13">
        <f>VLOOKUP(A:A,[1]TDSheet!$A:$Z,26,0)</f>
        <v>128.41499999999999</v>
      </c>
      <c r="AA47" s="13"/>
      <c r="AB47" s="13">
        <f>VLOOKUP(A:A,[1]TDSheet!$A:$AB,28,0)</f>
        <v>31.904</v>
      </c>
      <c r="AC47" s="13">
        <f>VLOOKUP(A:A,[1]TDSheet!$A:$AC,29,0)</f>
        <v>0</v>
      </c>
      <c r="AD47" s="13">
        <f>VLOOKUP(A:A,[1]TDSheet!$A:$AD,30,0)</f>
        <v>29.052600000000002</v>
      </c>
      <c r="AE47" s="13">
        <f>VLOOKUP(A:A,[1]TDSheet!$A:$AE,31,0)</f>
        <v>40.6434</v>
      </c>
      <c r="AF47" s="13">
        <f>VLOOKUP(A:A,[4]TDSheet!$A:$D,4,0)</f>
        <v>29.484000000000002</v>
      </c>
      <c r="AG47" s="13">
        <f>VLOOKUP(A:A,[1]TDSheet!$A:$AG,33,0)</f>
        <v>0</v>
      </c>
      <c r="AH47" s="13">
        <f t="shared" si="17"/>
        <v>0</v>
      </c>
      <c r="AI47" s="13">
        <f t="shared" si="18"/>
        <v>0</v>
      </c>
      <c r="AJ47" s="13">
        <f t="shared" si="19"/>
        <v>0</v>
      </c>
      <c r="AK47" s="13">
        <f t="shared" si="20"/>
        <v>0</v>
      </c>
      <c r="AL47" s="13">
        <f t="shared" si="21"/>
        <v>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568.07399999999996</v>
      </c>
      <c r="D48" s="8">
        <v>1093.7950000000001</v>
      </c>
      <c r="E48" s="8">
        <v>1366.414</v>
      </c>
      <c r="F48" s="8">
        <v>268.80200000000002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1373.2439999999999</v>
      </c>
      <c r="K48" s="13">
        <f t="shared" si="13"/>
        <v>-6.8299999999999272</v>
      </c>
      <c r="L48" s="13">
        <f>VLOOKUP(A:A,[1]TDSheet!$A:$M,13,0)</f>
        <v>350</v>
      </c>
      <c r="M48" s="13">
        <f>VLOOKUP(A:A,[1]TDSheet!$A:$N,14,0)</f>
        <v>300</v>
      </c>
      <c r="N48" s="13">
        <f>VLOOKUP(A:A,[1]TDSheet!$A:$O,15,0)</f>
        <v>100</v>
      </c>
      <c r="O48" s="13">
        <f>VLOOKUP(A:A,[1]TDSheet!$A:$W,23,0)</f>
        <v>100</v>
      </c>
      <c r="P48" s="13">
        <f>VLOOKUP(A:A,[3]TDSheet!$A:$C,3,0)</f>
        <v>152</v>
      </c>
      <c r="Q48" s="13"/>
      <c r="R48" s="13"/>
      <c r="S48" s="13"/>
      <c r="T48" s="15"/>
      <c r="U48" s="15"/>
      <c r="V48" s="13">
        <f t="shared" si="14"/>
        <v>216.54859999999999</v>
      </c>
      <c r="W48" s="15"/>
      <c r="X48" s="16">
        <f t="shared" si="15"/>
        <v>5.166516892743708</v>
      </c>
      <c r="Y48" s="13">
        <f t="shared" si="16"/>
        <v>1.2413010289607045</v>
      </c>
      <c r="Z48" s="13">
        <f>VLOOKUP(A:A,[1]TDSheet!$A:$Z,26,0)</f>
        <v>0</v>
      </c>
      <c r="AA48" s="13"/>
      <c r="AB48" s="13">
        <f>VLOOKUP(A:A,[1]TDSheet!$A:$AB,28,0)</f>
        <v>283.67099999999999</v>
      </c>
      <c r="AC48" s="13">
        <f>VLOOKUP(A:A,[1]TDSheet!$A:$AC,29,0)</f>
        <v>0</v>
      </c>
      <c r="AD48" s="13">
        <f>VLOOKUP(A:A,[1]TDSheet!$A:$AD,30,0)</f>
        <v>235.8792</v>
      </c>
      <c r="AE48" s="13">
        <f>VLOOKUP(A:A,[1]TDSheet!$A:$AE,31,0)</f>
        <v>240.05239999999998</v>
      </c>
      <c r="AF48" s="13">
        <f>VLOOKUP(A:A,[4]TDSheet!$A:$D,4,0)</f>
        <v>210.697</v>
      </c>
      <c r="AG48" s="13">
        <f>VLOOKUP(A:A,[1]TDSheet!$A:$AG,33,0)</f>
        <v>0</v>
      </c>
      <c r="AH48" s="13">
        <f t="shared" si="17"/>
        <v>0</v>
      </c>
      <c r="AI48" s="13">
        <f t="shared" si="18"/>
        <v>0</v>
      </c>
      <c r="AJ48" s="13">
        <f t="shared" si="19"/>
        <v>0</v>
      </c>
      <c r="AK48" s="13">
        <f t="shared" si="20"/>
        <v>152</v>
      </c>
      <c r="AL48" s="13">
        <f t="shared" si="21"/>
        <v>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27.344999999999999</v>
      </c>
      <c r="D49" s="8">
        <v>58.069000000000003</v>
      </c>
      <c r="E49" s="8">
        <v>59.872</v>
      </c>
      <c r="F49" s="8">
        <v>25.542000000000002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58.2</v>
      </c>
      <c r="K49" s="13">
        <f t="shared" si="13"/>
        <v>1.671999999999997</v>
      </c>
      <c r="L49" s="13">
        <f>VLOOKUP(A:A,[1]TDSheet!$A:$M,13,0)</f>
        <v>20</v>
      </c>
      <c r="M49" s="13">
        <f>VLOOKUP(A:A,[1]TDSheet!$A:$N,14,0)</f>
        <v>20</v>
      </c>
      <c r="N49" s="13">
        <f>VLOOKUP(A:A,[1]TDSheet!$A:$O,15,0)</f>
        <v>0</v>
      </c>
      <c r="O49" s="13">
        <f>VLOOKUP(A:A,[1]TDSheet!$A:$W,23,0)</f>
        <v>20</v>
      </c>
      <c r="P49" s="13">
        <f>VLOOKUP(A:A,[3]TDSheet!$A:$C,3,0)</f>
        <v>0</v>
      </c>
      <c r="Q49" s="13"/>
      <c r="R49" s="13"/>
      <c r="S49" s="13"/>
      <c r="T49" s="15"/>
      <c r="U49" s="15"/>
      <c r="V49" s="13">
        <f t="shared" si="14"/>
        <v>11.974399999999999</v>
      </c>
      <c r="W49" s="15"/>
      <c r="X49" s="16">
        <f t="shared" si="15"/>
        <v>7.1437399786210589</v>
      </c>
      <c r="Y49" s="13">
        <f t="shared" si="16"/>
        <v>2.1330505077498665</v>
      </c>
      <c r="Z49" s="13">
        <f>VLOOKUP(A:A,[1]TDSheet!$A:$Z,26,0)</f>
        <v>0</v>
      </c>
      <c r="AA49" s="13"/>
      <c r="AB49" s="13">
        <f>VLOOKUP(A:A,[1]TDSheet!$A:$AB,28,0)</f>
        <v>0</v>
      </c>
      <c r="AC49" s="13">
        <f>VLOOKUP(A:A,[1]TDSheet!$A:$AC,29,0)</f>
        <v>0</v>
      </c>
      <c r="AD49" s="13">
        <f>VLOOKUP(A:A,[1]TDSheet!$A:$AD,30,0)</f>
        <v>12.3376</v>
      </c>
      <c r="AE49" s="13">
        <f>VLOOKUP(A:A,[1]TDSheet!$A:$AE,31,0)</f>
        <v>13.706200000000001</v>
      </c>
      <c r="AF49" s="13">
        <f>VLOOKUP(A:A,[4]TDSheet!$A:$D,4,0)</f>
        <v>10.936</v>
      </c>
      <c r="AG49" s="13">
        <f>VLOOKUP(A:A,[1]TDSheet!$A:$AG,33,0)</f>
        <v>0</v>
      </c>
      <c r="AH49" s="13">
        <f t="shared" si="17"/>
        <v>0</v>
      </c>
      <c r="AI49" s="13">
        <f t="shared" si="18"/>
        <v>0</v>
      </c>
      <c r="AJ49" s="13">
        <f t="shared" si="19"/>
        <v>0</v>
      </c>
      <c r="AK49" s="13">
        <f t="shared" si="20"/>
        <v>0</v>
      </c>
      <c r="AL49" s="13">
        <f t="shared" si="21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106.258</v>
      </c>
      <c r="D50" s="8">
        <v>132.315</v>
      </c>
      <c r="E50" s="8">
        <v>123.488</v>
      </c>
      <c r="F50" s="8">
        <v>100.589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123.006</v>
      </c>
      <c r="K50" s="13">
        <f t="shared" si="13"/>
        <v>0.48199999999999932</v>
      </c>
      <c r="L50" s="13">
        <f>VLOOKUP(A:A,[1]TDSheet!$A:$M,13,0)</f>
        <v>50</v>
      </c>
      <c r="M50" s="13">
        <f>VLOOKUP(A:A,[1]TDSheet!$A:$N,14,0)</f>
        <v>40</v>
      </c>
      <c r="N50" s="13">
        <f>VLOOKUP(A:A,[1]TDSheet!$A:$O,15,0)</f>
        <v>0</v>
      </c>
      <c r="O50" s="13">
        <f>VLOOKUP(A:A,[1]TDSheet!$A:$W,23,0)</f>
        <v>0</v>
      </c>
      <c r="P50" s="13">
        <f>VLOOKUP(A:A,[3]TDSheet!$A:$C,3,0)</f>
        <v>72</v>
      </c>
      <c r="Q50" s="13"/>
      <c r="R50" s="13"/>
      <c r="S50" s="13"/>
      <c r="T50" s="15"/>
      <c r="U50" s="15"/>
      <c r="V50" s="13">
        <f t="shared" si="14"/>
        <v>24.697600000000001</v>
      </c>
      <c r="W50" s="15"/>
      <c r="X50" s="16">
        <f t="shared" si="15"/>
        <v>7.7169036667530442</v>
      </c>
      <c r="Y50" s="13">
        <f t="shared" si="16"/>
        <v>4.0728248898678414</v>
      </c>
      <c r="Z50" s="13">
        <f>VLOOKUP(A:A,[1]TDSheet!$A:$Z,26,0)</f>
        <v>0</v>
      </c>
      <c r="AA50" s="13"/>
      <c r="AB50" s="13">
        <f>VLOOKUP(A:A,[1]TDSheet!$A:$AB,28,0)</f>
        <v>0</v>
      </c>
      <c r="AC50" s="13">
        <f>VLOOKUP(A:A,[1]TDSheet!$A:$AC,29,0)</f>
        <v>0</v>
      </c>
      <c r="AD50" s="13">
        <f>VLOOKUP(A:A,[1]TDSheet!$A:$AD,30,0)</f>
        <v>21.490000000000002</v>
      </c>
      <c r="AE50" s="13">
        <f>VLOOKUP(A:A,[1]TDSheet!$A:$AE,31,0)</f>
        <v>37.217200000000005</v>
      </c>
      <c r="AF50" s="13">
        <f>VLOOKUP(A:A,[4]TDSheet!$A:$D,4,0)</f>
        <v>18.32</v>
      </c>
      <c r="AG50" s="13" t="str">
        <f>VLOOKUP(A:A,[1]TDSheet!$A:$AG,33,0)</f>
        <v>увел</v>
      </c>
      <c r="AH50" s="13">
        <f t="shared" si="17"/>
        <v>0</v>
      </c>
      <c r="AI50" s="13">
        <f t="shared" si="18"/>
        <v>0</v>
      </c>
      <c r="AJ50" s="13">
        <f t="shared" si="19"/>
        <v>0</v>
      </c>
      <c r="AK50" s="13">
        <f t="shared" si="20"/>
        <v>72</v>
      </c>
      <c r="AL50" s="13">
        <f t="shared" si="21"/>
        <v>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96.55</v>
      </c>
      <c r="D51" s="8">
        <v>171.374</v>
      </c>
      <c r="E51" s="8">
        <v>190.67500000000001</v>
      </c>
      <c r="F51" s="8">
        <v>74.66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188.477</v>
      </c>
      <c r="K51" s="13">
        <f t="shared" si="13"/>
        <v>2.1980000000000075</v>
      </c>
      <c r="L51" s="13">
        <f>VLOOKUP(A:A,[1]TDSheet!$A:$M,13,0)</f>
        <v>30</v>
      </c>
      <c r="M51" s="13">
        <f>VLOOKUP(A:A,[1]TDSheet!$A:$N,14,0)</f>
        <v>50</v>
      </c>
      <c r="N51" s="13">
        <f>VLOOKUP(A:A,[1]TDSheet!$A:$O,15,0)</f>
        <v>20</v>
      </c>
      <c r="O51" s="13">
        <f>VLOOKUP(A:A,[1]TDSheet!$A:$W,23,0)</f>
        <v>0</v>
      </c>
      <c r="P51" s="13">
        <f>VLOOKUP(A:A,[3]TDSheet!$A:$C,3,0)</f>
        <v>30</v>
      </c>
      <c r="Q51" s="13"/>
      <c r="R51" s="13"/>
      <c r="S51" s="13"/>
      <c r="T51" s="15"/>
      <c r="U51" s="15"/>
      <c r="V51" s="13">
        <f t="shared" si="14"/>
        <v>27.761000000000003</v>
      </c>
      <c r="W51" s="15"/>
      <c r="X51" s="16">
        <f t="shared" si="15"/>
        <v>6.2915601023017897</v>
      </c>
      <c r="Y51" s="13">
        <f t="shared" si="16"/>
        <v>2.6893843881704544</v>
      </c>
      <c r="Z51" s="13">
        <f>VLOOKUP(A:A,[1]TDSheet!$A:$Z,26,0)</f>
        <v>28.884</v>
      </c>
      <c r="AA51" s="13"/>
      <c r="AB51" s="13">
        <f>VLOOKUP(A:A,[1]TDSheet!$A:$AB,28,0)</f>
        <v>22.986000000000001</v>
      </c>
      <c r="AC51" s="13">
        <f>VLOOKUP(A:A,[1]TDSheet!$A:$AC,29,0)</f>
        <v>0</v>
      </c>
      <c r="AD51" s="13">
        <f>VLOOKUP(A:A,[1]TDSheet!$A:$AD,30,0)</f>
        <v>30.476999999999997</v>
      </c>
      <c r="AE51" s="13">
        <f>VLOOKUP(A:A,[1]TDSheet!$A:$AE,31,0)</f>
        <v>32.612400000000001</v>
      </c>
      <c r="AF51" s="13">
        <f>VLOOKUP(A:A,[4]TDSheet!$A:$D,4,0)</f>
        <v>9.3260000000000005</v>
      </c>
      <c r="AG51" s="13">
        <f>VLOOKUP(A:A,[1]TDSheet!$A:$AG,33,0)</f>
        <v>0</v>
      </c>
      <c r="AH51" s="13">
        <f t="shared" si="17"/>
        <v>0</v>
      </c>
      <c r="AI51" s="13">
        <f t="shared" si="18"/>
        <v>0</v>
      </c>
      <c r="AJ51" s="13">
        <f t="shared" si="19"/>
        <v>0</v>
      </c>
      <c r="AK51" s="13">
        <f t="shared" si="20"/>
        <v>30</v>
      </c>
      <c r="AL51" s="13">
        <f t="shared" si="21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109.252</v>
      </c>
      <c r="D52" s="8">
        <v>484.22899999999998</v>
      </c>
      <c r="E52" s="8">
        <v>468.91899999999998</v>
      </c>
      <c r="F52" s="8">
        <v>105.928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504.52600000000001</v>
      </c>
      <c r="K52" s="13">
        <f t="shared" si="13"/>
        <v>-35.607000000000028</v>
      </c>
      <c r="L52" s="13">
        <f>VLOOKUP(A:A,[1]TDSheet!$A:$M,13,0)</f>
        <v>80</v>
      </c>
      <c r="M52" s="13">
        <f>VLOOKUP(A:A,[1]TDSheet!$A:$N,14,0)</f>
        <v>100</v>
      </c>
      <c r="N52" s="13">
        <f>VLOOKUP(A:A,[1]TDSheet!$A:$O,15,0)</f>
        <v>150</v>
      </c>
      <c r="O52" s="13">
        <f>VLOOKUP(A:A,[1]TDSheet!$A:$W,23,0)</f>
        <v>100</v>
      </c>
      <c r="P52" s="13">
        <f>VLOOKUP(A:A,[3]TDSheet!$A:$C,3,0)</f>
        <v>82</v>
      </c>
      <c r="Q52" s="13"/>
      <c r="R52" s="13"/>
      <c r="S52" s="13"/>
      <c r="T52" s="15"/>
      <c r="U52" s="15"/>
      <c r="V52" s="13">
        <f t="shared" si="14"/>
        <v>72.455799999999996</v>
      </c>
      <c r="W52" s="15"/>
      <c r="X52" s="16">
        <f t="shared" si="15"/>
        <v>7.3966197323057647</v>
      </c>
      <c r="Y52" s="13">
        <f t="shared" si="16"/>
        <v>1.4619671579086837</v>
      </c>
      <c r="Z52" s="13">
        <f>VLOOKUP(A:A,[1]TDSheet!$A:$Z,26,0)</f>
        <v>0</v>
      </c>
      <c r="AA52" s="13"/>
      <c r="AB52" s="13">
        <f>VLOOKUP(A:A,[1]TDSheet!$A:$AB,28,0)</f>
        <v>106.64</v>
      </c>
      <c r="AC52" s="13">
        <f>VLOOKUP(A:A,[1]TDSheet!$A:$AC,29,0)</f>
        <v>0</v>
      </c>
      <c r="AD52" s="13">
        <f>VLOOKUP(A:A,[1]TDSheet!$A:$AD,30,0)</f>
        <v>68.440599999999989</v>
      </c>
      <c r="AE52" s="13">
        <f>VLOOKUP(A:A,[1]TDSheet!$A:$AE,31,0)</f>
        <v>77.835599999999999</v>
      </c>
      <c r="AF52" s="13">
        <f>VLOOKUP(A:A,[4]TDSheet!$A:$D,4,0)</f>
        <v>41.375999999999998</v>
      </c>
      <c r="AG52" s="13">
        <f>VLOOKUP(A:A,[1]TDSheet!$A:$AG,33,0)</f>
        <v>0</v>
      </c>
      <c r="AH52" s="13">
        <f t="shared" si="17"/>
        <v>0</v>
      </c>
      <c r="AI52" s="13">
        <f t="shared" si="18"/>
        <v>0</v>
      </c>
      <c r="AJ52" s="13">
        <f t="shared" si="19"/>
        <v>0</v>
      </c>
      <c r="AK52" s="13">
        <f t="shared" si="20"/>
        <v>82</v>
      </c>
      <c r="AL52" s="13">
        <f t="shared" si="21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81.903999999999996</v>
      </c>
      <c r="D53" s="8">
        <v>471.51400000000001</v>
      </c>
      <c r="E53" s="8">
        <v>421.815</v>
      </c>
      <c r="F53" s="8">
        <v>106.736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513.54499999999996</v>
      </c>
      <c r="K53" s="13">
        <f t="shared" si="13"/>
        <v>-91.729999999999961</v>
      </c>
      <c r="L53" s="13">
        <f>VLOOKUP(A:A,[1]TDSheet!$A:$M,13,0)</f>
        <v>100</v>
      </c>
      <c r="M53" s="13">
        <f>VLOOKUP(A:A,[1]TDSheet!$A:$N,14,0)</f>
        <v>100</v>
      </c>
      <c r="N53" s="13">
        <f>VLOOKUP(A:A,[1]TDSheet!$A:$O,15,0)</f>
        <v>140</v>
      </c>
      <c r="O53" s="13">
        <f>VLOOKUP(A:A,[1]TDSheet!$A:$W,23,0)</f>
        <v>100</v>
      </c>
      <c r="P53" s="13">
        <f>VLOOKUP(A:A,[3]TDSheet!$A:$C,3,0)</f>
        <v>90</v>
      </c>
      <c r="Q53" s="13"/>
      <c r="R53" s="13"/>
      <c r="S53" s="13"/>
      <c r="T53" s="15"/>
      <c r="U53" s="15"/>
      <c r="V53" s="13">
        <f t="shared" si="14"/>
        <v>68.092200000000005</v>
      </c>
      <c r="W53" s="15"/>
      <c r="X53" s="16">
        <f t="shared" si="15"/>
        <v>8.0293484422591721</v>
      </c>
      <c r="Y53" s="13">
        <f t="shared" si="16"/>
        <v>1.5675216838345654</v>
      </c>
      <c r="Z53" s="13">
        <f>VLOOKUP(A:A,[1]TDSheet!$A:$Z,26,0)</f>
        <v>0</v>
      </c>
      <c r="AA53" s="13"/>
      <c r="AB53" s="13">
        <f>VLOOKUP(A:A,[1]TDSheet!$A:$AB,28,0)</f>
        <v>81.353999999999999</v>
      </c>
      <c r="AC53" s="13">
        <f>VLOOKUP(A:A,[1]TDSheet!$A:$AC,29,0)</f>
        <v>0</v>
      </c>
      <c r="AD53" s="13">
        <f>VLOOKUP(A:A,[1]TDSheet!$A:$AD,30,0)</f>
        <v>63.537599999999998</v>
      </c>
      <c r="AE53" s="13">
        <f>VLOOKUP(A:A,[1]TDSheet!$A:$AE,31,0)</f>
        <v>76.436600000000013</v>
      </c>
      <c r="AF53" s="13">
        <f>VLOOKUP(A:A,[4]TDSheet!$A:$D,4,0)</f>
        <v>14.920999999999999</v>
      </c>
      <c r="AG53" s="13">
        <f>VLOOKUP(A:A,[1]TDSheet!$A:$AG,33,0)</f>
        <v>0</v>
      </c>
      <c r="AH53" s="13">
        <f t="shared" si="17"/>
        <v>0</v>
      </c>
      <c r="AI53" s="13">
        <f t="shared" si="18"/>
        <v>0</v>
      </c>
      <c r="AJ53" s="13">
        <f t="shared" si="19"/>
        <v>0</v>
      </c>
      <c r="AK53" s="13">
        <f t="shared" si="20"/>
        <v>90</v>
      </c>
      <c r="AL53" s="13">
        <f t="shared" si="21"/>
        <v>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97.734999999999999</v>
      </c>
      <c r="D54" s="8">
        <v>366.08199999999999</v>
      </c>
      <c r="E54" s="8">
        <v>357.79399999999998</v>
      </c>
      <c r="F54" s="8">
        <v>101.68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486.49099999999999</v>
      </c>
      <c r="K54" s="13">
        <f t="shared" si="13"/>
        <v>-128.697</v>
      </c>
      <c r="L54" s="13">
        <f>VLOOKUP(A:A,[1]TDSheet!$A:$M,13,0)</f>
        <v>50</v>
      </c>
      <c r="M54" s="13">
        <f>VLOOKUP(A:A,[1]TDSheet!$A:$N,14,0)</f>
        <v>80</v>
      </c>
      <c r="N54" s="13">
        <f>VLOOKUP(A:A,[1]TDSheet!$A:$O,15,0)</f>
        <v>160</v>
      </c>
      <c r="O54" s="13">
        <f>VLOOKUP(A:A,[1]TDSheet!$A:$W,23,0)</f>
        <v>100</v>
      </c>
      <c r="P54" s="13">
        <f>VLOOKUP(A:A,[3]TDSheet!$A:$C,3,0)</f>
        <v>80</v>
      </c>
      <c r="Q54" s="13"/>
      <c r="R54" s="13"/>
      <c r="S54" s="13"/>
      <c r="T54" s="15"/>
      <c r="U54" s="15"/>
      <c r="V54" s="13">
        <f t="shared" si="14"/>
        <v>56.030199999999994</v>
      </c>
      <c r="W54" s="15"/>
      <c r="X54" s="16">
        <f t="shared" si="15"/>
        <v>8.7752676235315974</v>
      </c>
      <c r="Y54" s="13">
        <f t="shared" si="16"/>
        <v>1.814735624716671</v>
      </c>
      <c r="Z54" s="13">
        <f>VLOOKUP(A:A,[1]TDSheet!$A:$Z,26,0)</f>
        <v>0</v>
      </c>
      <c r="AA54" s="13"/>
      <c r="AB54" s="13">
        <f>VLOOKUP(A:A,[1]TDSheet!$A:$AB,28,0)</f>
        <v>77.643000000000001</v>
      </c>
      <c r="AC54" s="13">
        <f>VLOOKUP(A:A,[1]TDSheet!$A:$AC,29,0)</f>
        <v>0</v>
      </c>
      <c r="AD54" s="13">
        <f>VLOOKUP(A:A,[1]TDSheet!$A:$AD,30,0)</f>
        <v>53.211599999999997</v>
      </c>
      <c r="AE54" s="13">
        <f>VLOOKUP(A:A,[1]TDSheet!$A:$AE,31,0)</f>
        <v>60.881999999999991</v>
      </c>
      <c r="AF54" s="13">
        <f>VLOOKUP(A:A,[4]TDSheet!$A:$D,4,0)</f>
        <v>4.4660000000000002</v>
      </c>
      <c r="AG54" s="13">
        <f>VLOOKUP(A:A,[1]TDSheet!$A:$AG,33,0)</f>
        <v>0</v>
      </c>
      <c r="AH54" s="13">
        <f t="shared" si="17"/>
        <v>0</v>
      </c>
      <c r="AI54" s="13">
        <f t="shared" si="18"/>
        <v>0</v>
      </c>
      <c r="AJ54" s="13">
        <f t="shared" si="19"/>
        <v>0</v>
      </c>
      <c r="AK54" s="13">
        <f t="shared" si="20"/>
        <v>80</v>
      </c>
      <c r="AL54" s="13">
        <f t="shared" si="21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315</v>
      </c>
      <c r="D55" s="8">
        <v>2637</v>
      </c>
      <c r="E55" s="8">
        <v>2150</v>
      </c>
      <c r="F55" s="8">
        <v>748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2411</v>
      </c>
      <c r="K55" s="13">
        <f t="shared" si="13"/>
        <v>-261</v>
      </c>
      <c r="L55" s="13">
        <f>VLOOKUP(A:A,[1]TDSheet!$A:$M,13,0)</f>
        <v>600</v>
      </c>
      <c r="M55" s="13">
        <f>VLOOKUP(A:A,[1]TDSheet!$A:$N,14,0)</f>
        <v>600</v>
      </c>
      <c r="N55" s="13">
        <f>VLOOKUP(A:A,[1]TDSheet!$A:$O,15,0)</f>
        <v>600</v>
      </c>
      <c r="O55" s="13">
        <f>VLOOKUP(A:A,[1]TDSheet!$A:$W,23,0)</f>
        <v>300</v>
      </c>
      <c r="P55" s="13">
        <f>VLOOKUP(A:A,[3]TDSheet!$A:$C,3,0)</f>
        <v>500</v>
      </c>
      <c r="Q55" s="13"/>
      <c r="R55" s="13"/>
      <c r="S55" s="13"/>
      <c r="T55" s="15"/>
      <c r="U55" s="15"/>
      <c r="V55" s="13">
        <f t="shared" si="14"/>
        <v>370</v>
      </c>
      <c r="W55" s="15"/>
      <c r="X55" s="16">
        <f t="shared" si="15"/>
        <v>7.6972972972972977</v>
      </c>
      <c r="Y55" s="13">
        <f t="shared" si="16"/>
        <v>2.0216216216216214</v>
      </c>
      <c r="Z55" s="13">
        <f>VLOOKUP(A:A,[1]TDSheet!$A:$Z,26,0)</f>
        <v>0</v>
      </c>
      <c r="AA55" s="13"/>
      <c r="AB55" s="13">
        <f>VLOOKUP(A:A,[1]TDSheet!$A:$AB,28,0)</f>
        <v>300</v>
      </c>
      <c r="AC55" s="13">
        <f>VLOOKUP(A:A,[1]TDSheet!$A:$AC,29,0)</f>
        <v>0</v>
      </c>
      <c r="AD55" s="13">
        <f>VLOOKUP(A:A,[1]TDSheet!$A:$AD,30,0)</f>
        <v>312.60000000000002</v>
      </c>
      <c r="AE55" s="13">
        <f>VLOOKUP(A:A,[1]TDSheet!$A:$AE,31,0)</f>
        <v>440.4</v>
      </c>
      <c r="AF55" s="13">
        <f>VLOOKUP(A:A,[4]TDSheet!$A:$D,4,0)</f>
        <v>478</v>
      </c>
      <c r="AG55" s="13" t="str">
        <f>VLOOKUP(A:A,[1]TDSheet!$A:$AG,33,0)</f>
        <v>декак</v>
      </c>
      <c r="AH55" s="13">
        <f t="shared" si="17"/>
        <v>0</v>
      </c>
      <c r="AI55" s="13">
        <f t="shared" si="18"/>
        <v>0</v>
      </c>
      <c r="AJ55" s="13">
        <f t="shared" si="19"/>
        <v>0</v>
      </c>
      <c r="AK55" s="13">
        <f t="shared" si="20"/>
        <v>175</v>
      </c>
      <c r="AL55" s="13">
        <f t="shared" si="21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996</v>
      </c>
      <c r="D56" s="8">
        <v>5441</v>
      </c>
      <c r="E56" s="8">
        <v>3783</v>
      </c>
      <c r="F56" s="8">
        <v>2529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3821</v>
      </c>
      <c r="K56" s="13">
        <f t="shared" si="13"/>
        <v>-38</v>
      </c>
      <c r="L56" s="13">
        <f>VLOOKUP(A:A,[1]TDSheet!$A:$M,13,0)</f>
        <v>1500</v>
      </c>
      <c r="M56" s="13">
        <f>VLOOKUP(A:A,[1]TDSheet!$A:$N,14,0)</f>
        <v>1400</v>
      </c>
      <c r="N56" s="13">
        <f>VLOOKUP(A:A,[1]TDSheet!$A:$O,15,0)</f>
        <v>0</v>
      </c>
      <c r="O56" s="13">
        <f>VLOOKUP(A:A,[1]TDSheet!$A:$W,23,0)</f>
        <v>1700</v>
      </c>
      <c r="P56" s="13">
        <f>VLOOKUP(A:A,[3]TDSheet!$A:$C,3,0)</f>
        <v>350</v>
      </c>
      <c r="Q56" s="13"/>
      <c r="R56" s="13"/>
      <c r="S56" s="13"/>
      <c r="T56" s="15"/>
      <c r="U56" s="15"/>
      <c r="V56" s="13">
        <f t="shared" si="14"/>
        <v>713.4</v>
      </c>
      <c r="W56" s="15"/>
      <c r="X56" s="16">
        <f t="shared" si="15"/>
        <v>9.9929913092234379</v>
      </c>
      <c r="Y56" s="13">
        <f t="shared" si="16"/>
        <v>3.5449957947855344</v>
      </c>
      <c r="Z56" s="13">
        <f>VLOOKUP(A:A,[1]TDSheet!$A:$Z,26,0)</f>
        <v>114</v>
      </c>
      <c r="AA56" s="13"/>
      <c r="AB56" s="13">
        <f>VLOOKUP(A:A,[1]TDSheet!$A:$AB,28,0)</f>
        <v>102</v>
      </c>
      <c r="AC56" s="13">
        <f>VLOOKUP(A:A,[1]TDSheet!$A:$AC,29,0)</f>
        <v>0</v>
      </c>
      <c r="AD56" s="13">
        <f>VLOOKUP(A:A,[1]TDSheet!$A:$AD,30,0)</f>
        <v>780.2</v>
      </c>
      <c r="AE56" s="13">
        <f>VLOOKUP(A:A,[1]TDSheet!$A:$AE,31,0)</f>
        <v>1040.5999999999999</v>
      </c>
      <c r="AF56" s="13">
        <f>VLOOKUP(A:A,[4]TDSheet!$A:$D,4,0)</f>
        <v>751</v>
      </c>
      <c r="AG56" s="13">
        <f>VLOOKUP(A:A,[1]TDSheet!$A:$AG,33,0)</f>
        <v>0</v>
      </c>
      <c r="AH56" s="13">
        <f t="shared" si="17"/>
        <v>0</v>
      </c>
      <c r="AI56" s="13">
        <f t="shared" si="18"/>
        <v>0</v>
      </c>
      <c r="AJ56" s="13">
        <f t="shared" si="19"/>
        <v>0</v>
      </c>
      <c r="AK56" s="13">
        <f t="shared" si="20"/>
        <v>140</v>
      </c>
      <c r="AL56" s="13">
        <f t="shared" si="21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2909</v>
      </c>
      <c r="D57" s="8">
        <v>33103</v>
      </c>
      <c r="E57" s="8">
        <v>3491</v>
      </c>
      <c r="F57" s="8">
        <v>667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3505</v>
      </c>
      <c r="K57" s="13">
        <f t="shared" si="13"/>
        <v>-14</v>
      </c>
      <c r="L57" s="13">
        <f>VLOOKUP(A:A,[1]TDSheet!$A:$M,13,0)</f>
        <v>0</v>
      </c>
      <c r="M57" s="13">
        <f>VLOOKUP(A:A,[1]TDSheet!$A:$N,14,0)</f>
        <v>200</v>
      </c>
      <c r="N57" s="13">
        <f>VLOOKUP(A:A,[1]TDSheet!$A:$O,15,0)</f>
        <v>1500</v>
      </c>
      <c r="O57" s="13">
        <f>VLOOKUP(A:A,[1]TDSheet!$A:$W,23,0)</f>
        <v>1000</v>
      </c>
      <c r="P57" s="13">
        <f>VLOOKUP(A:A,[3]TDSheet!$A:$C,3,0)</f>
        <v>560</v>
      </c>
      <c r="Q57" s="13"/>
      <c r="R57" s="13"/>
      <c r="S57" s="13"/>
      <c r="T57" s="15"/>
      <c r="U57" s="15"/>
      <c r="V57" s="13">
        <f t="shared" si="14"/>
        <v>666.2</v>
      </c>
      <c r="W57" s="15"/>
      <c r="X57" s="16">
        <f t="shared" si="15"/>
        <v>5.0540378264785346</v>
      </c>
      <c r="Y57" s="13">
        <f t="shared" si="16"/>
        <v>1.0012008405884119</v>
      </c>
      <c r="Z57" s="13">
        <f>VLOOKUP(A:A,[1]TDSheet!$A:$Z,26,0)</f>
        <v>0</v>
      </c>
      <c r="AA57" s="13"/>
      <c r="AB57" s="13">
        <f>VLOOKUP(A:A,[1]TDSheet!$A:$AB,28,0)</f>
        <v>160</v>
      </c>
      <c r="AC57" s="13">
        <f>VLOOKUP(A:A,[1]TDSheet!$A:$AC,29,0)</f>
        <v>0</v>
      </c>
      <c r="AD57" s="13">
        <f>VLOOKUP(A:A,[1]TDSheet!$A:$AD,30,0)</f>
        <v>724.4</v>
      </c>
      <c r="AE57" s="13">
        <f>VLOOKUP(A:A,[1]TDSheet!$A:$AE,31,0)</f>
        <v>498.6</v>
      </c>
      <c r="AF57" s="13">
        <f>VLOOKUP(A:A,[4]TDSheet!$A:$D,4,0)</f>
        <v>891</v>
      </c>
      <c r="AG57" s="13" t="str">
        <f>VLOOKUP(A:A,[1]TDSheet!$A:$AG,33,0)</f>
        <v>проддек</v>
      </c>
      <c r="AH57" s="13">
        <f t="shared" si="17"/>
        <v>0</v>
      </c>
      <c r="AI57" s="13">
        <f t="shared" si="18"/>
        <v>0</v>
      </c>
      <c r="AJ57" s="13">
        <f t="shared" si="19"/>
        <v>0</v>
      </c>
      <c r="AK57" s="13">
        <f t="shared" si="20"/>
        <v>252</v>
      </c>
      <c r="AL57" s="13">
        <f t="shared" si="21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277.54899999999998</v>
      </c>
      <c r="D58" s="8">
        <v>990.02300000000002</v>
      </c>
      <c r="E58" s="8">
        <v>567.93100000000004</v>
      </c>
      <c r="F58" s="8">
        <v>687.21900000000005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642.80700000000002</v>
      </c>
      <c r="K58" s="13">
        <f t="shared" si="13"/>
        <v>-74.875999999999976</v>
      </c>
      <c r="L58" s="13">
        <f>VLOOKUP(A:A,[1]TDSheet!$A:$M,13,0)</f>
        <v>100</v>
      </c>
      <c r="M58" s="13">
        <f>VLOOKUP(A:A,[1]TDSheet!$A:$N,14,0)</f>
        <v>200</v>
      </c>
      <c r="N58" s="13">
        <f>VLOOKUP(A:A,[1]TDSheet!$A:$O,15,0)</f>
        <v>350</v>
      </c>
      <c r="O58" s="13">
        <f>VLOOKUP(A:A,[1]TDSheet!$A:$W,23,0)</f>
        <v>200</v>
      </c>
      <c r="P58" s="13">
        <f>VLOOKUP(A:A,[3]TDSheet!$A:$C,3,0)</f>
        <v>0</v>
      </c>
      <c r="Q58" s="13"/>
      <c r="R58" s="13"/>
      <c r="S58" s="13"/>
      <c r="T58" s="15"/>
      <c r="U58" s="15"/>
      <c r="V58" s="13">
        <f t="shared" si="14"/>
        <v>99.885600000000011</v>
      </c>
      <c r="W58" s="15"/>
      <c r="X58" s="16">
        <f t="shared" si="15"/>
        <v>15.389795926539961</v>
      </c>
      <c r="Y58" s="13">
        <f t="shared" si="16"/>
        <v>6.8800607895432373</v>
      </c>
      <c r="Z58" s="13">
        <f>VLOOKUP(A:A,[1]TDSheet!$A:$Z,26,0)</f>
        <v>68.503</v>
      </c>
      <c r="AA58" s="13"/>
      <c r="AB58" s="13">
        <f>VLOOKUP(A:A,[1]TDSheet!$A:$AB,28,0)</f>
        <v>0</v>
      </c>
      <c r="AC58" s="13">
        <f>VLOOKUP(A:A,[1]TDSheet!$A:$AC,29,0)</f>
        <v>0</v>
      </c>
      <c r="AD58" s="13">
        <f>VLOOKUP(A:A,[1]TDSheet!$A:$AD,30,0)</f>
        <v>150</v>
      </c>
      <c r="AE58" s="13">
        <f>VLOOKUP(A:A,[1]TDSheet!$A:$AE,31,0)</f>
        <v>171</v>
      </c>
      <c r="AF58" s="13">
        <f>VLOOKUP(A:A,[4]TDSheet!$A:$D,4,0)</f>
        <v>60.723999999999997</v>
      </c>
      <c r="AG58" s="13">
        <f>VLOOKUP(A:A,[1]TDSheet!$A:$AG,33,0)</f>
        <v>0</v>
      </c>
      <c r="AH58" s="13">
        <f t="shared" si="17"/>
        <v>0</v>
      </c>
      <c r="AI58" s="13">
        <f t="shared" si="18"/>
        <v>0</v>
      </c>
      <c r="AJ58" s="13">
        <f t="shared" si="19"/>
        <v>0</v>
      </c>
      <c r="AK58" s="13">
        <f t="shared" si="20"/>
        <v>0</v>
      </c>
      <c r="AL58" s="13">
        <f t="shared" si="21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1205</v>
      </c>
      <c r="D59" s="8">
        <v>15</v>
      </c>
      <c r="E59" s="8">
        <v>321</v>
      </c>
      <c r="F59" s="8">
        <v>889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331</v>
      </c>
      <c r="K59" s="13">
        <f t="shared" si="13"/>
        <v>-10</v>
      </c>
      <c r="L59" s="13">
        <f>VLOOKUP(A:A,[1]TDSheet!$A:$M,13,0)</f>
        <v>0</v>
      </c>
      <c r="M59" s="13">
        <f>VLOOKUP(A:A,[1]TDSheet!$A:$N,14,0)</f>
        <v>0</v>
      </c>
      <c r="N59" s="13">
        <f>VLOOKUP(A:A,[1]TDSheet!$A:$O,15,0)</f>
        <v>0</v>
      </c>
      <c r="O59" s="13">
        <f>VLOOKUP(A:A,[1]TDSheet!$A:$W,23,0)</f>
        <v>500</v>
      </c>
      <c r="P59" s="13">
        <f>VLOOKUP(A:A,[3]TDSheet!$A:$C,3,0)</f>
        <v>54</v>
      </c>
      <c r="Q59" s="13"/>
      <c r="R59" s="13"/>
      <c r="S59" s="13"/>
      <c r="T59" s="15"/>
      <c r="U59" s="15"/>
      <c r="V59" s="13">
        <f t="shared" si="14"/>
        <v>64.2</v>
      </c>
      <c r="W59" s="15"/>
      <c r="X59" s="16">
        <f t="shared" si="15"/>
        <v>21.635514018691588</v>
      </c>
      <c r="Y59" s="13">
        <f t="shared" si="16"/>
        <v>13.847352024922118</v>
      </c>
      <c r="Z59" s="13">
        <f>VLOOKUP(A:A,[1]TDSheet!$A:$Z,26,0)</f>
        <v>0</v>
      </c>
      <c r="AA59" s="13"/>
      <c r="AB59" s="13">
        <f>VLOOKUP(A:A,[1]TDSheet!$A:$AB,28,0)</f>
        <v>0</v>
      </c>
      <c r="AC59" s="13">
        <f>VLOOKUP(A:A,[1]TDSheet!$A:$AC,29,0)</f>
        <v>0</v>
      </c>
      <c r="AD59" s="13">
        <f>VLOOKUP(A:A,[1]TDSheet!$A:$AD,30,0)</f>
        <v>83.8</v>
      </c>
      <c r="AE59" s="13">
        <f>VLOOKUP(A:A,[1]TDSheet!$A:$AE,31,0)</f>
        <v>103.6</v>
      </c>
      <c r="AF59" s="13">
        <f>VLOOKUP(A:A,[4]TDSheet!$A:$D,4,0)</f>
        <v>67</v>
      </c>
      <c r="AG59" s="13" t="e">
        <f>VLOOKUP(A:A,[1]TDSheet!$A:$AG,33,0)</f>
        <v>#N/A</v>
      </c>
      <c r="AH59" s="13">
        <f t="shared" si="17"/>
        <v>0</v>
      </c>
      <c r="AI59" s="13">
        <f t="shared" si="18"/>
        <v>0</v>
      </c>
      <c r="AJ59" s="13">
        <f t="shared" si="19"/>
        <v>0</v>
      </c>
      <c r="AK59" s="13">
        <f t="shared" si="20"/>
        <v>5.4</v>
      </c>
      <c r="AL59" s="13">
        <f t="shared" si="21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202</v>
      </c>
      <c r="D60" s="8">
        <v>1830</v>
      </c>
      <c r="E60" s="8">
        <v>1461</v>
      </c>
      <c r="F60" s="8">
        <v>509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1514</v>
      </c>
      <c r="K60" s="13">
        <f t="shared" si="13"/>
        <v>-53</v>
      </c>
      <c r="L60" s="13">
        <f>VLOOKUP(A:A,[1]TDSheet!$A:$M,13,0)</f>
        <v>300</v>
      </c>
      <c r="M60" s="13">
        <f>VLOOKUP(A:A,[1]TDSheet!$A:$N,14,0)</f>
        <v>400</v>
      </c>
      <c r="N60" s="13">
        <f>VLOOKUP(A:A,[1]TDSheet!$A:$O,15,0)</f>
        <v>0</v>
      </c>
      <c r="O60" s="13">
        <f>VLOOKUP(A:A,[1]TDSheet!$A:$W,23,0)</f>
        <v>200</v>
      </c>
      <c r="P60" s="13">
        <f>VLOOKUP(A:A,[3]TDSheet!$A:$C,3,0)</f>
        <v>140</v>
      </c>
      <c r="Q60" s="13"/>
      <c r="R60" s="13"/>
      <c r="S60" s="13"/>
      <c r="T60" s="15"/>
      <c r="U60" s="15"/>
      <c r="V60" s="13">
        <f t="shared" si="14"/>
        <v>251.4</v>
      </c>
      <c r="W60" s="15"/>
      <c r="X60" s="16">
        <f t="shared" si="15"/>
        <v>5.6046141607000797</v>
      </c>
      <c r="Y60" s="13">
        <f t="shared" si="16"/>
        <v>2.0246618933969769</v>
      </c>
      <c r="Z60" s="13">
        <f>VLOOKUP(A:A,[1]TDSheet!$A:$Z,26,0)</f>
        <v>0</v>
      </c>
      <c r="AA60" s="13"/>
      <c r="AB60" s="13">
        <f>VLOOKUP(A:A,[1]TDSheet!$A:$AB,28,0)</f>
        <v>204</v>
      </c>
      <c r="AC60" s="13">
        <f>VLOOKUP(A:A,[1]TDSheet!$A:$AC,29,0)</f>
        <v>0</v>
      </c>
      <c r="AD60" s="13">
        <f>VLOOKUP(A:A,[1]TDSheet!$A:$AD,30,0)</f>
        <v>225.8</v>
      </c>
      <c r="AE60" s="13">
        <f>VLOOKUP(A:A,[1]TDSheet!$A:$AE,31,0)</f>
        <v>294.2</v>
      </c>
      <c r="AF60" s="13">
        <f>VLOOKUP(A:A,[4]TDSheet!$A:$D,4,0)</f>
        <v>245</v>
      </c>
      <c r="AG60" s="13">
        <f>VLOOKUP(A:A,[1]TDSheet!$A:$AG,33,0)</f>
        <v>0</v>
      </c>
      <c r="AH60" s="13">
        <f t="shared" si="17"/>
        <v>0</v>
      </c>
      <c r="AI60" s="13">
        <f t="shared" si="18"/>
        <v>0</v>
      </c>
      <c r="AJ60" s="13">
        <f t="shared" si="19"/>
        <v>0</v>
      </c>
      <c r="AK60" s="13">
        <f t="shared" si="20"/>
        <v>49</v>
      </c>
      <c r="AL60" s="13">
        <f t="shared" si="21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83.905000000000001</v>
      </c>
      <c r="D61" s="8">
        <v>1555.55</v>
      </c>
      <c r="E61" s="8">
        <v>281.88600000000002</v>
      </c>
      <c r="F61" s="8">
        <v>16.527999999999999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278.93</v>
      </c>
      <c r="K61" s="13">
        <f t="shared" si="13"/>
        <v>2.9560000000000173</v>
      </c>
      <c r="L61" s="13">
        <f>VLOOKUP(A:A,[1]TDSheet!$A:$M,13,0)</f>
        <v>100</v>
      </c>
      <c r="M61" s="13">
        <f>VLOOKUP(A:A,[1]TDSheet!$A:$N,14,0)</f>
        <v>60</v>
      </c>
      <c r="N61" s="13">
        <f>VLOOKUP(A:A,[1]TDSheet!$A:$O,15,0)</f>
        <v>60</v>
      </c>
      <c r="O61" s="13">
        <f>VLOOKUP(A:A,[1]TDSheet!$A:$W,23,0)</f>
        <v>100</v>
      </c>
      <c r="P61" s="13">
        <f>VLOOKUP(A:A,[3]TDSheet!$A:$C,3,0)</f>
        <v>0</v>
      </c>
      <c r="Q61" s="13"/>
      <c r="R61" s="13"/>
      <c r="S61" s="13"/>
      <c r="T61" s="15"/>
      <c r="U61" s="15"/>
      <c r="V61" s="13">
        <f t="shared" si="14"/>
        <v>56.377200000000002</v>
      </c>
      <c r="W61" s="15"/>
      <c r="X61" s="16">
        <f t="shared" si="15"/>
        <v>5.9692216002213661</v>
      </c>
      <c r="Y61" s="13">
        <f t="shared" si="16"/>
        <v>0.29316816017822805</v>
      </c>
      <c r="Z61" s="13">
        <f>VLOOKUP(A:A,[1]TDSheet!$A:$Z,26,0)</f>
        <v>0</v>
      </c>
      <c r="AA61" s="13"/>
      <c r="AB61" s="13">
        <f>VLOOKUP(A:A,[1]TDSheet!$A:$AB,28,0)</f>
        <v>0</v>
      </c>
      <c r="AC61" s="13">
        <f>VLOOKUP(A:A,[1]TDSheet!$A:$AC,29,0)</f>
        <v>0</v>
      </c>
      <c r="AD61" s="13">
        <f>VLOOKUP(A:A,[1]TDSheet!$A:$AD,30,0)</f>
        <v>54.261199999999995</v>
      </c>
      <c r="AE61" s="13">
        <f>VLOOKUP(A:A,[1]TDSheet!$A:$AE,31,0)</f>
        <v>62.089599999999997</v>
      </c>
      <c r="AF61" s="13">
        <f>VLOOKUP(A:A,[4]TDSheet!$A:$D,4,0)</f>
        <v>40.308999999999997</v>
      </c>
      <c r="AG61" s="13">
        <f>VLOOKUP(A:A,[1]TDSheet!$A:$AG,33,0)</f>
        <v>0</v>
      </c>
      <c r="AH61" s="13">
        <f t="shared" si="17"/>
        <v>0</v>
      </c>
      <c r="AI61" s="13">
        <f t="shared" si="18"/>
        <v>0</v>
      </c>
      <c r="AJ61" s="13">
        <f t="shared" si="19"/>
        <v>0</v>
      </c>
      <c r="AK61" s="13">
        <f t="shared" si="20"/>
        <v>0</v>
      </c>
      <c r="AL61" s="13">
        <f t="shared" si="21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724</v>
      </c>
      <c r="D62" s="8">
        <v>4121</v>
      </c>
      <c r="E62" s="8">
        <v>3835</v>
      </c>
      <c r="F62" s="8">
        <v>902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3882</v>
      </c>
      <c r="K62" s="13">
        <f t="shared" si="13"/>
        <v>-47</v>
      </c>
      <c r="L62" s="13">
        <f>VLOOKUP(A:A,[1]TDSheet!$A:$M,13,0)</f>
        <v>1000</v>
      </c>
      <c r="M62" s="13">
        <f>VLOOKUP(A:A,[1]TDSheet!$A:$N,14,0)</f>
        <v>1000</v>
      </c>
      <c r="N62" s="13">
        <f>VLOOKUP(A:A,[1]TDSheet!$A:$O,15,0)</f>
        <v>300</v>
      </c>
      <c r="O62" s="13">
        <f>VLOOKUP(A:A,[1]TDSheet!$A:$W,23,0)</f>
        <v>1000</v>
      </c>
      <c r="P62" s="13">
        <f>VLOOKUP(A:A,[3]TDSheet!$A:$C,3,0)</f>
        <v>370</v>
      </c>
      <c r="Q62" s="13"/>
      <c r="R62" s="13"/>
      <c r="S62" s="13"/>
      <c r="T62" s="15"/>
      <c r="U62" s="15"/>
      <c r="V62" s="13">
        <f t="shared" si="14"/>
        <v>696.2</v>
      </c>
      <c r="W62" s="15"/>
      <c r="X62" s="16">
        <f t="shared" si="15"/>
        <v>6.035621947716173</v>
      </c>
      <c r="Y62" s="13">
        <f t="shared" si="16"/>
        <v>1.2956047112898592</v>
      </c>
      <c r="Z62" s="13">
        <f>VLOOKUP(A:A,[1]TDSheet!$A:$Z,26,0)</f>
        <v>204</v>
      </c>
      <c r="AA62" s="13"/>
      <c r="AB62" s="13">
        <f>VLOOKUP(A:A,[1]TDSheet!$A:$AB,28,0)</f>
        <v>150</v>
      </c>
      <c r="AC62" s="13">
        <f>VLOOKUP(A:A,[1]TDSheet!$A:$AC,29,0)</f>
        <v>0</v>
      </c>
      <c r="AD62" s="13">
        <f>VLOOKUP(A:A,[1]TDSheet!$A:$AD,30,0)</f>
        <v>618.20000000000005</v>
      </c>
      <c r="AE62" s="13">
        <f>VLOOKUP(A:A,[1]TDSheet!$A:$AE,31,0)</f>
        <v>773.4</v>
      </c>
      <c r="AF62" s="13">
        <f>VLOOKUP(A:A,[4]TDSheet!$A:$D,4,0)</f>
        <v>711</v>
      </c>
      <c r="AG62" s="13" t="e">
        <f>VLOOKUP(A:A,[1]TDSheet!$A:$AG,33,0)</f>
        <v>#N/A</v>
      </c>
      <c r="AH62" s="13">
        <f t="shared" si="17"/>
        <v>0</v>
      </c>
      <c r="AI62" s="13">
        <f t="shared" si="18"/>
        <v>0</v>
      </c>
      <c r="AJ62" s="13">
        <f t="shared" si="19"/>
        <v>0</v>
      </c>
      <c r="AK62" s="13">
        <f t="shared" si="20"/>
        <v>148</v>
      </c>
      <c r="AL62" s="13">
        <f t="shared" si="21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643</v>
      </c>
      <c r="D63" s="8">
        <v>4641</v>
      </c>
      <c r="E63" s="8">
        <v>4047</v>
      </c>
      <c r="F63" s="8">
        <v>1094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4203</v>
      </c>
      <c r="K63" s="13">
        <f t="shared" si="13"/>
        <v>-156</v>
      </c>
      <c r="L63" s="13">
        <f>VLOOKUP(A:A,[1]TDSheet!$A:$M,13,0)</f>
        <v>1100</v>
      </c>
      <c r="M63" s="13">
        <f>VLOOKUP(A:A,[1]TDSheet!$A:$N,14,0)</f>
        <v>1100</v>
      </c>
      <c r="N63" s="13">
        <f>VLOOKUP(A:A,[1]TDSheet!$A:$O,15,0)</f>
        <v>700</v>
      </c>
      <c r="O63" s="13">
        <f>VLOOKUP(A:A,[1]TDSheet!$A:$W,23,0)</f>
        <v>1000</v>
      </c>
      <c r="P63" s="13">
        <f>VLOOKUP(A:A,[3]TDSheet!$A:$C,3,0)</f>
        <v>460</v>
      </c>
      <c r="Q63" s="13"/>
      <c r="R63" s="13"/>
      <c r="S63" s="13"/>
      <c r="T63" s="15"/>
      <c r="U63" s="15"/>
      <c r="V63" s="13">
        <f t="shared" si="14"/>
        <v>789</v>
      </c>
      <c r="W63" s="15"/>
      <c r="X63" s="16">
        <f t="shared" si="15"/>
        <v>6.329531051964512</v>
      </c>
      <c r="Y63" s="13">
        <f t="shared" si="16"/>
        <v>1.3865652724968314</v>
      </c>
      <c r="Z63" s="13">
        <f>VLOOKUP(A:A,[1]TDSheet!$A:$Z,26,0)</f>
        <v>0</v>
      </c>
      <c r="AA63" s="13"/>
      <c r="AB63" s="13">
        <f>VLOOKUP(A:A,[1]TDSheet!$A:$AB,28,0)</f>
        <v>102</v>
      </c>
      <c r="AC63" s="13">
        <f>VLOOKUP(A:A,[1]TDSheet!$A:$AC,29,0)</f>
        <v>0</v>
      </c>
      <c r="AD63" s="13">
        <f>VLOOKUP(A:A,[1]TDSheet!$A:$AD,30,0)</f>
        <v>681</v>
      </c>
      <c r="AE63" s="13">
        <f>VLOOKUP(A:A,[1]TDSheet!$A:$AE,31,0)</f>
        <v>877.6</v>
      </c>
      <c r="AF63" s="13">
        <f>VLOOKUP(A:A,[4]TDSheet!$A:$D,4,0)</f>
        <v>705</v>
      </c>
      <c r="AG63" s="13" t="e">
        <f>VLOOKUP(A:A,[1]TDSheet!$A:$AG,33,0)</f>
        <v>#N/A</v>
      </c>
      <c r="AH63" s="13">
        <f t="shared" si="17"/>
        <v>0</v>
      </c>
      <c r="AI63" s="13">
        <f t="shared" si="18"/>
        <v>0</v>
      </c>
      <c r="AJ63" s="13">
        <f t="shared" si="19"/>
        <v>0</v>
      </c>
      <c r="AK63" s="13">
        <f t="shared" si="20"/>
        <v>184</v>
      </c>
      <c r="AL63" s="13">
        <f t="shared" si="21"/>
        <v>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27.263999999999999</v>
      </c>
      <c r="D64" s="8">
        <v>148.55799999999999</v>
      </c>
      <c r="E64" s="8">
        <v>147.83199999999999</v>
      </c>
      <c r="F64" s="8">
        <v>27.277000000000001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156.428</v>
      </c>
      <c r="K64" s="13">
        <f t="shared" si="13"/>
        <v>-8.5960000000000036</v>
      </c>
      <c r="L64" s="13">
        <f>VLOOKUP(A:A,[1]TDSheet!$A:$M,13,0)</f>
        <v>20</v>
      </c>
      <c r="M64" s="13">
        <f>VLOOKUP(A:A,[1]TDSheet!$A:$N,14,0)</f>
        <v>20</v>
      </c>
      <c r="N64" s="13">
        <f>VLOOKUP(A:A,[1]TDSheet!$A:$O,15,0)</f>
        <v>0</v>
      </c>
      <c r="O64" s="13">
        <f>VLOOKUP(A:A,[1]TDSheet!$A:$W,23,0)</f>
        <v>0</v>
      </c>
      <c r="P64" s="13">
        <f>VLOOKUP(A:A,[3]TDSheet!$A:$C,3,0)</f>
        <v>0</v>
      </c>
      <c r="Q64" s="13"/>
      <c r="R64" s="13"/>
      <c r="S64" s="13"/>
      <c r="T64" s="15"/>
      <c r="U64" s="15"/>
      <c r="V64" s="13">
        <f t="shared" si="14"/>
        <v>8.9049999999999976</v>
      </c>
      <c r="W64" s="15"/>
      <c r="X64" s="16">
        <f t="shared" si="15"/>
        <v>7.5549691184727701</v>
      </c>
      <c r="Y64" s="13">
        <f t="shared" si="16"/>
        <v>3.0631106120157225</v>
      </c>
      <c r="Z64" s="13">
        <f>VLOOKUP(A:A,[1]TDSheet!$A:$Z,26,0)</f>
        <v>103.307</v>
      </c>
      <c r="AA64" s="13"/>
      <c r="AB64" s="13">
        <f>VLOOKUP(A:A,[1]TDSheet!$A:$AB,28,0)</f>
        <v>0</v>
      </c>
      <c r="AC64" s="13">
        <f>VLOOKUP(A:A,[1]TDSheet!$A:$AC,29,0)</f>
        <v>0</v>
      </c>
      <c r="AD64" s="13">
        <f>VLOOKUP(A:A,[1]TDSheet!$A:$AD,30,0)</f>
        <v>8.4296000000000006</v>
      </c>
      <c r="AE64" s="13">
        <f>VLOOKUP(A:A,[1]TDSheet!$A:$AE,31,0)</f>
        <v>11.500200000000001</v>
      </c>
      <c r="AF64" s="13">
        <f>VLOOKUP(A:A,[4]TDSheet!$A:$D,4,0)</f>
        <v>9.3350000000000009</v>
      </c>
      <c r="AG64" s="13" t="str">
        <f>VLOOKUP(A:A,[1]TDSheet!$A:$AG,33,0)</f>
        <v>увел</v>
      </c>
      <c r="AH64" s="13">
        <f t="shared" si="17"/>
        <v>0</v>
      </c>
      <c r="AI64" s="13">
        <f t="shared" si="18"/>
        <v>0</v>
      </c>
      <c r="AJ64" s="13">
        <f t="shared" si="19"/>
        <v>0</v>
      </c>
      <c r="AK64" s="13">
        <f t="shared" si="20"/>
        <v>0</v>
      </c>
      <c r="AL64" s="13">
        <f t="shared" si="21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128.155</v>
      </c>
      <c r="D65" s="8">
        <v>532.10900000000004</v>
      </c>
      <c r="E65" s="8">
        <v>222.27</v>
      </c>
      <c r="F65" s="8">
        <v>160.11699999999999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224.99799999999999</v>
      </c>
      <c r="K65" s="13">
        <f t="shared" si="13"/>
        <v>-2.7279999999999802</v>
      </c>
      <c r="L65" s="13">
        <f>VLOOKUP(A:A,[1]TDSheet!$A:$M,13,0)</f>
        <v>100</v>
      </c>
      <c r="M65" s="13">
        <f>VLOOKUP(A:A,[1]TDSheet!$A:$N,14,0)</f>
        <v>100</v>
      </c>
      <c r="N65" s="13">
        <f>VLOOKUP(A:A,[1]TDSheet!$A:$O,15,0)</f>
        <v>0</v>
      </c>
      <c r="O65" s="13">
        <f>VLOOKUP(A:A,[1]TDSheet!$A:$W,23,0)</f>
        <v>200</v>
      </c>
      <c r="P65" s="13">
        <f>VLOOKUP(A:A,[3]TDSheet!$A:$C,3,0)</f>
        <v>0</v>
      </c>
      <c r="Q65" s="13"/>
      <c r="R65" s="13"/>
      <c r="S65" s="13"/>
      <c r="T65" s="15"/>
      <c r="U65" s="15"/>
      <c r="V65" s="13">
        <f t="shared" si="14"/>
        <v>23.707200000000004</v>
      </c>
      <c r="W65" s="15"/>
      <c r="X65" s="16">
        <f t="shared" si="15"/>
        <v>23.626451035972188</v>
      </c>
      <c r="Y65" s="13">
        <f t="shared" si="16"/>
        <v>6.7539397313896181</v>
      </c>
      <c r="Z65" s="13">
        <f>VLOOKUP(A:A,[1]TDSheet!$A:$Z,26,0)</f>
        <v>103.73399999999999</v>
      </c>
      <c r="AA65" s="13"/>
      <c r="AB65" s="13">
        <f>VLOOKUP(A:A,[1]TDSheet!$A:$AB,28,0)</f>
        <v>0</v>
      </c>
      <c r="AC65" s="13">
        <f>VLOOKUP(A:A,[1]TDSheet!$A:$AC,29,0)</f>
        <v>0</v>
      </c>
      <c r="AD65" s="13">
        <f>VLOOKUP(A:A,[1]TDSheet!$A:$AD,30,0)</f>
        <v>45.6</v>
      </c>
      <c r="AE65" s="13">
        <f>VLOOKUP(A:A,[1]TDSheet!$A:$AE,31,0)</f>
        <v>74.106200000000001</v>
      </c>
      <c r="AF65" s="13">
        <f>VLOOKUP(A:A,[4]TDSheet!$A:$D,4,0)</f>
        <v>26.542000000000002</v>
      </c>
      <c r="AG65" s="13">
        <f>VLOOKUP(A:A,[1]TDSheet!$A:$AG,33,0)</f>
        <v>0</v>
      </c>
      <c r="AH65" s="13">
        <f t="shared" si="17"/>
        <v>0</v>
      </c>
      <c r="AI65" s="13">
        <f t="shared" si="18"/>
        <v>0</v>
      </c>
      <c r="AJ65" s="13">
        <f t="shared" si="19"/>
        <v>0</v>
      </c>
      <c r="AK65" s="13">
        <f t="shared" si="20"/>
        <v>0</v>
      </c>
      <c r="AL65" s="13">
        <f t="shared" si="21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196</v>
      </c>
      <c r="D66" s="8">
        <v>1534</v>
      </c>
      <c r="E66" s="8">
        <v>1234</v>
      </c>
      <c r="F66" s="8">
        <v>445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1274</v>
      </c>
      <c r="K66" s="13">
        <f t="shared" si="13"/>
        <v>-40</v>
      </c>
      <c r="L66" s="13">
        <f>VLOOKUP(A:A,[1]TDSheet!$A:$M,13,0)</f>
        <v>250</v>
      </c>
      <c r="M66" s="13">
        <f>VLOOKUP(A:A,[1]TDSheet!$A:$N,14,0)</f>
        <v>300</v>
      </c>
      <c r="N66" s="13">
        <f>VLOOKUP(A:A,[1]TDSheet!$A:$O,15,0)</f>
        <v>20</v>
      </c>
      <c r="O66" s="13">
        <f>VLOOKUP(A:A,[1]TDSheet!$A:$W,23,0)</f>
        <v>200</v>
      </c>
      <c r="P66" s="13">
        <f>VLOOKUP(A:A,[3]TDSheet!$A:$C,3,0)</f>
        <v>190</v>
      </c>
      <c r="Q66" s="13"/>
      <c r="R66" s="13"/>
      <c r="S66" s="13"/>
      <c r="T66" s="15"/>
      <c r="U66" s="15"/>
      <c r="V66" s="13">
        <f t="shared" si="14"/>
        <v>190.4</v>
      </c>
      <c r="W66" s="15"/>
      <c r="X66" s="16">
        <f t="shared" si="15"/>
        <v>6.3813025210084033</v>
      </c>
      <c r="Y66" s="13">
        <f t="shared" si="16"/>
        <v>2.33718487394958</v>
      </c>
      <c r="Z66" s="13">
        <f>VLOOKUP(A:A,[1]TDSheet!$A:$Z,26,0)</f>
        <v>0</v>
      </c>
      <c r="AA66" s="13"/>
      <c r="AB66" s="13">
        <f>VLOOKUP(A:A,[1]TDSheet!$A:$AB,28,0)</f>
        <v>282</v>
      </c>
      <c r="AC66" s="13">
        <f>VLOOKUP(A:A,[1]TDSheet!$A:$AC,29,0)</f>
        <v>0</v>
      </c>
      <c r="AD66" s="13">
        <f>VLOOKUP(A:A,[1]TDSheet!$A:$AD,30,0)</f>
        <v>179</v>
      </c>
      <c r="AE66" s="13">
        <f>VLOOKUP(A:A,[1]TDSheet!$A:$AE,31,0)</f>
        <v>231.6</v>
      </c>
      <c r="AF66" s="13">
        <f>VLOOKUP(A:A,[4]TDSheet!$A:$D,4,0)</f>
        <v>146</v>
      </c>
      <c r="AG66" s="13">
        <f>VLOOKUP(A:A,[1]TDSheet!$A:$AG,33,0)</f>
        <v>0</v>
      </c>
      <c r="AH66" s="13">
        <f t="shared" si="17"/>
        <v>0</v>
      </c>
      <c r="AI66" s="13">
        <f t="shared" si="18"/>
        <v>0</v>
      </c>
      <c r="AJ66" s="13">
        <f t="shared" si="19"/>
        <v>0</v>
      </c>
      <c r="AK66" s="13">
        <f t="shared" si="20"/>
        <v>66.5</v>
      </c>
      <c r="AL66" s="13">
        <f t="shared" si="21"/>
        <v>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459</v>
      </c>
      <c r="D67" s="8">
        <v>1801</v>
      </c>
      <c r="E67" s="8">
        <v>1860</v>
      </c>
      <c r="F67" s="8">
        <v>335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1913</v>
      </c>
      <c r="K67" s="13">
        <f t="shared" si="13"/>
        <v>-53</v>
      </c>
      <c r="L67" s="13">
        <f>VLOOKUP(A:A,[1]TDSheet!$A:$M,13,0)</f>
        <v>350</v>
      </c>
      <c r="M67" s="13">
        <f>VLOOKUP(A:A,[1]TDSheet!$A:$N,14,0)</f>
        <v>450</v>
      </c>
      <c r="N67" s="13">
        <f>VLOOKUP(A:A,[1]TDSheet!$A:$O,15,0)</f>
        <v>300</v>
      </c>
      <c r="O67" s="13">
        <f>VLOOKUP(A:A,[1]TDSheet!$A:$W,23,0)</f>
        <v>350</v>
      </c>
      <c r="P67" s="13">
        <f>VLOOKUP(A:A,[3]TDSheet!$A:$C,3,0)</f>
        <v>310</v>
      </c>
      <c r="Q67" s="13"/>
      <c r="R67" s="13"/>
      <c r="S67" s="13"/>
      <c r="T67" s="15"/>
      <c r="U67" s="15"/>
      <c r="V67" s="13">
        <f t="shared" si="14"/>
        <v>315.60000000000002</v>
      </c>
      <c r="W67" s="15"/>
      <c r="X67" s="16">
        <f t="shared" si="15"/>
        <v>5.6558935361216722</v>
      </c>
      <c r="Y67" s="13">
        <f t="shared" si="16"/>
        <v>1.0614702154626108</v>
      </c>
      <c r="Z67" s="13">
        <f>VLOOKUP(A:A,[1]TDSheet!$A:$Z,26,0)</f>
        <v>0</v>
      </c>
      <c r="AA67" s="13"/>
      <c r="AB67" s="13">
        <f>VLOOKUP(A:A,[1]TDSheet!$A:$AB,28,0)</f>
        <v>282</v>
      </c>
      <c r="AC67" s="13">
        <f>VLOOKUP(A:A,[1]TDSheet!$A:$AC,29,0)</f>
        <v>0</v>
      </c>
      <c r="AD67" s="13">
        <f>VLOOKUP(A:A,[1]TDSheet!$A:$AD,30,0)</f>
        <v>283.2</v>
      </c>
      <c r="AE67" s="13">
        <f>VLOOKUP(A:A,[1]TDSheet!$A:$AE,31,0)</f>
        <v>322.60000000000002</v>
      </c>
      <c r="AF67" s="13">
        <f>VLOOKUP(A:A,[4]TDSheet!$A:$D,4,0)</f>
        <v>349</v>
      </c>
      <c r="AG67" s="13">
        <f>VLOOKUP(A:A,[1]TDSheet!$A:$AG,33,0)</f>
        <v>0</v>
      </c>
      <c r="AH67" s="13">
        <f t="shared" si="17"/>
        <v>0</v>
      </c>
      <c r="AI67" s="13">
        <f t="shared" si="18"/>
        <v>0</v>
      </c>
      <c r="AJ67" s="13">
        <f t="shared" si="19"/>
        <v>0</v>
      </c>
      <c r="AK67" s="13">
        <f t="shared" si="20"/>
        <v>108.5</v>
      </c>
      <c r="AL67" s="13">
        <f t="shared" si="21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175</v>
      </c>
      <c r="D68" s="8">
        <v>2103</v>
      </c>
      <c r="E68" s="8">
        <v>822</v>
      </c>
      <c r="F68" s="8">
        <v>430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854</v>
      </c>
      <c r="K68" s="13">
        <f t="shared" si="13"/>
        <v>-32</v>
      </c>
      <c r="L68" s="13">
        <f>VLOOKUP(A:A,[1]TDSheet!$A:$M,13,0)</f>
        <v>250</v>
      </c>
      <c r="M68" s="13">
        <f>VLOOKUP(A:A,[1]TDSheet!$A:$N,14,0)</f>
        <v>300</v>
      </c>
      <c r="N68" s="13">
        <f>VLOOKUP(A:A,[1]TDSheet!$A:$O,15,0)</f>
        <v>0</v>
      </c>
      <c r="O68" s="13">
        <f>VLOOKUP(A:A,[1]TDSheet!$A:$W,23,0)</f>
        <v>90</v>
      </c>
      <c r="P68" s="13">
        <f>VLOOKUP(A:A,[3]TDSheet!$A:$C,3,0)</f>
        <v>60</v>
      </c>
      <c r="Q68" s="13"/>
      <c r="R68" s="13"/>
      <c r="S68" s="13"/>
      <c r="T68" s="15"/>
      <c r="U68" s="15"/>
      <c r="V68" s="13">
        <f t="shared" si="14"/>
        <v>164.4</v>
      </c>
      <c r="W68" s="15"/>
      <c r="X68" s="16">
        <f t="shared" si="15"/>
        <v>6.5085158150851576</v>
      </c>
      <c r="Y68" s="13">
        <f t="shared" si="16"/>
        <v>2.6155717761557176</v>
      </c>
      <c r="Z68" s="13">
        <f>VLOOKUP(A:A,[1]TDSheet!$A:$Z,26,0)</f>
        <v>0</v>
      </c>
      <c r="AA68" s="13"/>
      <c r="AB68" s="13">
        <f>VLOOKUP(A:A,[1]TDSheet!$A:$AB,28,0)</f>
        <v>0</v>
      </c>
      <c r="AC68" s="13">
        <f>VLOOKUP(A:A,[1]TDSheet!$A:$AC,29,0)</f>
        <v>0</v>
      </c>
      <c r="AD68" s="13">
        <f>VLOOKUP(A:A,[1]TDSheet!$A:$AD,30,0)</f>
        <v>166.2</v>
      </c>
      <c r="AE68" s="13">
        <f>VLOOKUP(A:A,[1]TDSheet!$A:$AE,31,0)</f>
        <v>214.4</v>
      </c>
      <c r="AF68" s="13">
        <f>VLOOKUP(A:A,[4]TDSheet!$A:$D,4,0)</f>
        <v>117</v>
      </c>
      <c r="AG68" s="13">
        <f>VLOOKUP(A:A,[1]TDSheet!$A:$AG,33,0)</f>
        <v>0</v>
      </c>
      <c r="AH68" s="13">
        <f t="shared" si="17"/>
        <v>0</v>
      </c>
      <c r="AI68" s="13">
        <f t="shared" si="18"/>
        <v>0</v>
      </c>
      <c r="AJ68" s="13">
        <f t="shared" si="19"/>
        <v>0</v>
      </c>
      <c r="AK68" s="13">
        <f t="shared" si="20"/>
        <v>24</v>
      </c>
      <c r="AL68" s="13">
        <f t="shared" si="21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134.21600000000001</v>
      </c>
      <c r="D69" s="8">
        <v>326.548</v>
      </c>
      <c r="E69" s="8">
        <v>393.904</v>
      </c>
      <c r="F69" s="8">
        <v>61.417000000000002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391.14299999999997</v>
      </c>
      <c r="K69" s="13">
        <f t="shared" si="13"/>
        <v>2.7610000000000241</v>
      </c>
      <c r="L69" s="13">
        <f>VLOOKUP(A:A,[1]TDSheet!$A:$M,13,0)</f>
        <v>40</v>
      </c>
      <c r="M69" s="13">
        <f>VLOOKUP(A:A,[1]TDSheet!$A:$N,14,0)</f>
        <v>60</v>
      </c>
      <c r="N69" s="13">
        <f>VLOOKUP(A:A,[1]TDSheet!$A:$O,15,0)</f>
        <v>20</v>
      </c>
      <c r="O69" s="13">
        <f>VLOOKUP(A:A,[1]TDSheet!$A:$W,23,0)</f>
        <v>60</v>
      </c>
      <c r="P69" s="13">
        <f>VLOOKUP(A:A,[3]TDSheet!$A:$C,3,0)</f>
        <v>56</v>
      </c>
      <c r="Q69" s="13"/>
      <c r="R69" s="13"/>
      <c r="S69" s="13"/>
      <c r="T69" s="15"/>
      <c r="U69" s="15"/>
      <c r="V69" s="13">
        <f t="shared" si="14"/>
        <v>39.6128</v>
      </c>
      <c r="W69" s="15"/>
      <c r="X69" s="16">
        <f t="shared" si="15"/>
        <v>6.0944189756846274</v>
      </c>
      <c r="Y69" s="13">
        <f t="shared" si="16"/>
        <v>1.550433193311253</v>
      </c>
      <c r="Z69" s="13">
        <f>VLOOKUP(A:A,[1]TDSheet!$A:$Z,26,0)</f>
        <v>0</v>
      </c>
      <c r="AA69" s="13"/>
      <c r="AB69" s="13">
        <f>VLOOKUP(A:A,[1]TDSheet!$A:$AB,28,0)</f>
        <v>195.84</v>
      </c>
      <c r="AC69" s="13">
        <f>VLOOKUP(A:A,[1]TDSheet!$A:$AC,29,0)</f>
        <v>0</v>
      </c>
      <c r="AD69" s="13">
        <f>VLOOKUP(A:A,[1]TDSheet!$A:$AD,30,0)</f>
        <v>36.414000000000001</v>
      </c>
      <c r="AE69" s="13">
        <f>VLOOKUP(A:A,[1]TDSheet!$A:$AE,31,0)</f>
        <v>41.743399999999994</v>
      </c>
      <c r="AF69" s="13">
        <f>VLOOKUP(A:A,[4]TDSheet!$A:$D,4,0)</f>
        <v>40.302</v>
      </c>
      <c r="AG69" s="13" t="e">
        <f>VLOOKUP(A:A,[1]TDSheet!$A:$AG,33,0)</f>
        <v>#N/A</v>
      </c>
      <c r="AH69" s="13">
        <f t="shared" si="17"/>
        <v>0</v>
      </c>
      <c r="AI69" s="13">
        <f t="shared" si="18"/>
        <v>0</v>
      </c>
      <c r="AJ69" s="13">
        <f t="shared" si="19"/>
        <v>0</v>
      </c>
      <c r="AK69" s="13">
        <f t="shared" si="20"/>
        <v>56</v>
      </c>
      <c r="AL69" s="13">
        <f t="shared" si="21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66.009</v>
      </c>
      <c r="D70" s="8">
        <v>1327.3119999999999</v>
      </c>
      <c r="E70" s="8">
        <v>1156.33</v>
      </c>
      <c r="F70" s="8">
        <v>222.94499999999999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1117.046</v>
      </c>
      <c r="K70" s="13">
        <f t="shared" si="13"/>
        <v>39.283999999999878</v>
      </c>
      <c r="L70" s="13">
        <f>VLOOKUP(A:A,[1]TDSheet!$A:$M,13,0)</f>
        <v>300</v>
      </c>
      <c r="M70" s="13">
        <f>VLOOKUP(A:A,[1]TDSheet!$A:$N,14,0)</f>
        <v>300</v>
      </c>
      <c r="N70" s="13">
        <f>VLOOKUP(A:A,[1]TDSheet!$A:$O,15,0)</f>
        <v>100</v>
      </c>
      <c r="O70" s="13">
        <f>VLOOKUP(A:A,[1]TDSheet!$A:$W,23,0)</f>
        <v>80</v>
      </c>
      <c r="P70" s="13">
        <f>VLOOKUP(A:A,[3]TDSheet!$A:$C,3,0)</f>
        <v>130</v>
      </c>
      <c r="Q70" s="13"/>
      <c r="R70" s="13"/>
      <c r="S70" s="13"/>
      <c r="T70" s="15"/>
      <c r="U70" s="15"/>
      <c r="V70" s="13">
        <f t="shared" si="14"/>
        <v>198.50200000000001</v>
      </c>
      <c r="W70" s="15"/>
      <c r="X70" s="16">
        <f t="shared" si="15"/>
        <v>5.0525687398615622</v>
      </c>
      <c r="Y70" s="13">
        <f t="shared" si="16"/>
        <v>1.1231372983647518</v>
      </c>
      <c r="Z70" s="13">
        <f>VLOOKUP(A:A,[1]TDSheet!$A:$Z,26,0)</f>
        <v>0</v>
      </c>
      <c r="AA70" s="13"/>
      <c r="AB70" s="13">
        <f>VLOOKUP(A:A,[1]TDSheet!$A:$AB,28,0)</f>
        <v>163.82</v>
      </c>
      <c r="AC70" s="13">
        <f>VLOOKUP(A:A,[1]TDSheet!$A:$AC,29,0)</f>
        <v>0</v>
      </c>
      <c r="AD70" s="13">
        <f>VLOOKUP(A:A,[1]TDSheet!$A:$AD,30,0)</f>
        <v>108.21200000000002</v>
      </c>
      <c r="AE70" s="13">
        <f>VLOOKUP(A:A,[1]TDSheet!$A:$AE,31,0)</f>
        <v>204.05940000000001</v>
      </c>
      <c r="AF70" s="13">
        <f>VLOOKUP(A:A,[4]TDSheet!$A:$D,4,0)</f>
        <v>319.53899999999999</v>
      </c>
      <c r="AG70" s="13" t="str">
        <f>VLOOKUP(A:A,[1]TDSheet!$A:$AG,33,0)</f>
        <v>декак</v>
      </c>
      <c r="AH70" s="13">
        <f t="shared" si="17"/>
        <v>0</v>
      </c>
      <c r="AI70" s="13">
        <f t="shared" si="18"/>
        <v>0</v>
      </c>
      <c r="AJ70" s="13">
        <f t="shared" si="19"/>
        <v>0</v>
      </c>
      <c r="AK70" s="13">
        <f t="shared" si="20"/>
        <v>130</v>
      </c>
      <c r="AL70" s="13">
        <f t="shared" si="21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86.936000000000007</v>
      </c>
      <c r="D71" s="8">
        <v>479.38200000000001</v>
      </c>
      <c r="E71" s="8">
        <v>537.62900000000002</v>
      </c>
      <c r="F71" s="8">
        <v>27.334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533.02300000000002</v>
      </c>
      <c r="K71" s="13">
        <f t="shared" si="13"/>
        <v>4.6059999999999945</v>
      </c>
      <c r="L71" s="13">
        <f>VLOOKUP(A:A,[1]TDSheet!$A:$M,13,0)</f>
        <v>50</v>
      </c>
      <c r="M71" s="13">
        <f>VLOOKUP(A:A,[1]TDSheet!$A:$N,14,0)</f>
        <v>30</v>
      </c>
      <c r="N71" s="13">
        <f>VLOOKUP(A:A,[1]TDSheet!$A:$O,15,0)</f>
        <v>50</v>
      </c>
      <c r="O71" s="13">
        <f>VLOOKUP(A:A,[1]TDSheet!$A:$W,23,0)</f>
        <v>30</v>
      </c>
      <c r="P71" s="13">
        <f>VLOOKUP(A:A,[3]TDSheet!$A:$C,3,0)</f>
        <v>60</v>
      </c>
      <c r="Q71" s="13"/>
      <c r="R71" s="13"/>
      <c r="S71" s="13"/>
      <c r="T71" s="15"/>
      <c r="U71" s="15"/>
      <c r="V71" s="13">
        <f t="shared" si="14"/>
        <v>22.986799999999999</v>
      </c>
      <c r="W71" s="15"/>
      <c r="X71" s="16">
        <f t="shared" si="15"/>
        <v>8.1496337028207506</v>
      </c>
      <c r="Y71" s="13">
        <f t="shared" si="16"/>
        <v>1.1891172324986514</v>
      </c>
      <c r="Z71" s="13">
        <f>VLOOKUP(A:A,[1]TDSheet!$A:$Z,26,0)</f>
        <v>301.92</v>
      </c>
      <c r="AA71" s="13"/>
      <c r="AB71" s="13">
        <f>VLOOKUP(A:A,[1]TDSheet!$A:$AB,28,0)</f>
        <v>120.77500000000001</v>
      </c>
      <c r="AC71" s="13">
        <f>VLOOKUP(A:A,[1]TDSheet!$A:$AC,29,0)</f>
        <v>0</v>
      </c>
      <c r="AD71" s="13">
        <f>VLOOKUP(A:A,[1]TDSheet!$A:$AD,30,0)</f>
        <v>23.380600000000001</v>
      </c>
      <c r="AE71" s="13">
        <f>VLOOKUP(A:A,[1]TDSheet!$A:$AE,31,0)</f>
        <v>25.486800000000006</v>
      </c>
      <c r="AF71" s="13">
        <f>VLOOKUP(A:A,[4]TDSheet!$A:$D,4,0)</f>
        <v>26.058</v>
      </c>
      <c r="AG71" s="13">
        <f>VLOOKUP(A:A,[1]TDSheet!$A:$AG,33,0)</f>
        <v>0</v>
      </c>
      <c r="AH71" s="13">
        <f t="shared" si="17"/>
        <v>0</v>
      </c>
      <c r="AI71" s="13">
        <f t="shared" si="18"/>
        <v>0</v>
      </c>
      <c r="AJ71" s="13">
        <f t="shared" si="19"/>
        <v>0</v>
      </c>
      <c r="AK71" s="13">
        <f t="shared" si="20"/>
        <v>60</v>
      </c>
      <c r="AL71" s="13">
        <f t="shared" si="21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7.6079999999999997</v>
      </c>
      <c r="D72" s="8">
        <v>40.72</v>
      </c>
      <c r="E72" s="8">
        <v>38.616</v>
      </c>
      <c r="F72" s="8">
        <v>9.7119999999999997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38.155999999999999</v>
      </c>
      <c r="K72" s="13">
        <f t="shared" ref="K72:K110" si="22">E72-J72</f>
        <v>0.46000000000000085</v>
      </c>
      <c r="L72" s="13">
        <f>VLOOKUP(A:A,[1]TDSheet!$A:$M,13,0)</f>
        <v>0</v>
      </c>
      <c r="M72" s="13">
        <f>VLOOKUP(A:A,[1]TDSheet!$A:$N,14,0)</f>
        <v>0</v>
      </c>
      <c r="N72" s="13">
        <f>VLOOKUP(A:A,[1]TDSheet!$A:$O,15,0)</f>
        <v>10</v>
      </c>
      <c r="O72" s="13">
        <f>VLOOKUP(A:A,[1]TDSheet!$A:$W,23,0)</f>
        <v>0</v>
      </c>
      <c r="P72" s="13">
        <f>VLOOKUP(A:A,[3]TDSheet!$A:$C,3,0)</f>
        <v>0</v>
      </c>
      <c r="Q72" s="13"/>
      <c r="R72" s="13"/>
      <c r="S72" s="13"/>
      <c r="T72" s="15"/>
      <c r="U72" s="15"/>
      <c r="V72" s="13">
        <f t="shared" ref="V72:V110" si="23">(E72-Z72-AB72-AC72)/5</f>
        <v>2.5043999999999995</v>
      </c>
      <c r="W72" s="15"/>
      <c r="X72" s="16">
        <f t="shared" ref="X72:X110" si="24">(F72+L72+M72+N72+O72+T72+U72+W72)/V72</f>
        <v>7.8709471330458411</v>
      </c>
      <c r="Y72" s="13">
        <f t="shared" ref="Y72:Y110" si="25">F72/V72</f>
        <v>3.8779747644146307</v>
      </c>
      <c r="Z72" s="13">
        <f>VLOOKUP(A:A,[1]TDSheet!$A:$Z,26,0)</f>
        <v>0</v>
      </c>
      <c r="AA72" s="13"/>
      <c r="AB72" s="13">
        <f>VLOOKUP(A:A,[1]TDSheet!$A:$AB,28,0)</f>
        <v>26.094000000000001</v>
      </c>
      <c r="AC72" s="13">
        <f>VLOOKUP(A:A,[1]TDSheet!$A:$AC,29,0)</f>
        <v>0</v>
      </c>
      <c r="AD72" s="13">
        <f>VLOOKUP(A:A,[1]TDSheet!$A:$AD,30,0)</f>
        <v>2.6483999999999996</v>
      </c>
      <c r="AE72" s="13">
        <f>VLOOKUP(A:A,[1]TDSheet!$A:$AE,31,0)</f>
        <v>1.9224000000000003</v>
      </c>
      <c r="AF72" s="13">
        <v>0</v>
      </c>
      <c r="AG72" s="13" t="str">
        <f>VLOOKUP(A:A,[1]TDSheet!$A:$AG,33,0)</f>
        <v>увел</v>
      </c>
      <c r="AH72" s="13">
        <f t="shared" ref="AH72:AH110" si="26">T72*H72</f>
        <v>0</v>
      </c>
      <c r="AI72" s="13">
        <f t="shared" ref="AI72:AI110" si="27">U72*H72</f>
        <v>0</v>
      </c>
      <c r="AJ72" s="13">
        <f t="shared" ref="AJ72:AJ110" si="28">W72*H72</f>
        <v>0</v>
      </c>
      <c r="AK72" s="13">
        <f t="shared" ref="AK72:AK110" si="29">P72*H72</f>
        <v>0</v>
      </c>
      <c r="AL72" s="13">
        <f t="shared" ref="AL72:AL110" si="30">Q72*H72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833.83399999999995</v>
      </c>
      <c r="D73" s="8">
        <v>3393.2350000000001</v>
      </c>
      <c r="E73" s="8">
        <v>4079.7460000000001</v>
      </c>
      <c r="F73" s="8">
        <v>93.066000000000003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4129.5860000000002</v>
      </c>
      <c r="K73" s="13">
        <f t="shared" si="22"/>
        <v>-49.840000000000146</v>
      </c>
      <c r="L73" s="13">
        <f>VLOOKUP(A:A,[1]TDSheet!$A:$M,13,0)</f>
        <v>450</v>
      </c>
      <c r="M73" s="13">
        <f>VLOOKUP(A:A,[1]TDSheet!$A:$N,14,0)</f>
        <v>500</v>
      </c>
      <c r="N73" s="13">
        <f>VLOOKUP(A:A,[1]TDSheet!$A:$O,15,0)</f>
        <v>800</v>
      </c>
      <c r="O73" s="13">
        <f>VLOOKUP(A:A,[1]TDSheet!$A:$W,23,0)</f>
        <v>400</v>
      </c>
      <c r="P73" s="13">
        <f>VLOOKUP(A:A,[3]TDSheet!$A:$C,3,0)</f>
        <v>510</v>
      </c>
      <c r="Q73" s="13"/>
      <c r="R73" s="13"/>
      <c r="S73" s="13"/>
      <c r="T73" s="15"/>
      <c r="U73" s="15"/>
      <c r="V73" s="13">
        <f t="shared" si="23"/>
        <v>380.77320000000009</v>
      </c>
      <c r="W73" s="15"/>
      <c r="X73" s="16">
        <f t="shared" si="24"/>
        <v>5.8908189967151028</v>
      </c>
      <c r="Y73" s="13">
        <f t="shared" si="25"/>
        <v>0.24441320975320738</v>
      </c>
      <c r="Z73" s="13">
        <f>VLOOKUP(A:A,[1]TDSheet!$A:$Z,26,0)</f>
        <v>1204.4269999999999</v>
      </c>
      <c r="AA73" s="13"/>
      <c r="AB73" s="13">
        <f>VLOOKUP(A:A,[1]TDSheet!$A:$AB,28,0)</f>
        <v>971.45299999999997</v>
      </c>
      <c r="AC73" s="13">
        <f>VLOOKUP(A:A,[1]TDSheet!$A:$AC,29,0)</f>
        <v>0</v>
      </c>
      <c r="AD73" s="13">
        <f>VLOOKUP(A:A,[1]TDSheet!$A:$AD,30,0)</f>
        <v>341.9794</v>
      </c>
      <c r="AE73" s="13">
        <f>VLOOKUP(A:A,[1]TDSheet!$A:$AE,31,0)</f>
        <v>348.98419999999999</v>
      </c>
      <c r="AF73" s="13">
        <f>VLOOKUP(A:A,[4]TDSheet!$A:$D,4,0)</f>
        <v>348.02499999999998</v>
      </c>
      <c r="AG73" s="13" t="e">
        <f>VLOOKUP(A:A,[1]TDSheet!$A:$AG,33,0)</f>
        <v>#N/A</v>
      </c>
      <c r="AH73" s="13">
        <f t="shared" si="26"/>
        <v>0</v>
      </c>
      <c r="AI73" s="13">
        <f t="shared" si="27"/>
        <v>0</v>
      </c>
      <c r="AJ73" s="13">
        <f t="shared" si="28"/>
        <v>0</v>
      </c>
      <c r="AK73" s="13">
        <f t="shared" si="29"/>
        <v>510</v>
      </c>
      <c r="AL73" s="13">
        <f t="shared" si="30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1921</v>
      </c>
      <c r="D74" s="8">
        <v>2987</v>
      </c>
      <c r="E74" s="8">
        <v>4074</v>
      </c>
      <c r="F74" s="8">
        <v>770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4079</v>
      </c>
      <c r="K74" s="13">
        <f t="shared" si="22"/>
        <v>-5</v>
      </c>
      <c r="L74" s="13">
        <f>VLOOKUP(A:A,[1]TDSheet!$A:$M,13,0)</f>
        <v>900</v>
      </c>
      <c r="M74" s="13">
        <f>VLOOKUP(A:A,[1]TDSheet!$A:$N,14,0)</f>
        <v>1000</v>
      </c>
      <c r="N74" s="13">
        <f>VLOOKUP(A:A,[1]TDSheet!$A:$O,15,0)</f>
        <v>200</v>
      </c>
      <c r="O74" s="13">
        <f>VLOOKUP(A:A,[1]TDSheet!$A:$W,23,0)</f>
        <v>1000</v>
      </c>
      <c r="P74" s="13">
        <f>VLOOKUP(A:A,[3]TDSheet!$A:$C,3,0)</f>
        <v>910</v>
      </c>
      <c r="Q74" s="13"/>
      <c r="R74" s="13"/>
      <c r="S74" s="13"/>
      <c r="T74" s="15"/>
      <c r="U74" s="15"/>
      <c r="V74" s="13">
        <f t="shared" si="23"/>
        <v>664.8</v>
      </c>
      <c r="W74" s="15"/>
      <c r="X74" s="16">
        <f t="shared" si="24"/>
        <v>5.8212996389891698</v>
      </c>
      <c r="Y74" s="13">
        <f t="shared" si="25"/>
        <v>1.1582430806257522</v>
      </c>
      <c r="Z74" s="13">
        <f>VLOOKUP(A:A,[1]TDSheet!$A:$Z,26,0)</f>
        <v>0</v>
      </c>
      <c r="AA74" s="13"/>
      <c r="AB74" s="13">
        <f>VLOOKUP(A:A,[1]TDSheet!$A:$AB,28,0)</f>
        <v>750</v>
      </c>
      <c r="AC74" s="13">
        <f>VLOOKUP(A:A,[1]TDSheet!$A:$AC,29,0)</f>
        <v>0</v>
      </c>
      <c r="AD74" s="13">
        <f>VLOOKUP(A:A,[1]TDSheet!$A:$AD,30,0)</f>
        <v>718</v>
      </c>
      <c r="AE74" s="13">
        <f>VLOOKUP(A:A,[1]TDSheet!$A:$AE,31,0)</f>
        <v>706.6</v>
      </c>
      <c r="AF74" s="13">
        <f>VLOOKUP(A:A,[4]TDSheet!$A:$D,4,0)</f>
        <v>836</v>
      </c>
      <c r="AG74" s="13">
        <f>VLOOKUP(A:A,[1]TDSheet!$A:$AG,33,0)</f>
        <v>0</v>
      </c>
      <c r="AH74" s="13">
        <f t="shared" si="26"/>
        <v>0</v>
      </c>
      <c r="AI74" s="13">
        <f t="shared" si="27"/>
        <v>0</v>
      </c>
      <c r="AJ74" s="13">
        <f t="shared" si="28"/>
        <v>0</v>
      </c>
      <c r="AK74" s="13">
        <f t="shared" si="29"/>
        <v>409.5</v>
      </c>
      <c r="AL74" s="13">
        <f t="shared" si="30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1631</v>
      </c>
      <c r="D75" s="8">
        <v>3700</v>
      </c>
      <c r="E75" s="8">
        <v>3943</v>
      </c>
      <c r="F75" s="8">
        <v>1299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3968</v>
      </c>
      <c r="K75" s="13">
        <f t="shared" si="22"/>
        <v>-25</v>
      </c>
      <c r="L75" s="13">
        <f>VLOOKUP(A:A,[1]TDSheet!$A:$M,13,0)</f>
        <v>1000</v>
      </c>
      <c r="M75" s="13">
        <f>VLOOKUP(A:A,[1]TDSheet!$A:$N,14,0)</f>
        <v>1000</v>
      </c>
      <c r="N75" s="13">
        <f>VLOOKUP(A:A,[1]TDSheet!$A:$O,15,0)</f>
        <v>0</v>
      </c>
      <c r="O75" s="13">
        <f>VLOOKUP(A:A,[1]TDSheet!$A:$W,23,0)</f>
        <v>1000</v>
      </c>
      <c r="P75" s="13">
        <f>VLOOKUP(A:A,[3]TDSheet!$A:$C,3,0)</f>
        <v>420</v>
      </c>
      <c r="Q75" s="13"/>
      <c r="R75" s="13"/>
      <c r="S75" s="13"/>
      <c r="T75" s="15"/>
      <c r="U75" s="15"/>
      <c r="V75" s="13">
        <f t="shared" si="23"/>
        <v>676.6</v>
      </c>
      <c r="W75" s="15"/>
      <c r="X75" s="16">
        <f t="shared" si="24"/>
        <v>6.3538279633461423</v>
      </c>
      <c r="Y75" s="13">
        <f t="shared" si="25"/>
        <v>1.9198935855749335</v>
      </c>
      <c r="Z75" s="13">
        <f>VLOOKUP(A:A,[1]TDSheet!$A:$Z,26,0)</f>
        <v>0</v>
      </c>
      <c r="AA75" s="13"/>
      <c r="AB75" s="13">
        <f>VLOOKUP(A:A,[1]TDSheet!$A:$AB,28,0)</f>
        <v>560</v>
      </c>
      <c r="AC75" s="13">
        <f>VLOOKUP(A:A,[1]TDSheet!$A:$AC,29,0)</f>
        <v>0</v>
      </c>
      <c r="AD75" s="13">
        <f>VLOOKUP(A:A,[1]TDSheet!$A:$AD,30,0)</f>
        <v>758.4</v>
      </c>
      <c r="AE75" s="13">
        <f>VLOOKUP(A:A,[1]TDSheet!$A:$AE,31,0)</f>
        <v>799.8</v>
      </c>
      <c r="AF75" s="13">
        <f>VLOOKUP(A:A,[4]TDSheet!$A:$D,4,0)</f>
        <v>815</v>
      </c>
      <c r="AG75" s="13" t="str">
        <f>VLOOKUP(A:A,[1]TDSheet!$A:$AG,33,0)</f>
        <v>оконч</v>
      </c>
      <c r="AH75" s="13">
        <f t="shared" si="26"/>
        <v>0</v>
      </c>
      <c r="AI75" s="13">
        <f t="shared" si="27"/>
        <v>0</v>
      </c>
      <c r="AJ75" s="13">
        <f t="shared" si="28"/>
        <v>0</v>
      </c>
      <c r="AK75" s="13">
        <f t="shared" si="29"/>
        <v>189</v>
      </c>
      <c r="AL75" s="13">
        <f t="shared" si="30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111</v>
      </c>
      <c r="D76" s="8">
        <v>1464</v>
      </c>
      <c r="E76" s="8">
        <v>1359</v>
      </c>
      <c r="F76" s="8">
        <v>193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1392</v>
      </c>
      <c r="K76" s="13">
        <f t="shared" si="22"/>
        <v>-33</v>
      </c>
      <c r="L76" s="13">
        <f>VLOOKUP(A:A,[1]TDSheet!$A:$M,13,0)</f>
        <v>300</v>
      </c>
      <c r="M76" s="13">
        <f>VLOOKUP(A:A,[1]TDSheet!$A:$N,14,0)</f>
        <v>300</v>
      </c>
      <c r="N76" s="13">
        <f>VLOOKUP(A:A,[1]TDSheet!$A:$O,15,0)</f>
        <v>300</v>
      </c>
      <c r="O76" s="13">
        <f>VLOOKUP(A:A,[1]TDSheet!$A:$W,23,0)</f>
        <v>200</v>
      </c>
      <c r="P76" s="13">
        <f>VLOOKUP(A:A,[3]TDSheet!$A:$C,3,0)</f>
        <v>88</v>
      </c>
      <c r="Q76" s="13"/>
      <c r="R76" s="13"/>
      <c r="S76" s="13"/>
      <c r="T76" s="15"/>
      <c r="U76" s="15"/>
      <c r="V76" s="13">
        <f t="shared" si="23"/>
        <v>235.8</v>
      </c>
      <c r="W76" s="15"/>
      <c r="X76" s="16">
        <f t="shared" si="24"/>
        <v>5.4834605597964376</v>
      </c>
      <c r="Y76" s="13">
        <f t="shared" si="25"/>
        <v>0.81849024597116193</v>
      </c>
      <c r="Z76" s="13">
        <f>VLOOKUP(A:A,[1]TDSheet!$A:$Z,26,0)</f>
        <v>0</v>
      </c>
      <c r="AA76" s="13"/>
      <c r="AB76" s="13">
        <f>VLOOKUP(A:A,[1]TDSheet!$A:$AB,28,0)</f>
        <v>180</v>
      </c>
      <c r="AC76" s="13">
        <f>VLOOKUP(A:A,[1]TDSheet!$A:$AC,29,0)</f>
        <v>0</v>
      </c>
      <c r="AD76" s="13">
        <f>VLOOKUP(A:A,[1]TDSheet!$A:$AD,30,0)</f>
        <v>167.2</v>
      </c>
      <c r="AE76" s="13">
        <f>VLOOKUP(A:A,[1]TDSheet!$A:$AE,31,0)</f>
        <v>231.4</v>
      </c>
      <c r="AF76" s="13">
        <f>VLOOKUP(A:A,[4]TDSheet!$A:$D,4,0)</f>
        <v>317</v>
      </c>
      <c r="AG76" s="13" t="str">
        <f>VLOOKUP(A:A,[1]TDSheet!$A:$AG,33,0)</f>
        <v>проддек</v>
      </c>
      <c r="AH76" s="13">
        <f t="shared" si="26"/>
        <v>0</v>
      </c>
      <c r="AI76" s="13">
        <f t="shared" si="27"/>
        <v>0</v>
      </c>
      <c r="AJ76" s="13">
        <f t="shared" si="28"/>
        <v>0</v>
      </c>
      <c r="AK76" s="13">
        <f t="shared" si="29"/>
        <v>39.6</v>
      </c>
      <c r="AL76" s="13">
        <f t="shared" si="30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19.116</v>
      </c>
      <c r="D77" s="8">
        <v>2</v>
      </c>
      <c r="E77" s="8">
        <v>10.904</v>
      </c>
      <c r="F77" s="8">
        <v>8.2119999999999997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3">
        <f>VLOOKUP(A:A,[2]TDSheet!$A:$F,6,0)</f>
        <v>12.42</v>
      </c>
      <c r="K77" s="13">
        <f t="shared" si="22"/>
        <v>-1.516</v>
      </c>
      <c r="L77" s="13">
        <f>VLOOKUP(A:A,[1]TDSheet!$A:$M,13,0)</f>
        <v>10</v>
      </c>
      <c r="M77" s="13">
        <f>VLOOKUP(A:A,[1]TDSheet!$A:$N,14,0)</f>
        <v>0</v>
      </c>
      <c r="N77" s="13">
        <f>VLOOKUP(A:A,[1]TDSheet!$A:$O,15,0)</f>
        <v>0</v>
      </c>
      <c r="O77" s="13">
        <f>VLOOKUP(A:A,[1]TDSheet!$A:$W,23,0)</f>
        <v>0</v>
      </c>
      <c r="P77" s="13">
        <f>VLOOKUP(A:A,[3]TDSheet!$A:$C,3,0)</f>
        <v>0</v>
      </c>
      <c r="Q77" s="13"/>
      <c r="R77" s="13"/>
      <c r="S77" s="13"/>
      <c r="T77" s="15"/>
      <c r="U77" s="15"/>
      <c r="V77" s="13">
        <f t="shared" si="23"/>
        <v>2.1808000000000001</v>
      </c>
      <c r="W77" s="15"/>
      <c r="X77" s="16">
        <f t="shared" si="24"/>
        <v>8.3510638297872344</v>
      </c>
      <c r="Y77" s="13">
        <f t="shared" si="25"/>
        <v>3.7655906089508435</v>
      </c>
      <c r="Z77" s="13">
        <f>VLOOKUP(A:A,[1]TDSheet!$A:$Z,26,0)</f>
        <v>0</v>
      </c>
      <c r="AA77" s="13"/>
      <c r="AB77" s="13">
        <f>VLOOKUP(A:A,[1]TDSheet!$A:$AB,28,0)</f>
        <v>0</v>
      </c>
      <c r="AC77" s="13">
        <f>VLOOKUP(A:A,[1]TDSheet!$A:$AC,29,0)</f>
        <v>0</v>
      </c>
      <c r="AD77" s="13">
        <f>VLOOKUP(A:A,[1]TDSheet!$A:$AD,30,0)</f>
        <v>1.1772</v>
      </c>
      <c r="AE77" s="13">
        <f>VLOOKUP(A:A,[1]TDSheet!$A:$AE,31,0)</f>
        <v>3.3579999999999997</v>
      </c>
      <c r="AF77" s="13">
        <f>VLOOKUP(A:A,[4]TDSheet!$A:$D,4,0)</f>
        <v>3.762</v>
      </c>
      <c r="AG77" s="13" t="str">
        <f>VLOOKUP(A:A,[1]TDSheet!$A:$AG,33,0)</f>
        <v>увел</v>
      </c>
      <c r="AH77" s="13">
        <f t="shared" si="26"/>
        <v>0</v>
      </c>
      <c r="AI77" s="13">
        <f t="shared" si="27"/>
        <v>0</v>
      </c>
      <c r="AJ77" s="13">
        <f t="shared" si="28"/>
        <v>0</v>
      </c>
      <c r="AK77" s="13">
        <f t="shared" si="29"/>
        <v>0</v>
      </c>
      <c r="AL77" s="13">
        <f t="shared" si="30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28</v>
      </c>
      <c r="D78" s="8">
        <v>2045</v>
      </c>
      <c r="E78" s="8">
        <v>460</v>
      </c>
      <c r="F78" s="8">
        <v>78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483</v>
      </c>
      <c r="K78" s="13">
        <f t="shared" si="22"/>
        <v>-23</v>
      </c>
      <c r="L78" s="13">
        <f>VLOOKUP(A:A,[1]TDSheet!$A:$M,13,0)</f>
        <v>80</v>
      </c>
      <c r="M78" s="13">
        <f>VLOOKUP(A:A,[1]TDSheet!$A:$N,14,0)</f>
        <v>90</v>
      </c>
      <c r="N78" s="13">
        <f>VLOOKUP(A:A,[1]TDSheet!$A:$O,15,0)</f>
        <v>0</v>
      </c>
      <c r="O78" s="13">
        <f>VLOOKUP(A:A,[1]TDSheet!$A:$W,23,0)</f>
        <v>80</v>
      </c>
      <c r="P78" s="13">
        <f>VLOOKUP(A:A,[3]TDSheet!$A:$C,3,0)</f>
        <v>100</v>
      </c>
      <c r="Q78" s="13"/>
      <c r="R78" s="13"/>
      <c r="S78" s="13"/>
      <c r="T78" s="15"/>
      <c r="U78" s="15"/>
      <c r="V78" s="13">
        <f t="shared" si="23"/>
        <v>59.6</v>
      </c>
      <c r="W78" s="15"/>
      <c r="X78" s="16">
        <f t="shared" si="24"/>
        <v>5.5033557046979862</v>
      </c>
      <c r="Y78" s="13">
        <f t="shared" si="25"/>
        <v>1.3087248322147651</v>
      </c>
      <c r="Z78" s="13">
        <f>VLOOKUP(A:A,[1]TDSheet!$A:$Z,26,0)</f>
        <v>0</v>
      </c>
      <c r="AA78" s="13"/>
      <c r="AB78" s="13">
        <f>VLOOKUP(A:A,[1]TDSheet!$A:$AB,28,0)</f>
        <v>162</v>
      </c>
      <c r="AC78" s="13">
        <f>VLOOKUP(A:A,[1]TDSheet!$A:$AC,29,0)</f>
        <v>0</v>
      </c>
      <c r="AD78" s="13">
        <f>VLOOKUP(A:A,[1]TDSheet!$A:$AD,30,0)</f>
        <v>47.2</v>
      </c>
      <c r="AE78" s="13">
        <f>VLOOKUP(A:A,[1]TDSheet!$A:$AE,31,0)</f>
        <v>64.599999999999994</v>
      </c>
      <c r="AF78" s="13">
        <f>VLOOKUP(A:A,[4]TDSheet!$A:$D,4,0)</f>
        <v>54</v>
      </c>
      <c r="AG78" s="13" t="e">
        <f>VLOOKUP(A:A,[1]TDSheet!$A:$AG,33,0)</f>
        <v>#N/A</v>
      </c>
      <c r="AH78" s="13">
        <f t="shared" si="26"/>
        <v>0</v>
      </c>
      <c r="AI78" s="13">
        <f t="shared" si="27"/>
        <v>0</v>
      </c>
      <c r="AJ78" s="13">
        <f t="shared" si="28"/>
        <v>0</v>
      </c>
      <c r="AK78" s="13">
        <f t="shared" si="29"/>
        <v>40</v>
      </c>
      <c r="AL78" s="13">
        <f t="shared" si="30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9</v>
      </c>
      <c r="D79" s="8">
        <v>2475</v>
      </c>
      <c r="E79" s="8">
        <v>620</v>
      </c>
      <c r="F79" s="8">
        <v>104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636</v>
      </c>
      <c r="K79" s="13">
        <f t="shared" si="22"/>
        <v>-16</v>
      </c>
      <c r="L79" s="13">
        <f>VLOOKUP(A:A,[1]TDSheet!$A:$M,13,0)</f>
        <v>70</v>
      </c>
      <c r="M79" s="13">
        <f>VLOOKUP(A:A,[1]TDSheet!$A:$N,14,0)</f>
        <v>100</v>
      </c>
      <c r="N79" s="13">
        <f>VLOOKUP(A:A,[1]TDSheet!$A:$O,15,0)</f>
        <v>60</v>
      </c>
      <c r="O79" s="13">
        <f>VLOOKUP(A:A,[1]TDSheet!$A:$W,23,0)</f>
        <v>70</v>
      </c>
      <c r="P79" s="13">
        <f>VLOOKUP(A:A,[3]TDSheet!$A:$C,3,0)</f>
        <v>94</v>
      </c>
      <c r="Q79" s="13"/>
      <c r="R79" s="13"/>
      <c r="S79" s="13"/>
      <c r="T79" s="15"/>
      <c r="U79" s="15"/>
      <c r="V79" s="13">
        <f t="shared" si="23"/>
        <v>68.8</v>
      </c>
      <c r="W79" s="15"/>
      <c r="X79" s="16">
        <f t="shared" si="24"/>
        <v>5.8720930232558146</v>
      </c>
      <c r="Y79" s="13">
        <f t="shared" si="25"/>
        <v>1.5116279069767442</v>
      </c>
      <c r="Z79" s="13">
        <f>VLOOKUP(A:A,[1]TDSheet!$A:$Z,26,0)</f>
        <v>0</v>
      </c>
      <c r="AA79" s="13"/>
      <c r="AB79" s="13">
        <f>VLOOKUP(A:A,[1]TDSheet!$A:$AB,28,0)</f>
        <v>276</v>
      </c>
      <c r="AC79" s="13">
        <f>VLOOKUP(A:A,[1]TDSheet!$A:$AC,29,0)</f>
        <v>0</v>
      </c>
      <c r="AD79" s="13">
        <f>VLOOKUP(A:A,[1]TDSheet!$A:$AD,30,0)</f>
        <v>52.2</v>
      </c>
      <c r="AE79" s="13">
        <f>VLOOKUP(A:A,[1]TDSheet!$A:$AE,31,0)</f>
        <v>77.400000000000006</v>
      </c>
      <c r="AF79" s="13">
        <f>VLOOKUP(A:A,[4]TDSheet!$A:$D,4,0)</f>
        <v>52</v>
      </c>
      <c r="AG79" s="13" t="e">
        <f>VLOOKUP(A:A,[1]TDSheet!$A:$AG,33,0)</f>
        <v>#N/A</v>
      </c>
      <c r="AH79" s="13">
        <f t="shared" si="26"/>
        <v>0</v>
      </c>
      <c r="AI79" s="13">
        <f t="shared" si="27"/>
        <v>0</v>
      </c>
      <c r="AJ79" s="13">
        <f t="shared" si="28"/>
        <v>0</v>
      </c>
      <c r="AK79" s="13">
        <f t="shared" si="29"/>
        <v>37.6</v>
      </c>
      <c r="AL79" s="13">
        <f t="shared" si="30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1167.4760000000001</v>
      </c>
      <c r="D80" s="8">
        <v>894.43399999999997</v>
      </c>
      <c r="E80" s="8">
        <v>1298.261</v>
      </c>
      <c r="F80" s="8">
        <v>635.21400000000006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1362.9390000000001</v>
      </c>
      <c r="K80" s="13">
        <f t="shared" si="22"/>
        <v>-64.678000000000111</v>
      </c>
      <c r="L80" s="13">
        <f>VLOOKUP(A:A,[1]TDSheet!$A:$M,13,0)</f>
        <v>0</v>
      </c>
      <c r="M80" s="13">
        <f>VLOOKUP(A:A,[1]TDSheet!$A:$N,14,0)</f>
        <v>200</v>
      </c>
      <c r="N80" s="13">
        <f>VLOOKUP(A:A,[1]TDSheet!$A:$O,15,0)</f>
        <v>350</v>
      </c>
      <c r="O80" s="13">
        <f>VLOOKUP(A:A,[1]TDSheet!$A:$W,23,0)</f>
        <v>400</v>
      </c>
      <c r="P80" s="13">
        <f>VLOOKUP(A:A,[3]TDSheet!$A:$C,3,0)</f>
        <v>280</v>
      </c>
      <c r="Q80" s="13"/>
      <c r="R80" s="13"/>
      <c r="S80" s="13"/>
      <c r="T80" s="15"/>
      <c r="U80" s="15"/>
      <c r="V80" s="13">
        <f t="shared" si="23"/>
        <v>190.34459999999999</v>
      </c>
      <c r="W80" s="15"/>
      <c r="X80" s="16">
        <f t="shared" si="24"/>
        <v>8.3281269865286429</v>
      </c>
      <c r="Y80" s="13">
        <f t="shared" si="25"/>
        <v>3.3371789901053148</v>
      </c>
      <c r="Z80" s="13">
        <f>VLOOKUP(A:A,[1]TDSheet!$A:$Z,26,0)</f>
        <v>0</v>
      </c>
      <c r="AA80" s="13"/>
      <c r="AB80" s="13">
        <f>VLOOKUP(A:A,[1]TDSheet!$A:$AB,28,0)</f>
        <v>346.53800000000001</v>
      </c>
      <c r="AC80" s="13">
        <f>VLOOKUP(A:A,[1]TDSheet!$A:$AC,29,0)</f>
        <v>0</v>
      </c>
      <c r="AD80" s="13">
        <f>VLOOKUP(A:A,[1]TDSheet!$A:$AD,30,0)</f>
        <v>290.51580000000001</v>
      </c>
      <c r="AE80" s="13">
        <f>VLOOKUP(A:A,[1]TDSheet!$A:$AE,31,0)</f>
        <v>214.04339999999996</v>
      </c>
      <c r="AF80" s="13">
        <f>VLOOKUP(A:A,[4]TDSheet!$A:$D,4,0)</f>
        <v>195.90899999999999</v>
      </c>
      <c r="AG80" s="13" t="str">
        <f>VLOOKUP(A:A,[1]TDSheet!$A:$AG,33,0)</f>
        <v>оконч</v>
      </c>
      <c r="AH80" s="13">
        <f t="shared" si="26"/>
        <v>0</v>
      </c>
      <c r="AI80" s="13">
        <f t="shared" si="27"/>
        <v>0</v>
      </c>
      <c r="AJ80" s="13">
        <f t="shared" si="28"/>
        <v>0</v>
      </c>
      <c r="AK80" s="13">
        <f t="shared" si="29"/>
        <v>280</v>
      </c>
      <c r="AL80" s="13">
        <f t="shared" si="30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8</v>
      </c>
      <c r="C81" s="8">
        <v>33.097999999999999</v>
      </c>
      <c r="D81" s="8">
        <v>78.194999999999993</v>
      </c>
      <c r="E81" s="8">
        <v>77.754999999999995</v>
      </c>
      <c r="F81" s="8">
        <v>31.138000000000002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79.888999999999996</v>
      </c>
      <c r="K81" s="13">
        <f t="shared" si="22"/>
        <v>-2.1340000000000003</v>
      </c>
      <c r="L81" s="13">
        <f>VLOOKUP(A:A,[1]TDSheet!$A:$M,13,0)</f>
        <v>0</v>
      </c>
      <c r="M81" s="13">
        <f>VLOOKUP(A:A,[1]TDSheet!$A:$N,14,0)</f>
        <v>0</v>
      </c>
      <c r="N81" s="13">
        <f>VLOOKUP(A:A,[1]TDSheet!$A:$O,15,0)</f>
        <v>0</v>
      </c>
      <c r="O81" s="13">
        <f>VLOOKUP(A:A,[1]TDSheet!$A:$W,23,0)</f>
        <v>0</v>
      </c>
      <c r="P81" s="13">
        <f>VLOOKUP(A:A,[3]TDSheet!$A:$C,3,0)</f>
        <v>0</v>
      </c>
      <c r="Q81" s="13"/>
      <c r="R81" s="13"/>
      <c r="S81" s="13"/>
      <c r="T81" s="15"/>
      <c r="U81" s="15"/>
      <c r="V81" s="13">
        <f t="shared" si="23"/>
        <v>2.7971999999999992</v>
      </c>
      <c r="W81" s="15"/>
      <c r="X81" s="16">
        <f t="shared" si="24"/>
        <v>11.131846131846135</v>
      </c>
      <c r="Y81" s="13">
        <f t="shared" si="25"/>
        <v>11.131846131846135</v>
      </c>
      <c r="Z81" s="13">
        <f>VLOOKUP(A:A,[1]TDSheet!$A:$Z,26,0)</f>
        <v>63.768999999999998</v>
      </c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4.5911999999999997</v>
      </c>
      <c r="AE81" s="13">
        <f>VLOOKUP(A:A,[1]TDSheet!$A:$AE,31,0)</f>
        <v>1.4087999999999998</v>
      </c>
      <c r="AF81" s="13">
        <f>VLOOKUP(A:A,[4]TDSheet!$A:$D,4,0)</f>
        <v>5.0620000000000003</v>
      </c>
      <c r="AG81" s="13" t="str">
        <f>VLOOKUP(A:A,[1]TDSheet!$A:$AG,33,0)</f>
        <v>увел</v>
      </c>
      <c r="AH81" s="13">
        <f t="shared" si="26"/>
        <v>0</v>
      </c>
      <c r="AI81" s="13">
        <f t="shared" si="27"/>
        <v>0</v>
      </c>
      <c r="AJ81" s="13">
        <f t="shared" si="28"/>
        <v>0</v>
      </c>
      <c r="AK81" s="13">
        <f t="shared" si="29"/>
        <v>0</v>
      </c>
      <c r="AL81" s="13">
        <f t="shared" si="30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1105</v>
      </c>
      <c r="D82" s="8">
        <v>571</v>
      </c>
      <c r="E82" s="8">
        <v>294</v>
      </c>
      <c r="F82" s="8">
        <v>671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3">
        <f>VLOOKUP(A:A,[2]TDSheet!$A:$F,6,0)</f>
        <v>304</v>
      </c>
      <c r="K82" s="13">
        <f t="shared" si="22"/>
        <v>-10</v>
      </c>
      <c r="L82" s="13">
        <f>VLOOKUP(A:A,[1]TDSheet!$A:$M,13,0)</f>
        <v>0</v>
      </c>
      <c r="M82" s="13">
        <f>VLOOKUP(A:A,[1]TDSheet!$A:$N,14,0)</f>
        <v>0</v>
      </c>
      <c r="N82" s="13">
        <f>VLOOKUP(A:A,[1]TDSheet!$A:$O,15,0)</f>
        <v>0</v>
      </c>
      <c r="O82" s="13">
        <f>VLOOKUP(A:A,[1]TDSheet!$A:$W,23,0)</f>
        <v>500</v>
      </c>
      <c r="P82" s="13">
        <f>VLOOKUP(A:A,[3]TDSheet!$A:$C,3,0)</f>
        <v>24</v>
      </c>
      <c r="Q82" s="13"/>
      <c r="R82" s="13"/>
      <c r="S82" s="13"/>
      <c r="T82" s="15"/>
      <c r="U82" s="15"/>
      <c r="V82" s="13">
        <f t="shared" si="23"/>
        <v>58.8</v>
      </c>
      <c r="W82" s="15"/>
      <c r="X82" s="16">
        <f t="shared" si="24"/>
        <v>19.914965986394559</v>
      </c>
      <c r="Y82" s="13">
        <f t="shared" si="25"/>
        <v>11.411564625850341</v>
      </c>
      <c r="Z82" s="13">
        <f>VLOOKUP(A:A,[1]TDSheet!$A:$Z,26,0)</f>
        <v>0</v>
      </c>
      <c r="AA82" s="13"/>
      <c r="AB82" s="13">
        <f>VLOOKUP(A:A,[1]TDSheet!$A:$AB,28,0)</f>
        <v>0</v>
      </c>
      <c r="AC82" s="13">
        <f>VLOOKUP(A:A,[1]TDSheet!$A:$AC,29,0)</f>
        <v>0</v>
      </c>
      <c r="AD82" s="13">
        <f>VLOOKUP(A:A,[1]TDSheet!$A:$AD,30,0)</f>
        <v>65.400000000000006</v>
      </c>
      <c r="AE82" s="13">
        <f>VLOOKUP(A:A,[1]TDSheet!$A:$AE,31,0)</f>
        <v>86.8</v>
      </c>
      <c r="AF82" s="13">
        <f>VLOOKUP(A:A,[4]TDSheet!$A:$D,4,0)</f>
        <v>50</v>
      </c>
      <c r="AG82" s="13" t="e">
        <f>VLOOKUP(A:A,[1]TDSheet!$A:$AG,33,0)</f>
        <v>#N/A</v>
      </c>
      <c r="AH82" s="13">
        <f t="shared" si="26"/>
        <v>0</v>
      </c>
      <c r="AI82" s="13">
        <f t="shared" si="27"/>
        <v>0</v>
      </c>
      <c r="AJ82" s="13">
        <f t="shared" si="28"/>
        <v>0</v>
      </c>
      <c r="AK82" s="13">
        <f t="shared" si="29"/>
        <v>2.4000000000000004</v>
      </c>
      <c r="AL82" s="13">
        <f t="shared" si="30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52.932000000000002</v>
      </c>
      <c r="D83" s="8">
        <v>40.026000000000003</v>
      </c>
      <c r="E83" s="8">
        <v>75.444999999999993</v>
      </c>
      <c r="F83" s="8">
        <v>11.776999999999999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3">
        <f>VLOOKUP(A:A,[2]TDSheet!$A:$F,6,0)</f>
        <v>77.701999999999998</v>
      </c>
      <c r="K83" s="13">
        <f t="shared" si="22"/>
        <v>-2.257000000000005</v>
      </c>
      <c r="L83" s="13">
        <f>VLOOKUP(A:A,[1]TDSheet!$A:$M,13,0)</f>
        <v>0</v>
      </c>
      <c r="M83" s="13">
        <f>VLOOKUP(A:A,[1]TDSheet!$A:$N,14,0)</f>
        <v>30</v>
      </c>
      <c r="N83" s="13">
        <f>VLOOKUP(A:A,[1]TDSheet!$A:$O,15,0)</f>
        <v>20</v>
      </c>
      <c r="O83" s="13">
        <f>VLOOKUP(A:A,[1]TDSheet!$A:$W,23,0)</f>
        <v>0</v>
      </c>
      <c r="P83" s="13">
        <f>VLOOKUP(A:A,[3]TDSheet!$A:$C,3,0)</f>
        <v>48</v>
      </c>
      <c r="Q83" s="13"/>
      <c r="R83" s="13"/>
      <c r="S83" s="13"/>
      <c r="T83" s="15"/>
      <c r="U83" s="15"/>
      <c r="V83" s="13">
        <f t="shared" si="23"/>
        <v>15.088999999999999</v>
      </c>
      <c r="W83" s="15"/>
      <c r="X83" s="16">
        <f t="shared" si="24"/>
        <v>4.0941745642521044</v>
      </c>
      <c r="Y83" s="13">
        <f t="shared" si="25"/>
        <v>0.7805023527072702</v>
      </c>
      <c r="Z83" s="13">
        <f>VLOOKUP(A:A,[1]TDSheet!$A:$Z,26,0)</f>
        <v>0</v>
      </c>
      <c r="AA83" s="13"/>
      <c r="AB83" s="13">
        <f>VLOOKUP(A:A,[1]TDSheet!$A:$AB,28,0)</f>
        <v>0</v>
      </c>
      <c r="AC83" s="13">
        <f>VLOOKUP(A:A,[1]TDSheet!$A:$AC,29,0)</f>
        <v>0</v>
      </c>
      <c r="AD83" s="13">
        <f>VLOOKUP(A:A,[1]TDSheet!$A:$AD,30,0)</f>
        <v>15.485400000000002</v>
      </c>
      <c r="AE83" s="13">
        <f>VLOOKUP(A:A,[1]TDSheet!$A:$AE,31,0)</f>
        <v>12.407599999999999</v>
      </c>
      <c r="AF83" s="13">
        <f>VLOOKUP(A:A,[4]TDSheet!$A:$D,4,0)</f>
        <v>22.878</v>
      </c>
      <c r="AG83" s="13" t="e">
        <f>VLOOKUP(A:A,[1]TDSheet!$A:$AG,33,0)</f>
        <v>#N/A</v>
      </c>
      <c r="AH83" s="13">
        <f t="shared" si="26"/>
        <v>0</v>
      </c>
      <c r="AI83" s="13">
        <f t="shared" si="27"/>
        <v>0</v>
      </c>
      <c r="AJ83" s="13">
        <f t="shared" si="28"/>
        <v>0</v>
      </c>
      <c r="AK83" s="13">
        <f t="shared" si="29"/>
        <v>48</v>
      </c>
      <c r="AL83" s="13">
        <f t="shared" si="30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445</v>
      </c>
      <c r="D84" s="8">
        <v>9988</v>
      </c>
      <c r="E84" s="8">
        <v>3637</v>
      </c>
      <c r="F84" s="8">
        <v>713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3624</v>
      </c>
      <c r="K84" s="13">
        <f t="shared" si="22"/>
        <v>13</v>
      </c>
      <c r="L84" s="13">
        <f>VLOOKUP(A:A,[1]TDSheet!$A:$M,13,0)</f>
        <v>1200</v>
      </c>
      <c r="M84" s="13">
        <f>VLOOKUP(A:A,[1]TDSheet!$A:$N,14,0)</f>
        <v>900</v>
      </c>
      <c r="N84" s="13">
        <f>VLOOKUP(A:A,[1]TDSheet!$A:$O,15,0)</f>
        <v>400</v>
      </c>
      <c r="O84" s="13">
        <f>VLOOKUP(A:A,[1]TDSheet!$A:$W,23,0)</f>
        <v>700</v>
      </c>
      <c r="P84" s="13">
        <f>VLOOKUP(A:A,[3]TDSheet!$A:$C,3,0)</f>
        <v>460</v>
      </c>
      <c r="Q84" s="13"/>
      <c r="R84" s="13"/>
      <c r="S84" s="13"/>
      <c r="T84" s="15"/>
      <c r="U84" s="15"/>
      <c r="V84" s="13">
        <f t="shared" si="23"/>
        <v>691.4</v>
      </c>
      <c r="W84" s="15"/>
      <c r="X84" s="16">
        <f t="shared" si="24"/>
        <v>5.6595313855944465</v>
      </c>
      <c r="Y84" s="13">
        <f t="shared" si="25"/>
        <v>1.0312409603702632</v>
      </c>
      <c r="Z84" s="13">
        <f>VLOOKUP(A:A,[1]TDSheet!$A:$Z,26,0)</f>
        <v>0</v>
      </c>
      <c r="AA84" s="13"/>
      <c r="AB84" s="13">
        <f>VLOOKUP(A:A,[1]TDSheet!$A:$AB,28,0)</f>
        <v>180</v>
      </c>
      <c r="AC84" s="13">
        <f>VLOOKUP(A:A,[1]TDSheet!$A:$AC,29,0)</f>
        <v>0</v>
      </c>
      <c r="AD84" s="13">
        <f>VLOOKUP(A:A,[1]TDSheet!$A:$AD,30,0)</f>
        <v>570</v>
      </c>
      <c r="AE84" s="13">
        <f>VLOOKUP(A:A,[1]TDSheet!$A:$AE,31,0)</f>
        <v>765.4</v>
      </c>
      <c r="AF84" s="13">
        <f>VLOOKUP(A:A,[4]TDSheet!$A:$D,4,0)</f>
        <v>853</v>
      </c>
      <c r="AG84" s="13" t="str">
        <f>VLOOKUP(A:A,[1]TDSheet!$A:$AG,33,0)</f>
        <v>???</v>
      </c>
      <c r="AH84" s="13">
        <f t="shared" si="26"/>
        <v>0</v>
      </c>
      <c r="AI84" s="13">
        <f t="shared" si="27"/>
        <v>0</v>
      </c>
      <c r="AJ84" s="13">
        <f t="shared" si="28"/>
        <v>0</v>
      </c>
      <c r="AK84" s="13">
        <f t="shared" si="29"/>
        <v>184</v>
      </c>
      <c r="AL84" s="13">
        <f t="shared" si="30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14</v>
      </c>
      <c r="C85" s="8">
        <v>302</v>
      </c>
      <c r="D85" s="8">
        <v>6281</v>
      </c>
      <c r="E85" s="8">
        <v>2413</v>
      </c>
      <c r="F85" s="8">
        <v>528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3">
        <f>VLOOKUP(A:A,[2]TDSheet!$A:$F,6,0)</f>
        <v>2419</v>
      </c>
      <c r="K85" s="13">
        <f t="shared" si="22"/>
        <v>-6</v>
      </c>
      <c r="L85" s="13">
        <f>VLOOKUP(A:A,[1]TDSheet!$A:$M,13,0)</f>
        <v>700</v>
      </c>
      <c r="M85" s="13">
        <f>VLOOKUP(A:A,[1]TDSheet!$A:$N,14,0)</f>
        <v>600</v>
      </c>
      <c r="N85" s="13">
        <f>VLOOKUP(A:A,[1]TDSheet!$A:$O,15,0)</f>
        <v>200</v>
      </c>
      <c r="O85" s="13">
        <f>VLOOKUP(A:A,[1]TDSheet!$A:$W,23,0)</f>
        <v>600</v>
      </c>
      <c r="P85" s="13">
        <f>VLOOKUP(A:A,[3]TDSheet!$A:$C,3,0)</f>
        <v>460</v>
      </c>
      <c r="Q85" s="13"/>
      <c r="R85" s="13"/>
      <c r="S85" s="13"/>
      <c r="T85" s="15"/>
      <c r="U85" s="15"/>
      <c r="V85" s="13">
        <f t="shared" si="23"/>
        <v>446.6</v>
      </c>
      <c r="W85" s="15"/>
      <c r="X85" s="16">
        <f t="shared" si="24"/>
        <v>5.8844603672189875</v>
      </c>
      <c r="Y85" s="13">
        <f t="shared" si="25"/>
        <v>1.1822660098522166</v>
      </c>
      <c r="Z85" s="13">
        <f>VLOOKUP(A:A,[1]TDSheet!$A:$Z,26,0)</f>
        <v>0</v>
      </c>
      <c r="AA85" s="13"/>
      <c r="AB85" s="13">
        <f>VLOOKUP(A:A,[1]TDSheet!$A:$AB,28,0)</f>
        <v>180</v>
      </c>
      <c r="AC85" s="13">
        <f>VLOOKUP(A:A,[1]TDSheet!$A:$AC,29,0)</f>
        <v>0</v>
      </c>
      <c r="AD85" s="13">
        <f>VLOOKUP(A:A,[1]TDSheet!$A:$AD,30,0)</f>
        <v>370</v>
      </c>
      <c r="AE85" s="13">
        <f>VLOOKUP(A:A,[1]TDSheet!$A:$AE,31,0)</f>
        <v>488</v>
      </c>
      <c r="AF85" s="13">
        <f>VLOOKUP(A:A,[4]TDSheet!$A:$D,4,0)</f>
        <v>476</v>
      </c>
      <c r="AG85" s="13" t="e">
        <f>VLOOKUP(A:A,[1]TDSheet!$A:$AG,33,0)</f>
        <v>#N/A</v>
      </c>
      <c r="AH85" s="13">
        <f t="shared" si="26"/>
        <v>0</v>
      </c>
      <c r="AI85" s="13">
        <f t="shared" si="27"/>
        <v>0</v>
      </c>
      <c r="AJ85" s="13">
        <f t="shared" si="28"/>
        <v>0</v>
      </c>
      <c r="AK85" s="13">
        <f t="shared" si="29"/>
        <v>184</v>
      </c>
      <c r="AL85" s="13">
        <f t="shared" si="30"/>
        <v>0</v>
      </c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191.88399999999999</v>
      </c>
      <c r="D86" s="8">
        <v>1160.9670000000001</v>
      </c>
      <c r="E86" s="8">
        <v>1232.1690000000001</v>
      </c>
      <c r="F86" s="8">
        <v>110.066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1231.2190000000001</v>
      </c>
      <c r="K86" s="13">
        <f t="shared" si="22"/>
        <v>0.95000000000004547</v>
      </c>
      <c r="L86" s="13">
        <f>VLOOKUP(A:A,[1]TDSheet!$A:$M,13,0)</f>
        <v>110</v>
      </c>
      <c r="M86" s="13">
        <f>VLOOKUP(A:A,[1]TDSheet!$A:$N,14,0)</f>
        <v>120</v>
      </c>
      <c r="N86" s="13">
        <f>VLOOKUP(A:A,[1]TDSheet!$A:$O,15,0)</f>
        <v>80</v>
      </c>
      <c r="O86" s="13">
        <f>VLOOKUP(A:A,[1]TDSheet!$A:$W,23,0)</f>
        <v>100</v>
      </c>
      <c r="P86" s="13">
        <f>VLOOKUP(A:A,[3]TDSheet!$A:$C,3,0)</f>
        <v>355</v>
      </c>
      <c r="Q86" s="13"/>
      <c r="R86" s="13"/>
      <c r="S86" s="13"/>
      <c r="T86" s="15"/>
      <c r="U86" s="15"/>
      <c r="V86" s="13">
        <f t="shared" si="23"/>
        <v>85.197600000000008</v>
      </c>
      <c r="W86" s="15"/>
      <c r="X86" s="16">
        <f t="shared" si="24"/>
        <v>6.1042329830887256</v>
      </c>
      <c r="Y86" s="13">
        <f t="shared" si="25"/>
        <v>1.291890851385485</v>
      </c>
      <c r="Z86" s="13">
        <f>VLOOKUP(A:A,[1]TDSheet!$A:$Z,26,0)</f>
        <v>806.18100000000004</v>
      </c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83.010799999999989</v>
      </c>
      <c r="AE86" s="13">
        <f>VLOOKUP(A:A,[1]TDSheet!$A:$AE,31,0)</f>
        <v>91.470799999999997</v>
      </c>
      <c r="AF86" s="13">
        <f>VLOOKUP(A:A,[4]TDSheet!$A:$D,4,0)</f>
        <v>78.549000000000007</v>
      </c>
      <c r="AG86" s="13" t="e">
        <f>VLOOKUP(A:A,[1]TDSheet!$A:$AG,33,0)</f>
        <v>#N/A</v>
      </c>
      <c r="AH86" s="13">
        <f t="shared" si="26"/>
        <v>0</v>
      </c>
      <c r="AI86" s="13">
        <f t="shared" si="27"/>
        <v>0</v>
      </c>
      <c r="AJ86" s="13">
        <f t="shared" si="28"/>
        <v>0</v>
      </c>
      <c r="AK86" s="13">
        <f t="shared" si="29"/>
        <v>355</v>
      </c>
      <c r="AL86" s="13">
        <f t="shared" si="30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121.111</v>
      </c>
      <c r="D87" s="8">
        <v>1025.9780000000001</v>
      </c>
      <c r="E87" s="8">
        <v>1005.14</v>
      </c>
      <c r="F87" s="8">
        <v>134.81200000000001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1134.433</v>
      </c>
      <c r="K87" s="13">
        <f t="shared" si="22"/>
        <v>-129.29300000000001</v>
      </c>
      <c r="L87" s="13">
        <f>VLOOKUP(A:A,[1]TDSheet!$A:$M,13,0)</f>
        <v>80</v>
      </c>
      <c r="M87" s="13">
        <f>VLOOKUP(A:A,[1]TDSheet!$A:$N,14,0)</f>
        <v>100</v>
      </c>
      <c r="N87" s="13">
        <f>VLOOKUP(A:A,[1]TDSheet!$A:$O,15,0)</f>
        <v>200</v>
      </c>
      <c r="O87" s="13">
        <f>VLOOKUP(A:A,[1]TDSheet!$A:$W,23,0)</f>
        <v>100</v>
      </c>
      <c r="P87" s="13">
        <f>VLOOKUP(A:A,[3]TDSheet!$A:$C,3,0)</f>
        <v>170</v>
      </c>
      <c r="Q87" s="13"/>
      <c r="R87" s="13"/>
      <c r="S87" s="13"/>
      <c r="T87" s="15"/>
      <c r="U87" s="15"/>
      <c r="V87" s="13">
        <f t="shared" si="23"/>
        <v>72.741399999999999</v>
      </c>
      <c r="W87" s="15"/>
      <c r="X87" s="16">
        <f t="shared" si="24"/>
        <v>8.452023194494469</v>
      </c>
      <c r="Y87" s="13">
        <f t="shared" si="25"/>
        <v>1.8533049955046235</v>
      </c>
      <c r="Z87" s="13">
        <f>VLOOKUP(A:A,[1]TDSheet!$A:$Z,26,0)</f>
        <v>505.10199999999998</v>
      </c>
      <c r="AA87" s="13"/>
      <c r="AB87" s="13">
        <f>VLOOKUP(A:A,[1]TDSheet!$A:$AB,28,0)</f>
        <v>136.33099999999999</v>
      </c>
      <c r="AC87" s="13">
        <f>VLOOKUP(A:A,[1]TDSheet!$A:$AC,29,0)</f>
        <v>0</v>
      </c>
      <c r="AD87" s="13">
        <f>VLOOKUP(A:A,[1]TDSheet!$A:$AD,30,0)</f>
        <v>67.256</v>
      </c>
      <c r="AE87" s="13">
        <f>VLOOKUP(A:A,[1]TDSheet!$A:$AE,31,0)</f>
        <v>79.957999999999998</v>
      </c>
      <c r="AF87" s="13">
        <f>VLOOKUP(A:A,[4]TDSheet!$A:$D,4,0)</f>
        <v>56.494</v>
      </c>
      <c r="AG87" s="13" t="e">
        <f>VLOOKUP(A:A,[1]TDSheet!$A:$AG,33,0)</f>
        <v>#N/A</v>
      </c>
      <c r="AH87" s="13">
        <f t="shared" si="26"/>
        <v>0</v>
      </c>
      <c r="AI87" s="13">
        <f t="shared" si="27"/>
        <v>0</v>
      </c>
      <c r="AJ87" s="13">
        <f t="shared" si="28"/>
        <v>0</v>
      </c>
      <c r="AK87" s="13">
        <f t="shared" si="29"/>
        <v>170</v>
      </c>
      <c r="AL87" s="13">
        <f t="shared" si="30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208.309</v>
      </c>
      <c r="D88" s="8">
        <v>1832.713</v>
      </c>
      <c r="E88" s="8">
        <v>1832.768</v>
      </c>
      <c r="F88" s="8">
        <v>195.21299999999999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1831.4179999999999</v>
      </c>
      <c r="K88" s="13">
        <f t="shared" si="22"/>
        <v>1.3500000000001364</v>
      </c>
      <c r="L88" s="13">
        <f>VLOOKUP(A:A,[1]TDSheet!$A:$M,13,0)</f>
        <v>160</v>
      </c>
      <c r="M88" s="13">
        <f>VLOOKUP(A:A,[1]TDSheet!$A:$N,14,0)</f>
        <v>180</v>
      </c>
      <c r="N88" s="13">
        <f>VLOOKUP(A:A,[1]TDSheet!$A:$O,15,0)</f>
        <v>100</v>
      </c>
      <c r="O88" s="13">
        <f>VLOOKUP(A:A,[1]TDSheet!$A:$W,23,0)</f>
        <v>200</v>
      </c>
      <c r="P88" s="13">
        <f>VLOOKUP(A:A,[3]TDSheet!$A:$C,3,0)</f>
        <v>350</v>
      </c>
      <c r="Q88" s="13"/>
      <c r="R88" s="13"/>
      <c r="S88" s="13"/>
      <c r="T88" s="15"/>
      <c r="U88" s="15"/>
      <c r="V88" s="13">
        <f t="shared" si="23"/>
        <v>140.84759999999997</v>
      </c>
      <c r="W88" s="15"/>
      <c r="X88" s="16">
        <f t="shared" si="24"/>
        <v>5.9299057988918529</v>
      </c>
      <c r="Y88" s="13">
        <f t="shared" si="25"/>
        <v>1.3859874076661585</v>
      </c>
      <c r="Z88" s="13">
        <f>VLOOKUP(A:A,[1]TDSheet!$A:$Z,26,0)</f>
        <v>808.62800000000004</v>
      </c>
      <c r="AA88" s="13"/>
      <c r="AB88" s="13">
        <f>VLOOKUP(A:A,[1]TDSheet!$A:$AB,28,0)</f>
        <v>319.90199999999999</v>
      </c>
      <c r="AC88" s="13">
        <f>VLOOKUP(A:A,[1]TDSheet!$A:$AC,29,0)</f>
        <v>0</v>
      </c>
      <c r="AD88" s="13">
        <f>VLOOKUP(A:A,[1]TDSheet!$A:$AD,30,0)</f>
        <v>124.13340000000001</v>
      </c>
      <c r="AE88" s="13">
        <f>VLOOKUP(A:A,[1]TDSheet!$A:$AE,31,0)</f>
        <v>146.2714</v>
      </c>
      <c r="AF88" s="13">
        <f>VLOOKUP(A:A,[4]TDSheet!$A:$D,4,0)</f>
        <v>132.50399999999999</v>
      </c>
      <c r="AG88" s="13" t="e">
        <f>VLOOKUP(A:A,[1]TDSheet!$A:$AG,33,0)</f>
        <v>#N/A</v>
      </c>
      <c r="AH88" s="13">
        <f t="shared" si="26"/>
        <v>0</v>
      </c>
      <c r="AI88" s="13">
        <f t="shared" si="27"/>
        <v>0</v>
      </c>
      <c r="AJ88" s="13">
        <f t="shared" si="28"/>
        <v>0</v>
      </c>
      <c r="AK88" s="13">
        <f t="shared" si="29"/>
        <v>350</v>
      </c>
      <c r="AL88" s="13">
        <f t="shared" si="30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75.98</v>
      </c>
      <c r="D89" s="8">
        <v>1632.1469999999999</v>
      </c>
      <c r="E89" s="8">
        <v>1528.252</v>
      </c>
      <c r="F89" s="8">
        <v>165.488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3">
        <f>VLOOKUP(A:A,[2]TDSheet!$A:$F,6,0)</f>
        <v>1540.9290000000001</v>
      </c>
      <c r="K89" s="13">
        <f t="shared" si="22"/>
        <v>-12.677000000000135</v>
      </c>
      <c r="L89" s="13">
        <f>VLOOKUP(A:A,[1]TDSheet!$A:$M,13,0)</f>
        <v>130</v>
      </c>
      <c r="M89" s="13">
        <f>VLOOKUP(A:A,[1]TDSheet!$A:$N,14,0)</f>
        <v>150</v>
      </c>
      <c r="N89" s="13">
        <f>VLOOKUP(A:A,[1]TDSheet!$A:$O,15,0)</f>
        <v>0</v>
      </c>
      <c r="O89" s="13">
        <f>VLOOKUP(A:A,[1]TDSheet!$A:$W,23,0)</f>
        <v>200</v>
      </c>
      <c r="P89" s="13">
        <f>VLOOKUP(A:A,[3]TDSheet!$A:$C,3,0)</f>
        <v>373</v>
      </c>
      <c r="Q89" s="13"/>
      <c r="R89" s="13"/>
      <c r="S89" s="13"/>
      <c r="T89" s="15"/>
      <c r="U89" s="15"/>
      <c r="V89" s="13">
        <f t="shared" si="23"/>
        <v>109.6422</v>
      </c>
      <c r="W89" s="15"/>
      <c r="X89" s="16">
        <f t="shared" si="24"/>
        <v>5.8872222556643337</v>
      </c>
      <c r="Y89" s="13">
        <f t="shared" si="25"/>
        <v>1.5093458540598419</v>
      </c>
      <c r="Z89" s="13">
        <f>VLOOKUP(A:A,[1]TDSheet!$A:$Z,26,0)</f>
        <v>706.48699999999997</v>
      </c>
      <c r="AA89" s="13"/>
      <c r="AB89" s="13">
        <f>VLOOKUP(A:A,[1]TDSheet!$A:$AB,28,0)</f>
        <v>273.55399999999997</v>
      </c>
      <c r="AC89" s="13">
        <f>VLOOKUP(A:A,[1]TDSheet!$A:$AC,29,0)</f>
        <v>0</v>
      </c>
      <c r="AD89" s="13">
        <f>VLOOKUP(A:A,[1]TDSheet!$A:$AD,30,0)</f>
        <v>87.14</v>
      </c>
      <c r="AE89" s="13">
        <f>VLOOKUP(A:A,[1]TDSheet!$A:$AE,31,0)</f>
        <v>116.46220000000001</v>
      </c>
      <c r="AF89" s="13">
        <f>VLOOKUP(A:A,[4]TDSheet!$A:$D,4,0)</f>
        <v>102.005</v>
      </c>
      <c r="AG89" s="13" t="e">
        <f>VLOOKUP(A:A,[1]TDSheet!$A:$AG,33,0)</f>
        <v>#N/A</v>
      </c>
      <c r="AH89" s="13">
        <f t="shared" si="26"/>
        <v>0</v>
      </c>
      <c r="AI89" s="13">
        <f t="shared" si="27"/>
        <v>0</v>
      </c>
      <c r="AJ89" s="13">
        <f t="shared" si="28"/>
        <v>0</v>
      </c>
      <c r="AK89" s="13">
        <f t="shared" si="29"/>
        <v>373</v>
      </c>
      <c r="AL89" s="13">
        <f t="shared" si="30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77</v>
      </c>
      <c r="D90" s="8">
        <v>42</v>
      </c>
      <c r="E90" s="8">
        <v>77</v>
      </c>
      <c r="F90" s="8">
        <v>42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77</v>
      </c>
      <c r="K90" s="13">
        <f t="shared" si="22"/>
        <v>0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VLOOKUP(A:A,[1]TDSheet!$A:$O,15,0)</f>
        <v>0</v>
      </c>
      <c r="O90" s="13">
        <f>VLOOKUP(A:A,[1]TDSheet!$A:$W,23,0)</f>
        <v>0</v>
      </c>
      <c r="P90" s="13">
        <f>VLOOKUP(A:A,[3]TDSheet!$A:$C,3,0)</f>
        <v>30</v>
      </c>
      <c r="Q90" s="13"/>
      <c r="R90" s="13"/>
      <c r="S90" s="13"/>
      <c r="T90" s="15"/>
      <c r="U90" s="15"/>
      <c r="V90" s="13">
        <f t="shared" si="23"/>
        <v>7</v>
      </c>
      <c r="W90" s="15"/>
      <c r="X90" s="16">
        <f t="shared" si="24"/>
        <v>6</v>
      </c>
      <c r="Y90" s="13">
        <f t="shared" si="25"/>
        <v>6</v>
      </c>
      <c r="Z90" s="13">
        <f>VLOOKUP(A:A,[1]TDSheet!$A:$Z,26,0)</f>
        <v>0</v>
      </c>
      <c r="AA90" s="13"/>
      <c r="AB90" s="13">
        <f>VLOOKUP(A:A,[1]TDSheet!$A:$AB,28,0)</f>
        <v>42</v>
      </c>
      <c r="AC90" s="13">
        <f>VLOOKUP(A:A,[1]TDSheet!$A:$AC,29,0)</f>
        <v>0</v>
      </c>
      <c r="AD90" s="13">
        <f>VLOOKUP(A:A,[1]TDSheet!$A:$AD,30,0)</f>
        <v>5</v>
      </c>
      <c r="AE90" s="13">
        <f>VLOOKUP(A:A,[1]TDSheet!$A:$AE,31,0)</f>
        <v>7.4</v>
      </c>
      <c r="AF90" s="13">
        <f>VLOOKUP(A:A,[4]TDSheet!$A:$D,4,0)</f>
        <v>9</v>
      </c>
      <c r="AG90" s="13" t="str">
        <f>VLOOKUP(A:A,[1]TDSheet!$A:$AG,33,0)</f>
        <v>ф</v>
      </c>
      <c r="AH90" s="13">
        <f t="shared" si="26"/>
        <v>0</v>
      </c>
      <c r="AI90" s="13">
        <f t="shared" si="27"/>
        <v>0</v>
      </c>
      <c r="AJ90" s="13">
        <f t="shared" si="28"/>
        <v>0</v>
      </c>
      <c r="AK90" s="13">
        <f t="shared" si="29"/>
        <v>18</v>
      </c>
      <c r="AL90" s="13">
        <f t="shared" si="30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88</v>
      </c>
      <c r="D91" s="8">
        <v>42</v>
      </c>
      <c r="E91" s="8">
        <v>68</v>
      </c>
      <c r="F91" s="8">
        <v>62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68</v>
      </c>
      <c r="K91" s="13">
        <f t="shared" si="22"/>
        <v>0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VLOOKUP(A:A,[1]TDSheet!$A:$O,15,0)</f>
        <v>0</v>
      </c>
      <c r="O91" s="13">
        <f>VLOOKUP(A:A,[1]TDSheet!$A:$W,23,0)</f>
        <v>0</v>
      </c>
      <c r="P91" s="13">
        <f>VLOOKUP(A:A,[3]TDSheet!$A:$C,3,0)</f>
        <v>30</v>
      </c>
      <c r="Q91" s="13"/>
      <c r="R91" s="13"/>
      <c r="S91" s="13"/>
      <c r="T91" s="15"/>
      <c r="U91" s="15"/>
      <c r="V91" s="13">
        <f t="shared" si="23"/>
        <v>5.2</v>
      </c>
      <c r="W91" s="15"/>
      <c r="X91" s="16">
        <f t="shared" si="24"/>
        <v>11.923076923076923</v>
      </c>
      <c r="Y91" s="13">
        <f t="shared" si="25"/>
        <v>11.923076923076923</v>
      </c>
      <c r="Z91" s="13">
        <f>VLOOKUP(A:A,[1]TDSheet!$A:$Z,26,0)</f>
        <v>0</v>
      </c>
      <c r="AA91" s="13"/>
      <c r="AB91" s="13">
        <f>VLOOKUP(A:A,[1]TDSheet!$A:$AB,28,0)</f>
        <v>42</v>
      </c>
      <c r="AC91" s="13">
        <f>VLOOKUP(A:A,[1]TDSheet!$A:$AC,29,0)</f>
        <v>0</v>
      </c>
      <c r="AD91" s="13">
        <f>VLOOKUP(A:A,[1]TDSheet!$A:$AD,30,0)</f>
        <v>3.6</v>
      </c>
      <c r="AE91" s="13">
        <f>VLOOKUP(A:A,[1]TDSheet!$A:$AE,31,0)</f>
        <v>8.8000000000000007</v>
      </c>
      <c r="AF91" s="13">
        <f>VLOOKUP(A:A,[4]TDSheet!$A:$D,4,0)</f>
        <v>9</v>
      </c>
      <c r="AG91" s="13" t="str">
        <f>VLOOKUP(A:A,[1]TDSheet!$A:$AG,33,0)</f>
        <v>ф</v>
      </c>
      <c r="AH91" s="13">
        <f t="shared" si="26"/>
        <v>0</v>
      </c>
      <c r="AI91" s="13">
        <f t="shared" si="27"/>
        <v>0</v>
      </c>
      <c r="AJ91" s="13">
        <f t="shared" si="28"/>
        <v>0</v>
      </c>
      <c r="AK91" s="13">
        <f t="shared" si="29"/>
        <v>18</v>
      </c>
      <c r="AL91" s="13">
        <f t="shared" si="30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99</v>
      </c>
      <c r="D92" s="8">
        <v>42</v>
      </c>
      <c r="E92" s="8">
        <v>78</v>
      </c>
      <c r="F92" s="8">
        <v>63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78</v>
      </c>
      <c r="K92" s="13">
        <f t="shared" si="22"/>
        <v>0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VLOOKUP(A:A,[1]TDSheet!$A:$O,15,0)</f>
        <v>0</v>
      </c>
      <c r="O92" s="13">
        <f>VLOOKUP(A:A,[1]TDSheet!$A:$W,23,0)</f>
        <v>0</v>
      </c>
      <c r="P92" s="13">
        <f>VLOOKUP(A:A,[3]TDSheet!$A:$C,3,0)</f>
        <v>30</v>
      </c>
      <c r="Q92" s="13"/>
      <c r="R92" s="13"/>
      <c r="S92" s="13"/>
      <c r="T92" s="15"/>
      <c r="U92" s="15"/>
      <c r="V92" s="13">
        <f t="shared" si="23"/>
        <v>7.2</v>
      </c>
      <c r="W92" s="15"/>
      <c r="X92" s="16">
        <f t="shared" si="24"/>
        <v>8.75</v>
      </c>
      <c r="Y92" s="13">
        <f t="shared" si="25"/>
        <v>8.75</v>
      </c>
      <c r="Z92" s="13">
        <f>VLOOKUP(A:A,[1]TDSheet!$A:$Z,26,0)</f>
        <v>0</v>
      </c>
      <c r="AA92" s="13"/>
      <c r="AB92" s="13">
        <f>VLOOKUP(A:A,[1]TDSheet!$A:$AB,28,0)</f>
        <v>42</v>
      </c>
      <c r="AC92" s="13">
        <f>VLOOKUP(A:A,[1]TDSheet!$A:$AC,29,0)</f>
        <v>0</v>
      </c>
      <c r="AD92" s="13">
        <f>VLOOKUP(A:A,[1]TDSheet!$A:$AD,30,0)</f>
        <v>4.5999999999999996</v>
      </c>
      <c r="AE92" s="13">
        <f>VLOOKUP(A:A,[1]TDSheet!$A:$AE,31,0)</f>
        <v>9.8000000000000007</v>
      </c>
      <c r="AF92" s="13">
        <f>VLOOKUP(A:A,[4]TDSheet!$A:$D,4,0)</f>
        <v>9</v>
      </c>
      <c r="AG92" s="13" t="str">
        <f>VLOOKUP(A:A,[1]TDSheet!$A:$AG,33,0)</f>
        <v>ф</v>
      </c>
      <c r="AH92" s="13">
        <f t="shared" si="26"/>
        <v>0</v>
      </c>
      <c r="AI92" s="13">
        <f t="shared" si="27"/>
        <v>0</v>
      </c>
      <c r="AJ92" s="13">
        <f t="shared" si="28"/>
        <v>0</v>
      </c>
      <c r="AK92" s="13">
        <f t="shared" si="29"/>
        <v>18</v>
      </c>
      <c r="AL92" s="13">
        <f t="shared" si="30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69.784999999999997</v>
      </c>
      <c r="D93" s="8">
        <v>301.15600000000001</v>
      </c>
      <c r="E93" s="8">
        <v>258.74099999999999</v>
      </c>
      <c r="F93" s="8">
        <v>108.128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3">
        <f>VLOOKUP(A:A,[2]TDSheet!$A:$F,6,0)</f>
        <v>253.428</v>
      </c>
      <c r="K93" s="13">
        <f t="shared" si="22"/>
        <v>5.3129999999999882</v>
      </c>
      <c r="L93" s="13">
        <f>VLOOKUP(A:A,[1]TDSheet!$A:$M,13,0)</f>
        <v>100</v>
      </c>
      <c r="M93" s="13">
        <f>VLOOKUP(A:A,[1]TDSheet!$A:$N,14,0)</f>
        <v>80</v>
      </c>
      <c r="N93" s="13">
        <f>VLOOKUP(A:A,[1]TDSheet!$A:$O,15,0)</f>
        <v>40</v>
      </c>
      <c r="O93" s="13">
        <f>VLOOKUP(A:A,[1]TDSheet!$A:$W,23,0)</f>
        <v>0</v>
      </c>
      <c r="P93" s="13">
        <f>VLOOKUP(A:A,[3]TDSheet!$A:$C,3,0)</f>
        <v>76</v>
      </c>
      <c r="Q93" s="13"/>
      <c r="R93" s="13"/>
      <c r="S93" s="13"/>
      <c r="T93" s="15"/>
      <c r="U93" s="15"/>
      <c r="V93" s="13">
        <f t="shared" si="23"/>
        <v>51.748199999999997</v>
      </c>
      <c r="W93" s="15"/>
      <c r="X93" s="16">
        <f t="shared" si="24"/>
        <v>6.3408582327501248</v>
      </c>
      <c r="Y93" s="13">
        <f t="shared" si="25"/>
        <v>2.0895026300431705</v>
      </c>
      <c r="Z93" s="13">
        <f>VLOOKUP(A:A,[1]TDSheet!$A:$Z,26,0)</f>
        <v>0</v>
      </c>
      <c r="AA93" s="13"/>
      <c r="AB93" s="13">
        <f>VLOOKUP(A:A,[1]TDSheet!$A:$AB,28,0)</f>
        <v>0</v>
      </c>
      <c r="AC93" s="13">
        <f>VLOOKUP(A:A,[1]TDSheet!$A:$AC,29,0)</f>
        <v>0</v>
      </c>
      <c r="AD93" s="13">
        <f>VLOOKUP(A:A,[1]TDSheet!$A:$AD,30,0)</f>
        <v>49.261800000000001</v>
      </c>
      <c r="AE93" s="13">
        <f>VLOOKUP(A:A,[1]TDSheet!$A:$AE,31,0)</f>
        <v>64.44680000000001</v>
      </c>
      <c r="AF93" s="13">
        <f>VLOOKUP(A:A,[4]TDSheet!$A:$D,4,0)</f>
        <v>40.744999999999997</v>
      </c>
      <c r="AG93" s="13" t="e">
        <f>VLOOKUP(A:A,[1]TDSheet!$A:$AG,33,0)</f>
        <v>#N/A</v>
      </c>
      <c r="AH93" s="13">
        <f t="shared" si="26"/>
        <v>0</v>
      </c>
      <c r="AI93" s="13">
        <f t="shared" si="27"/>
        <v>0</v>
      </c>
      <c r="AJ93" s="13">
        <f t="shared" si="28"/>
        <v>0</v>
      </c>
      <c r="AK93" s="13">
        <f t="shared" si="29"/>
        <v>76</v>
      </c>
      <c r="AL93" s="13">
        <f t="shared" si="30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862</v>
      </c>
      <c r="D94" s="8">
        <v>372</v>
      </c>
      <c r="E94" s="8">
        <v>297</v>
      </c>
      <c r="F94" s="8">
        <v>392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3">
        <f>VLOOKUP(A:A,[2]TDSheet!$A:$F,6,0)</f>
        <v>307</v>
      </c>
      <c r="K94" s="13">
        <f t="shared" si="22"/>
        <v>-10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VLOOKUP(A:A,[1]TDSheet!$A:$O,15,0)</f>
        <v>0</v>
      </c>
      <c r="O94" s="13">
        <f>VLOOKUP(A:A,[1]TDSheet!$A:$W,23,0)</f>
        <v>0</v>
      </c>
      <c r="P94" s="13">
        <f>VLOOKUP(A:A,[3]TDSheet!$A:$C,3,0)</f>
        <v>0</v>
      </c>
      <c r="Q94" s="13"/>
      <c r="R94" s="13"/>
      <c r="S94" s="13"/>
      <c r="T94" s="15"/>
      <c r="U94" s="15"/>
      <c r="V94" s="13">
        <f t="shared" si="23"/>
        <v>59.4</v>
      </c>
      <c r="W94" s="15"/>
      <c r="X94" s="16">
        <f t="shared" si="24"/>
        <v>6.5993265993265995</v>
      </c>
      <c r="Y94" s="13">
        <f t="shared" si="25"/>
        <v>6.5993265993265995</v>
      </c>
      <c r="Z94" s="13">
        <f>VLOOKUP(A:A,[1]TDSheet!$A:$Z,26,0)</f>
        <v>0</v>
      </c>
      <c r="AA94" s="13"/>
      <c r="AB94" s="13">
        <f>VLOOKUP(A:A,[1]TDSheet!$A:$AB,28,0)</f>
        <v>0</v>
      </c>
      <c r="AC94" s="13">
        <f>VLOOKUP(A:A,[1]TDSheet!$A:$AC,29,0)</f>
        <v>0</v>
      </c>
      <c r="AD94" s="13">
        <f>VLOOKUP(A:A,[1]TDSheet!$A:$AD,30,0)</f>
        <v>23.4</v>
      </c>
      <c r="AE94" s="13">
        <f>VLOOKUP(A:A,[1]TDSheet!$A:$AE,31,0)</f>
        <v>54.4</v>
      </c>
      <c r="AF94" s="13">
        <f>VLOOKUP(A:A,[4]TDSheet!$A:$D,4,0)</f>
        <v>58</v>
      </c>
      <c r="AG94" s="13" t="str">
        <f>VLOOKUP(A:A,[1]TDSheet!$A:$AG,33,0)</f>
        <v>увел</v>
      </c>
      <c r="AH94" s="13">
        <f t="shared" si="26"/>
        <v>0</v>
      </c>
      <c r="AI94" s="13">
        <f t="shared" si="27"/>
        <v>0</v>
      </c>
      <c r="AJ94" s="13">
        <f t="shared" si="28"/>
        <v>0</v>
      </c>
      <c r="AK94" s="13">
        <f t="shared" si="29"/>
        <v>0</v>
      </c>
      <c r="AL94" s="13">
        <f t="shared" si="30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39.255000000000003</v>
      </c>
      <c r="D95" s="8">
        <v>24.300999999999998</v>
      </c>
      <c r="E95" s="8">
        <v>45.966999999999999</v>
      </c>
      <c r="F95" s="8">
        <v>14.878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45.58</v>
      </c>
      <c r="K95" s="13">
        <f t="shared" si="22"/>
        <v>0.38700000000000045</v>
      </c>
      <c r="L95" s="13">
        <f>VLOOKUP(A:A,[1]TDSheet!$A:$M,13,0)</f>
        <v>20</v>
      </c>
      <c r="M95" s="13">
        <f>VLOOKUP(A:A,[1]TDSheet!$A:$N,14,0)</f>
        <v>10</v>
      </c>
      <c r="N95" s="13">
        <f>VLOOKUP(A:A,[1]TDSheet!$A:$O,15,0)</f>
        <v>10</v>
      </c>
      <c r="O95" s="13">
        <f>VLOOKUP(A:A,[1]TDSheet!$A:$W,23,0)</f>
        <v>20</v>
      </c>
      <c r="P95" s="13">
        <f>VLOOKUP(A:A,[3]TDSheet!$A:$C,3,0)</f>
        <v>0</v>
      </c>
      <c r="Q95" s="13"/>
      <c r="R95" s="13"/>
      <c r="S95" s="13"/>
      <c r="T95" s="15"/>
      <c r="U95" s="15"/>
      <c r="V95" s="13">
        <f t="shared" si="23"/>
        <v>9.1934000000000005</v>
      </c>
      <c r="W95" s="15"/>
      <c r="X95" s="16">
        <f t="shared" si="24"/>
        <v>8.1447560206234897</v>
      </c>
      <c r="Y95" s="13">
        <f t="shared" si="25"/>
        <v>1.6183348924228249</v>
      </c>
      <c r="Z95" s="13">
        <f>VLOOKUP(A:A,[1]TDSheet!$A:$Z,26,0)</f>
        <v>0</v>
      </c>
      <c r="AA95" s="13"/>
      <c r="AB95" s="13">
        <f>VLOOKUP(A:A,[1]TDSheet!$A:$AB,28,0)</f>
        <v>0</v>
      </c>
      <c r="AC95" s="13">
        <f>VLOOKUP(A:A,[1]TDSheet!$A:$AC,29,0)</f>
        <v>0</v>
      </c>
      <c r="AD95" s="13">
        <f>VLOOKUP(A:A,[1]TDSheet!$A:$AD,30,0)</f>
        <v>8.904399999999999</v>
      </c>
      <c r="AE95" s="13">
        <f>VLOOKUP(A:A,[1]TDSheet!$A:$AE,31,0)</f>
        <v>9.982800000000001</v>
      </c>
      <c r="AF95" s="13">
        <f>VLOOKUP(A:A,[4]TDSheet!$A:$D,4,0)</f>
        <v>4.0620000000000003</v>
      </c>
      <c r="AG95" s="13" t="str">
        <f>VLOOKUP(A:A,[1]TDSheet!$A:$AG,33,0)</f>
        <v>у</v>
      </c>
      <c r="AH95" s="13">
        <f t="shared" si="26"/>
        <v>0</v>
      </c>
      <c r="AI95" s="13">
        <f t="shared" si="27"/>
        <v>0</v>
      </c>
      <c r="AJ95" s="13">
        <f t="shared" si="28"/>
        <v>0</v>
      </c>
      <c r="AK95" s="13">
        <f t="shared" si="29"/>
        <v>0</v>
      </c>
      <c r="AL95" s="13">
        <f t="shared" si="30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76.807000000000002</v>
      </c>
      <c r="D96" s="8">
        <v>115.627</v>
      </c>
      <c r="E96" s="8">
        <v>151.78700000000001</v>
      </c>
      <c r="F96" s="8">
        <v>35.225000000000001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3">
        <f>VLOOKUP(A:A,[2]TDSheet!$A:$F,6,0)</f>
        <v>158.05099999999999</v>
      </c>
      <c r="K96" s="13">
        <f t="shared" si="22"/>
        <v>-6.2639999999999816</v>
      </c>
      <c r="L96" s="13">
        <f>VLOOKUP(A:A,[1]TDSheet!$A:$M,13,0)</f>
        <v>50</v>
      </c>
      <c r="M96" s="13">
        <f>VLOOKUP(A:A,[1]TDSheet!$A:$N,14,0)</f>
        <v>20</v>
      </c>
      <c r="N96" s="13">
        <f>VLOOKUP(A:A,[1]TDSheet!$A:$O,15,0)</f>
        <v>40</v>
      </c>
      <c r="O96" s="13">
        <f>VLOOKUP(A:A,[1]TDSheet!$A:$W,23,0)</f>
        <v>100</v>
      </c>
      <c r="P96" s="13">
        <f>VLOOKUP(A:A,[3]TDSheet!$A:$C,3,0)</f>
        <v>0</v>
      </c>
      <c r="Q96" s="13"/>
      <c r="R96" s="13"/>
      <c r="S96" s="13"/>
      <c r="T96" s="15"/>
      <c r="U96" s="15"/>
      <c r="V96" s="13">
        <f t="shared" si="23"/>
        <v>30.357400000000002</v>
      </c>
      <c r="W96" s="15"/>
      <c r="X96" s="16">
        <f t="shared" si="24"/>
        <v>8.0779315751678329</v>
      </c>
      <c r="Y96" s="13">
        <f t="shared" si="25"/>
        <v>1.1603431123877539</v>
      </c>
      <c r="Z96" s="13">
        <f>VLOOKUP(A:A,[1]TDSheet!$A:$Z,26,0)</f>
        <v>0</v>
      </c>
      <c r="AA96" s="13"/>
      <c r="AB96" s="13">
        <f>VLOOKUP(A:A,[1]TDSheet!$A:$AB,28,0)</f>
        <v>0</v>
      </c>
      <c r="AC96" s="13">
        <f>VLOOKUP(A:A,[1]TDSheet!$A:$AC,29,0)</f>
        <v>0</v>
      </c>
      <c r="AD96" s="13">
        <f>VLOOKUP(A:A,[1]TDSheet!$A:$AD,30,0)</f>
        <v>20.705000000000002</v>
      </c>
      <c r="AE96" s="13">
        <f>VLOOKUP(A:A,[1]TDSheet!$A:$AE,31,0)</f>
        <v>26.088999999999999</v>
      </c>
      <c r="AF96" s="13">
        <f>VLOOKUP(A:A,[4]TDSheet!$A:$D,4,0)</f>
        <v>14.843</v>
      </c>
      <c r="AG96" s="13" t="str">
        <f>VLOOKUP(A:A,[1]TDSheet!$A:$AG,33,0)</f>
        <v>у</v>
      </c>
      <c r="AH96" s="13">
        <f t="shared" si="26"/>
        <v>0</v>
      </c>
      <c r="AI96" s="13">
        <f t="shared" si="27"/>
        <v>0</v>
      </c>
      <c r="AJ96" s="13">
        <f t="shared" si="28"/>
        <v>0</v>
      </c>
      <c r="AK96" s="13">
        <f t="shared" si="29"/>
        <v>0</v>
      </c>
      <c r="AL96" s="13">
        <f t="shared" si="30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25</v>
      </c>
      <c r="D97" s="8">
        <v>345</v>
      </c>
      <c r="E97" s="8">
        <v>237</v>
      </c>
      <c r="F97" s="8">
        <v>128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240</v>
      </c>
      <c r="K97" s="13">
        <f t="shared" si="22"/>
        <v>-3</v>
      </c>
      <c r="L97" s="13">
        <f>VLOOKUP(A:A,[1]TDSheet!$A:$M,13,0)</f>
        <v>90</v>
      </c>
      <c r="M97" s="13">
        <f>VLOOKUP(A:A,[1]TDSheet!$A:$N,14,0)</f>
        <v>50</v>
      </c>
      <c r="N97" s="13">
        <f>VLOOKUP(A:A,[1]TDSheet!$A:$O,15,0)</f>
        <v>0</v>
      </c>
      <c r="O97" s="13">
        <f>VLOOKUP(A:A,[1]TDSheet!$A:$W,23,0)</f>
        <v>0</v>
      </c>
      <c r="P97" s="13">
        <f>VLOOKUP(A:A,[3]TDSheet!$A:$C,3,0)</f>
        <v>45</v>
      </c>
      <c r="Q97" s="13"/>
      <c r="R97" s="13"/>
      <c r="S97" s="13"/>
      <c r="T97" s="15"/>
      <c r="U97" s="15"/>
      <c r="V97" s="13">
        <f t="shared" si="23"/>
        <v>36.6</v>
      </c>
      <c r="W97" s="15"/>
      <c r="X97" s="16">
        <f t="shared" si="24"/>
        <v>7.3224043715846996</v>
      </c>
      <c r="Y97" s="13">
        <f t="shared" si="25"/>
        <v>3.4972677595628414</v>
      </c>
      <c r="Z97" s="13">
        <f>VLOOKUP(A:A,[1]TDSheet!$A:$Z,26,0)</f>
        <v>0</v>
      </c>
      <c r="AA97" s="13"/>
      <c r="AB97" s="13">
        <f>VLOOKUP(A:A,[1]TDSheet!$A:$AB,28,0)</f>
        <v>54</v>
      </c>
      <c r="AC97" s="13">
        <f>VLOOKUP(A:A,[1]TDSheet!$A:$AC,29,0)</f>
        <v>0</v>
      </c>
      <c r="AD97" s="13">
        <f>VLOOKUP(A:A,[1]TDSheet!$A:$AD,30,0)</f>
        <v>34.799999999999997</v>
      </c>
      <c r="AE97" s="13">
        <f>VLOOKUP(A:A,[1]TDSheet!$A:$AE,31,0)</f>
        <v>52.2</v>
      </c>
      <c r="AF97" s="13">
        <f>VLOOKUP(A:A,[4]TDSheet!$A:$D,4,0)</f>
        <v>50</v>
      </c>
      <c r="AG97" s="13" t="str">
        <f>VLOOKUP(A:A,[1]TDSheet!$A:$AG,33,0)</f>
        <v>ф</v>
      </c>
      <c r="AH97" s="13">
        <f t="shared" si="26"/>
        <v>0</v>
      </c>
      <c r="AI97" s="13">
        <f t="shared" si="27"/>
        <v>0</v>
      </c>
      <c r="AJ97" s="13">
        <f t="shared" si="28"/>
        <v>0</v>
      </c>
      <c r="AK97" s="13">
        <f t="shared" si="29"/>
        <v>27</v>
      </c>
      <c r="AL97" s="13">
        <f t="shared" si="30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25</v>
      </c>
      <c r="D98" s="8">
        <v>332</v>
      </c>
      <c r="E98" s="8">
        <v>265</v>
      </c>
      <c r="F98" s="8">
        <v>82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3">
        <f>VLOOKUP(A:A,[2]TDSheet!$A:$F,6,0)</f>
        <v>275</v>
      </c>
      <c r="K98" s="13">
        <f t="shared" si="22"/>
        <v>-10</v>
      </c>
      <c r="L98" s="13">
        <f>VLOOKUP(A:A,[1]TDSheet!$A:$M,13,0)</f>
        <v>80</v>
      </c>
      <c r="M98" s="13">
        <f>VLOOKUP(A:A,[1]TDSheet!$A:$N,14,0)</f>
        <v>50</v>
      </c>
      <c r="N98" s="13">
        <f>VLOOKUP(A:A,[1]TDSheet!$A:$O,15,0)</f>
        <v>0</v>
      </c>
      <c r="O98" s="13">
        <f>VLOOKUP(A:A,[1]TDSheet!$A:$W,23,0)</f>
        <v>0</v>
      </c>
      <c r="P98" s="13">
        <f>VLOOKUP(A:A,[3]TDSheet!$A:$C,3,0)</f>
        <v>45</v>
      </c>
      <c r="Q98" s="13"/>
      <c r="R98" s="13"/>
      <c r="S98" s="13"/>
      <c r="T98" s="15"/>
      <c r="U98" s="15"/>
      <c r="V98" s="13">
        <f t="shared" si="23"/>
        <v>41</v>
      </c>
      <c r="W98" s="15"/>
      <c r="X98" s="16">
        <f t="shared" si="24"/>
        <v>5.1707317073170733</v>
      </c>
      <c r="Y98" s="13">
        <f t="shared" si="25"/>
        <v>2</v>
      </c>
      <c r="Z98" s="13">
        <f>VLOOKUP(A:A,[1]TDSheet!$A:$Z,26,0)</f>
        <v>0</v>
      </c>
      <c r="AA98" s="13"/>
      <c r="AB98" s="13">
        <f>VLOOKUP(A:A,[1]TDSheet!$A:$AB,28,0)</f>
        <v>60</v>
      </c>
      <c r="AC98" s="13">
        <f>VLOOKUP(A:A,[1]TDSheet!$A:$AC,29,0)</f>
        <v>0</v>
      </c>
      <c r="AD98" s="13">
        <f>VLOOKUP(A:A,[1]TDSheet!$A:$AD,30,0)</f>
        <v>35.200000000000003</v>
      </c>
      <c r="AE98" s="13">
        <f>VLOOKUP(A:A,[1]TDSheet!$A:$AE,31,0)</f>
        <v>47.6</v>
      </c>
      <c r="AF98" s="13">
        <f>VLOOKUP(A:A,[4]TDSheet!$A:$D,4,0)</f>
        <v>55</v>
      </c>
      <c r="AG98" s="13" t="str">
        <f>VLOOKUP(A:A,[1]TDSheet!$A:$AG,33,0)</f>
        <v>ф</v>
      </c>
      <c r="AH98" s="13">
        <f t="shared" si="26"/>
        <v>0</v>
      </c>
      <c r="AI98" s="13">
        <f t="shared" si="27"/>
        <v>0</v>
      </c>
      <c r="AJ98" s="13">
        <f t="shared" si="28"/>
        <v>0</v>
      </c>
      <c r="AK98" s="13">
        <f t="shared" si="29"/>
        <v>27</v>
      </c>
      <c r="AL98" s="13">
        <f t="shared" si="30"/>
        <v>0</v>
      </c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658</v>
      </c>
      <c r="D99" s="8">
        <v>526</v>
      </c>
      <c r="E99" s="8">
        <v>279</v>
      </c>
      <c r="F99" s="8">
        <v>884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304</v>
      </c>
      <c r="K99" s="13">
        <f t="shared" si="22"/>
        <v>-25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VLOOKUP(A:A,[1]TDSheet!$A:$O,15,0)</f>
        <v>0</v>
      </c>
      <c r="O99" s="13">
        <f>VLOOKUP(A:A,[1]TDSheet!$A:$W,23,0)</f>
        <v>0</v>
      </c>
      <c r="P99" s="13">
        <f>VLOOKUP(A:A,[3]TDSheet!$A:$C,3,0)</f>
        <v>0</v>
      </c>
      <c r="Q99" s="13"/>
      <c r="R99" s="13"/>
      <c r="S99" s="13"/>
      <c r="T99" s="15"/>
      <c r="U99" s="15"/>
      <c r="V99" s="13">
        <f t="shared" si="23"/>
        <v>55.8</v>
      </c>
      <c r="W99" s="15"/>
      <c r="X99" s="16">
        <f t="shared" si="24"/>
        <v>15.842293906810037</v>
      </c>
      <c r="Y99" s="13">
        <f t="shared" si="25"/>
        <v>15.842293906810037</v>
      </c>
      <c r="Z99" s="13">
        <f>VLOOKUP(A:A,[1]TDSheet!$A:$Z,26,0)</f>
        <v>0</v>
      </c>
      <c r="AA99" s="13"/>
      <c r="AB99" s="13">
        <f>VLOOKUP(A:A,[1]TDSheet!$A:$AB,28,0)</f>
        <v>0</v>
      </c>
      <c r="AC99" s="13">
        <f>VLOOKUP(A:A,[1]TDSheet!$A:$AC,29,0)</f>
        <v>0</v>
      </c>
      <c r="AD99" s="13">
        <f>VLOOKUP(A:A,[1]TDSheet!$A:$AD,30,0)</f>
        <v>39.6</v>
      </c>
      <c r="AE99" s="13">
        <f>VLOOKUP(A:A,[1]TDSheet!$A:$AE,31,0)</f>
        <v>52.4</v>
      </c>
      <c r="AF99" s="13">
        <f>VLOOKUP(A:A,[4]TDSheet!$A:$D,4,0)</f>
        <v>36</v>
      </c>
      <c r="AG99" s="13" t="str">
        <f>VLOOKUP(A:A,[1]TDSheet!$A:$AG,33,0)</f>
        <v>паша</v>
      </c>
      <c r="AH99" s="13">
        <f t="shared" si="26"/>
        <v>0</v>
      </c>
      <c r="AI99" s="13">
        <f t="shared" si="27"/>
        <v>0</v>
      </c>
      <c r="AJ99" s="13">
        <f t="shared" si="28"/>
        <v>0</v>
      </c>
      <c r="AK99" s="13">
        <f t="shared" si="29"/>
        <v>0</v>
      </c>
      <c r="AL99" s="13">
        <f t="shared" si="30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517</v>
      </c>
      <c r="D100" s="8">
        <v>2526</v>
      </c>
      <c r="E100" s="8">
        <v>2514</v>
      </c>
      <c r="F100" s="8">
        <v>456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3">
        <f>VLOOKUP(A:A,[2]TDSheet!$A:$F,6,0)</f>
        <v>2563</v>
      </c>
      <c r="K100" s="13">
        <f t="shared" si="22"/>
        <v>-49</v>
      </c>
      <c r="L100" s="13">
        <f>VLOOKUP(A:A,[1]TDSheet!$A:$M,13,0)</f>
        <v>600</v>
      </c>
      <c r="M100" s="13">
        <f>VLOOKUP(A:A,[1]TDSheet!$A:$N,14,0)</f>
        <v>500</v>
      </c>
      <c r="N100" s="13">
        <f>VLOOKUP(A:A,[1]TDSheet!$A:$O,15,0)</f>
        <v>200</v>
      </c>
      <c r="O100" s="13">
        <f>VLOOKUP(A:A,[1]TDSheet!$A:$W,23,0)</f>
        <v>400</v>
      </c>
      <c r="P100" s="13">
        <f>VLOOKUP(A:A,[3]TDSheet!$A:$C,3,0)</f>
        <v>470</v>
      </c>
      <c r="Q100" s="13"/>
      <c r="R100" s="13"/>
      <c r="S100" s="13"/>
      <c r="T100" s="15"/>
      <c r="U100" s="15"/>
      <c r="V100" s="13">
        <f t="shared" si="23"/>
        <v>366</v>
      </c>
      <c r="W100" s="15"/>
      <c r="X100" s="16">
        <f t="shared" si="24"/>
        <v>5.8907103825136611</v>
      </c>
      <c r="Y100" s="13">
        <f t="shared" si="25"/>
        <v>1.2459016393442623</v>
      </c>
      <c r="Z100" s="13">
        <f>VLOOKUP(A:A,[1]TDSheet!$A:$Z,26,0)</f>
        <v>0</v>
      </c>
      <c r="AA100" s="13"/>
      <c r="AB100" s="13">
        <f>VLOOKUP(A:A,[1]TDSheet!$A:$AB,28,0)</f>
        <v>684</v>
      </c>
      <c r="AC100" s="13">
        <f>VLOOKUP(A:A,[1]TDSheet!$A:$AC,29,0)</f>
        <v>0</v>
      </c>
      <c r="AD100" s="13">
        <f>VLOOKUP(A:A,[1]TDSheet!$A:$AD,30,0)</f>
        <v>358.4</v>
      </c>
      <c r="AE100" s="13">
        <f>VLOOKUP(A:A,[1]TDSheet!$A:$AE,31,0)</f>
        <v>408.6</v>
      </c>
      <c r="AF100" s="13">
        <f>VLOOKUP(A:A,[4]TDSheet!$A:$D,4,0)</f>
        <v>358</v>
      </c>
      <c r="AG100" s="13" t="e">
        <f>VLOOKUP(A:A,[1]TDSheet!$A:$AG,33,0)</f>
        <v>#N/A</v>
      </c>
      <c r="AH100" s="13">
        <f t="shared" si="26"/>
        <v>0</v>
      </c>
      <c r="AI100" s="13">
        <f t="shared" si="27"/>
        <v>0</v>
      </c>
      <c r="AJ100" s="13">
        <f t="shared" si="28"/>
        <v>0</v>
      </c>
      <c r="AK100" s="13">
        <f t="shared" si="29"/>
        <v>131.60000000000002</v>
      </c>
      <c r="AL100" s="13">
        <f t="shared" si="30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80</v>
      </c>
      <c r="D101" s="8">
        <v>549</v>
      </c>
      <c r="E101" s="8">
        <v>13</v>
      </c>
      <c r="F101" s="8">
        <v>3</v>
      </c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90</v>
      </c>
      <c r="J101" s="13">
        <f>VLOOKUP(A:A,[2]TDSheet!$A:$F,6,0)</f>
        <v>320</v>
      </c>
      <c r="K101" s="13">
        <f t="shared" si="22"/>
        <v>-307</v>
      </c>
      <c r="L101" s="13">
        <f>VLOOKUP(A:A,[1]TDSheet!$A:$M,13,0)</f>
        <v>50</v>
      </c>
      <c r="M101" s="13">
        <f>VLOOKUP(A:A,[1]TDSheet!$A:$N,14,0)</f>
        <v>80</v>
      </c>
      <c r="N101" s="13">
        <f>VLOOKUP(A:A,[1]TDSheet!$A:$O,15,0)</f>
        <v>150</v>
      </c>
      <c r="O101" s="13">
        <f>VLOOKUP(A:A,[1]TDSheet!$A:$W,23,0)</f>
        <v>0</v>
      </c>
      <c r="P101" s="13">
        <f>VLOOKUP(A:A,[3]TDSheet!$A:$C,3,0)</f>
        <v>0</v>
      </c>
      <c r="Q101" s="13"/>
      <c r="R101" s="13"/>
      <c r="S101" s="13"/>
      <c r="T101" s="15"/>
      <c r="U101" s="15"/>
      <c r="V101" s="13">
        <f t="shared" si="23"/>
        <v>2.6</v>
      </c>
      <c r="W101" s="15"/>
      <c r="X101" s="16">
        <f t="shared" si="24"/>
        <v>108.84615384615384</v>
      </c>
      <c r="Y101" s="13">
        <f t="shared" si="25"/>
        <v>1.1538461538461537</v>
      </c>
      <c r="Z101" s="13">
        <f>VLOOKUP(A:A,[1]TDSheet!$A:$Z,26,0)</f>
        <v>0</v>
      </c>
      <c r="AA101" s="13"/>
      <c r="AB101" s="13">
        <f>VLOOKUP(A:A,[1]TDSheet!$A:$AB,28,0)</f>
        <v>0</v>
      </c>
      <c r="AC101" s="13">
        <f>VLOOKUP(A:A,[1]TDSheet!$A:$AC,29,0)</f>
        <v>0</v>
      </c>
      <c r="AD101" s="13">
        <f>VLOOKUP(A:A,[1]TDSheet!$A:$AD,30,0)</f>
        <v>80.8</v>
      </c>
      <c r="AE101" s="13">
        <f>VLOOKUP(A:A,[1]TDSheet!$A:$AE,31,0)</f>
        <v>86.2</v>
      </c>
      <c r="AF101" s="13">
        <v>0</v>
      </c>
      <c r="AG101" s="13" t="str">
        <f>VLOOKUP(A:A,[1]TDSheet!$A:$AG,33,0)</f>
        <v>увел</v>
      </c>
      <c r="AH101" s="13">
        <f t="shared" si="26"/>
        <v>0</v>
      </c>
      <c r="AI101" s="13">
        <f t="shared" si="27"/>
        <v>0</v>
      </c>
      <c r="AJ101" s="13">
        <f t="shared" si="28"/>
        <v>0</v>
      </c>
      <c r="AK101" s="13">
        <f t="shared" si="29"/>
        <v>0</v>
      </c>
      <c r="AL101" s="13">
        <f t="shared" si="30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19</v>
      </c>
      <c r="D102" s="8">
        <v>667</v>
      </c>
      <c r="E102" s="8">
        <v>558</v>
      </c>
      <c r="F102" s="8">
        <v>109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3">
        <f>VLOOKUP(A:A,[2]TDSheet!$A:$F,6,0)</f>
        <v>635</v>
      </c>
      <c r="K102" s="13">
        <f t="shared" si="22"/>
        <v>-77</v>
      </c>
      <c r="L102" s="13">
        <f>VLOOKUP(A:A,[1]TDSheet!$A:$M,13,0)</f>
        <v>100</v>
      </c>
      <c r="M102" s="13">
        <f>VLOOKUP(A:A,[1]TDSheet!$A:$N,14,0)</f>
        <v>100</v>
      </c>
      <c r="N102" s="13">
        <f>VLOOKUP(A:A,[1]TDSheet!$A:$O,15,0)</f>
        <v>150</v>
      </c>
      <c r="O102" s="13">
        <f>VLOOKUP(A:A,[1]TDSheet!$A:$W,23,0)</f>
        <v>120</v>
      </c>
      <c r="P102" s="13">
        <f>VLOOKUP(A:A,[3]TDSheet!$A:$C,3,0)</f>
        <v>0</v>
      </c>
      <c r="Q102" s="13"/>
      <c r="R102" s="13"/>
      <c r="S102" s="13"/>
      <c r="T102" s="15"/>
      <c r="U102" s="15"/>
      <c r="V102" s="13">
        <f t="shared" si="23"/>
        <v>111.6</v>
      </c>
      <c r="W102" s="15"/>
      <c r="X102" s="16">
        <f t="shared" si="24"/>
        <v>5.188172043010753</v>
      </c>
      <c r="Y102" s="13">
        <f t="shared" si="25"/>
        <v>0.97670250896057353</v>
      </c>
      <c r="Z102" s="13">
        <f>VLOOKUP(A:A,[1]TDSheet!$A:$Z,26,0)</f>
        <v>0</v>
      </c>
      <c r="AA102" s="13"/>
      <c r="AB102" s="13">
        <f>VLOOKUP(A:A,[1]TDSheet!$A:$AB,28,0)</f>
        <v>0</v>
      </c>
      <c r="AC102" s="13">
        <f>VLOOKUP(A:A,[1]TDSheet!$A:$AC,29,0)</f>
        <v>0</v>
      </c>
      <c r="AD102" s="13">
        <f>VLOOKUP(A:A,[1]TDSheet!$A:$AD,30,0)</f>
        <v>90.8</v>
      </c>
      <c r="AE102" s="13">
        <f>VLOOKUP(A:A,[1]TDSheet!$A:$AE,31,0)</f>
        <v>103.6</v>
      </c>
      <c r="AF102" s="13">
        <f>VLOOKUP(A:A,[4]TDSheet!$A:$D,4,0)</f>
        <v>86</v>
      </c>
      <c r="AG102" s="13" t="e">
        <f>VLOOKUP(A:A,[1]TDSheet!$A:$AG,33,0)</f>
        <v>#N/A</v>
      </c>
      <c r="AH102" s="13">
        <f t="shared" si="26"/>
        <v>0</v>
      </c>
      <c r="AI102" s="13">
        <f t="shared" si="27"/>
        <v>0</v>
      </c>
      <c r="AJ102" s="13">
        <f t="shared" si="28"/>
        <v>0</v>
      </c>
      <c r="AK102" s="13">
        <f t="shared" si="29"/>
        <v>0</v>
      </c>
      <c r="AL102" s="13">
        <f t="shared" si="30"/>
        <v>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73</v>
      </c>
      <c r="D103" s="8">
        <v>445</v>
      </c>
      <c r="E103" s="8">
        <v>277</v>
      </c>
      <c r="F103" s="8">
        <v>21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3">
        <f>VLOOKUP(A:A,[2]TDSheet!$A:$F,6,0)</f>
        <v>382</v>
      </c>
      <c r="K103" s="13">
        <f t="shared" si="22"/>
        <v>-105</v>
      </c>
      <c r="L103" s="13">
        <f>VLOOKUP(A:A,[1]TDSheet!$A:$M,13,0)</f>
        <v>50</v>
      </c>
      <c r="M103" s="13">
        <f>VLOOKUP(A:A,[1]TDSheet!$A:$N,14,0)</f>
        <v>30</v>
      </c>
      <c r="N103" s="13">
        <f>VLOOKUP(A:A,[1]TDSheet!$A:$O,15,0)</f>
        <v>120</v>
      </c>
      <c r="O103" s="13">
        <f>VLOOKUP(A:A,[1]TDSheet!$A:$W,23,0)</f>
        <v>100</v>
      </c>
      <c r="P103" s="13">
        <v>0</v>
      </c>
      <c r="Q103" s="13"/>
      <c r="R103" s="13"/>
      <c r="S103" s="13"/>
      <c r="T103" s="15"/>
      <c r="U103" s="15"/>
      <c r="V103" s="13">
        <f t="shared" si="23"/>
        <v>55.4</v>
      </c>
      <c r="W103" s="15"/>
      <c r="X103" s="16">
        <f t="shared" si="24"/>
        <v>5.7942238267148012</v>
      </c>
      <c r="Y103" s="13">
        <f t="shared" si="25"/>
        <v>0.37906137184115524</v>
      </c>
      <c r="Z103" s="13">
        <f>VLOOKUP(A:A,[1]TDSheet!$A:$Z,26,0)</f>
        <v>0</v>
      </c>
      <c r="AA103" s="13"/>
      <c r="AB103" s="13">
        <f>VLOOKUP(A:A,[1]TDSheet!$A:$AB,28,0)</f>
        <v>0</v>
      </c>
      <c r="AC103" s="13">
        <f>VLOOKUP(A:A,[1]TDSheet!$A:$AC,29,0)</f>
        <v>0</v>
      </c>
      <c r="AD103" s="13">
        <f>VLOOKUP(A:A,[1]TDSheet!$A:$AD,30,0)</f>
        <v>47.6</v>
      </c>
      <c r="AE103" s="13">
        <f>VLOOKUP(A:A,[1]TDSheet!$A:$AE,31,0)</f>
        <v>47.8</v>
      </c>
      <c r="AF103" s="13">
        <f>VLOOKUP(A:A,[4]TDSheet!$A:$D,4,0)</f>
        <v>27</v>
      </c>
      <c r="AG103" s="13" t="e">
        <f>VLOOKUP(A:A,[1]TDSheet!$A:$AG,33,0)</f>
        <v>#N/A</v>
      </c>
      <c r="AH103" s="13">
        <f t="shared" si="26"/>
        <v>0</v>
      </c>
      <c r="AI103" s="13">
        <f t="shared" si="27"/>
        <v>0</v>
      </c>
      <c r="AJ103" s="13">
        <f t="shared" si="28"/>
        <v>0</v>
      </c>
      <c r="AK103" s="13">
        <f t="shared" si="29"/>
        <v>0</v>
      </c>
      <c r="AL103" s="13">
        <f t="shared" si="30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5883</v>
      </c>
      <c r="D104" s="8">
        <v>656</v>
      </c>
      <c r="E104" s="8">
        <v>3748</v>
      </c>
      <c r="F104" s="8">
        <v>2644</v>
      </c>
      <c r="G104" s="1">
        <f>VLOOKUP(A:A,[1]TDSheet!$A:$G,7,0)</f>
        <v>0</v>
      </c>
      <c r="H104" s="1">
        <f>VLOOKUP(A:A,[1]TDSheet!$A:$H,8,0)</f>
        <v>0.35</v>
      </c>
      <c r="I104" s="1" t="e">
        <f>VLOOKUP(A:A,[1]TDSheet!$A:$I,9,0)</f>
        <v>#N/A</v>
      </c>
      <c r="J104" s="13">
        <f>VLOOKUP(A:A,[2]TDSheet!$A:$F,6,0)</f>
        <v>3841</v>
      </c>
      <c r="K104" s="13">
        <f t="shared" si="22"/>
        <v>-93</v>
      </c>
      <c r="L104" s="13">
        <f>VLOOKUP(A:A,[1]TDSheet!$A:$M,13,0)</f>
        <v>300</v>
      </c>
      <c r="M104" s="13">
        <f>VLOOKUP(A:A,[1]TDSheet!$A:$N,14,0)</f>
        <v>500</v>
      </c>
      <c r="N104" s="13">
        <f>VLOOKUP(A:A,[1]TDSheet!$A:$O,15,0)</f>
        <v>500</v>
      </c>
      <c r="O104" s="13">
        <f>VLOOKUP(A:A,[1]TDSheet!$A:$W,23,0)</f>
        <v>300</v>
      </c>
      <c r="P104" s="13">
        <v>1340</v>
      </c>
      <c r="Q104" s="13"/>
      <c r="R104" s="13"/>
      <c r="S104" s="13"/>
      <c r="T104" s="15"/>
      <c r="U104" s="15"/>
      <c r="V104" s="13">
        <f t="shared" si="23"/>
        <v>659.6</v>
      </c>
      <c r="W104" s="15"/>
      <c r="X104" s="16">
        <f t="shared" si="24"/>
        <v>6.4342025469981801</v>
      </c>
      <c r="Y104" s="13">
        <f t="shared" si="25"/>
        <v>4.0084899939357186</v>
      </c>
      <c r="Z104" s="13">
        <f>VLOOKUP(A:A,[1]TDSheet!$A:$Z,26,0)</f>
        <v>0</v>
      </c>
      <c r="AA104" s="13"/>
      <c r="AB104" s="13">
        <f>VLOOKUP(A:A,[1]TDSheet!$A:$AB,28,0)</f>
        <v>450</v>
      </c>
      <c r="AC104" s="13">
        <f>VLOOKUP(A:A,[1]TDSheet!$A:$AC,29,0)</f>
        <v>0</v>
      </c>
      <c r="AD104" s="13">
        <f>VLOOKUP(A:A,[1]TDSheet!$A:$AD,30,0)</f>
        <v>33.4</v>
      </c>
      <c r="AE104" s="13">
        <f>VLOOKUP(A:A,[1]TDSheet!$A:$AE,31,0)</f>
        <v>357.8</v>
      </c>
      <c r="AF104" s="13">
        <f>VLOOKUP(A:A,[4]TDSheet!$A:$D,4,0)</f>
        <v>693</v>
      </c>
      <c r="AG104" s="13" t="e">
        <f>VLOOKUP(A:A,[1]TDSheet!$A:$AG,33,0)</f>
        <v>#N/A</v>
      </c>
      <c r="AH104" s="13">
        <f t="shared" si="26"/>
        <v>0</v>
      </c>
      <c r="AI104" s="13">
        <f t="shared" si="27"/>
        <v>0</v>
      </c>
      <c r="AJ104" s="13">
        <f t="shared" si="28"/>
        <v>0</v>
      </c>
      <c r="AK104" s="13">
        <f t="shared" si="29"/>
        <v>468.99999999999994</v>
      </c>
      <c r="AL104" s="13">
        <f t="shared" si="30"/>
        <v>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3516</v>
      </c>
      <c r="D105" s="8">
        <v>3667</v>
      </c>
      <c r="E105" s="8">
        <v>6343</v>
      </c>
      <c r="F105" s="8">
        <v>611</v>
      </c>
      <c r="G105" s="1">
        <f>VLOOKUP(A:A,[1]TDSheet!$A:$G,7,0)</f>
        <v>0</v>
      </c>
      <c r="H105" s="1">
        <f>VLOOKUP(A:A,[1]TDSheet!$A:$H,8,0)</f>
        <v>0.35</v>
      </c>
      <c r="I105" s="1" t="e">
        <f>VLOOKUP(A:A,[1]TDSheet!$A:$I,9,0)</f>
        <v>#N/A</v>
      </c>
      <c r="J105" s="13">
        <f>VLOOKUP(A:A,[2]TDSheet!$A:$F,6,0)</f>
        <v>6490</v>
      </c>
      <c r="K105" s="13">
        <f t="shared" si="22"/>
        <v>-147</v>
      </c>
      <c r="L105" s="13">
        <f>VLOOKUP(A:A,[1]TDSheet!$A:$M,13,0)</f>
        <v>1100</v>
      </c>
      <c r="M105" s="13">
        <f>VLOOKUP(A:A,[1]TDSheet!$A:$N,14,0)</f>
        <v>1000</v>
      </c>
      <c r="N105" s="13">
        <f>VLOOKUP(A:A,[1]TDSheet!$A:$O,15,0)</f>
        <v>1100</v>
      </c>
      <c r="O105" s="13">
        <f>VLOOKUP(A:A,[1]TDSheet!$A:$W,23,0)</f>
        <v>2000</v>
      </c>
      <c r="P105" s="13">
        <v>2200</v>
      </c>
      <c r="Q105" s="13"/>
      <c r="R105" s="13"/>
      <c r="S105" s="13"/>
      <c r="T105" s="15"/>
      <c r="U105" s="15"/>
      <c r="V105" s="13">
        <f t="shared" si="23"/>
        <v>998.6</v>
      </c>
      <c r="W105" s="15"/>
      <c r="X105" s="16">
        <f t="shared" si="24"/>
        <v>5.8191468055277387</v>
      </c>
      <c r="Y105" s="13">
        <f t="shared" si="25"/>
        <v>0.61185659923893454</v>
      </c>
      <c r="Z105" s="13">
        <f>VLOOKUP(A:A,[1]TDSheet!$A:$Z,26,0)</f>
        <v>0</v>
      </c>
      <c r="AA105" s="13"/>
      <c r="AB105" s="13">
        <f>VLOOKUP(A:A,[1]TDSheet!$A:$AB,28,0)</f>
        <v>1350</v>
      </c>
      <c r="AC105" s="13">
        <f>VLOOKUP(A:A,[1]TDSheet!$A:$AC,29,0)</f>
        <v>0</v>
      </c>
      <c r="AD105" s="13">
        <f>VLOOKUP(A:A,[1]TDSheet!$A:$AD,30,0)</f>
        <v>17.8</v>
      </c>
      <c r="AE105" s="13">
        <f>VLOOKUP(A:A,[1]TDSheet!$A:$AE,31,0)</f>
        <v>552</v>
      </c>
      <c r="AF105" s="13">
        <f>VLOOKUP(A:A,[4]TDSheet!$A:$D,4,0)</f>
        <v>1029</v>
      </c>
      <c r="AG105" s="13" t="e">
        <f>VLOOKUP(A:A,[1]TDSheet!$A:$AG,33,0)</f>
        <v>#N/A</v>
      </c>
      <c r="AH105" s="13">
        <f t="shared" si="26"/>
        <v>0</v>
      </c>
      <c r="AI105" s="13">
        <f t="shared" si="27"/>
        <v>0</v>
      </c>
      <c r="AJ105" s="13">
        <f t="shared" si="28"/>
        <v>0</v>
      </c>
      <c r="AK105" s="13">
        <f t="shared" si="29"/>
        <v>770</v>
      </c>
      <c r="AL105" s="13">
        <f t="shared" si="30"/>
        <v>0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-399</v>
      </c>
      <c r="D106" s="8">
        <v>69</v>
      </c>
      <c r="E106" s="8">
        <v>1098</v>
      </c>
      <c r="F106" s="8">
        <v>-1462</v>
      </c>
      <c r="G106" s="1" t="str">
        <f>VLOOKUP(A:A,[1]TDSheet!$A:$G,7,0)</f>
        <v>ак</v>
      </c>
      <c r="H106" s="1">
        <f>VLOOKUP(A:A,[1]TDSheet!$A:$H,8,0)</f>
        <v>0</v>
      </c>
      <c r="I106" s="1">
        <f>VLOOKUP(A:A,[1]TDSheet!$A:$I,9,0)</f>
        <v>0</v>
      </c>
      <c r="J106" s="13">
        <f>VLOOKUP(A:A,[2]TDSheet!$A:$F,6,0)</f>
        <v>1134</v>
      </c>
      <c r="K106" s="13">
        <f t="shared" si="22"/>
        <v>-36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VLOOKUP(A:A,[1]TDSheet!$A:$O,15,0)</f>
        <v>0</v>
      </c>
      <c r="O106" s="13">
        <f>VLOOKUP(A:A,[1]TDSheet!$A:$W,23,0)</f>
        <v>0</v>
      </c>
      <c r="P106" s="13">
        <v>0</v>
      </c>
      <c r="Q106" s="13"/>
      <c r="R106" s="13"/>
      <c r="S106" s="13"/>
      <c r="T106" s="15"/>
      <c r="U106" s="15"/>
      <c r="V106" s="13">
        <f t="shared" si="23"/>
        <v>219.6</v>
      </c>
      <c r="W106" s="15"/>
      <c r="X106" s="16">
        <f t="shared" si="24"/>
        <v>-6.6575591985428053</v>
      </c>
      <c r="Y106" s="13">
        <f t="shared" si="25"/>
        <v>-6.6575591985428053</v>
      </c>
      <c r="Z106" s="13">
        <f>VLOOKUP(A:A,[1]TDSheet!$A:$Z,26,0)</f>
        <v>0</v>
      </c>
      <c r="AA106" s="13"/>
      <c r="AB106" s="13">
        <f>VLOOKUP(A:A,[1]TDSheet!$A:$AB,28,0)</f>
        <v>0</v>
      </c>
      <c r="AC106" s="13">
        <f>VLOOKUP(A:A,[1]TDSheet!$A:$AC,29,0)</f>
        <v>0</v>
      </c>
      <c r="AD106" s="13">
        <f>VLOOKUP(A:A,[1]TDSheet!$A:$AD,30,0)</f>
        <v>157.19999999999999</v>
      </c>
      <c r="AE106" s="13">
        <f>VLOOKUP(A:A,[1]TDSheet!$A:$AE,31,0)</f>
        <v>234.4</v>
      </c>
      <c r="AF106" s="13">
        <f>VLOOKUP(A:A,[4]TDSheet!$A:$D,4,0)</f>
        <v>172</v>
      </c>
      <c r="AG106" s="13" t="e">
        <f>VLOOKUP(A:A,[1]TDSheet!$A:$AG,33,0)</f>
        <v>#N/A</v>
      </c>
      <c r="AH106" s="13">
        <f t="shared" si="26"/>
        <v>0</v>
      </c>
      <c r="AI106" s="13">
        <f t="shared" si="27"/>
        <v>0</v>
      </c>
      <c r="AJ106" s="13">
        <f t="shared" si="28"/>
        <v>0</v>
      </c>
      <c r="AK106" s="13">
        <f t="shared" si="29"/>
        <v>0</v>
      </c>
      <c r="AL106" s="13">
        <f t="shared" si="30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-61.225000000000001</v>
      </c>
      <c r="D107" s="8">
        <v>29.49</v>
      </c>
      <c r="E107" s="8">
        <v>367.68299999999999</v>
      </c>
      <c r="F107" s="8">
        <v>-428.90800000000002</v>
      </c>
      <c r="G107" s="1" t="str">
        <f>VLOOKUP(A:A,[1]TDSheet!$A:$G,7,0)</f>
        <v>ак</v>
      </c>
      <c r="H107" s="1">
        <f>VLOOKUP(A:A,[1]TDSheet!$A:$H,8,0)</f>
        <v>0</v>
      </c>
      <c r="I107" s="1">
        <f>VLOOKUP(A:A,[1]TDSheet!$A:$I,9,0)</f>
        <v>0</v>
      </c>
      <c r="J107" s="13">
        <f>VLOOKUP(A:A,[2]TDSheet!$A:$F,6,0)</f>
        <v>448.67899999999997</v>
      </c>
      <c r="K107" s="13">
        <f t="shared" si="22"/>
        <v>-80.995999999999981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VLOOKUP(A:A,[1]TDSheet!$A:$O,15,0)</f>
        <v>0</v>
      </c>
      <c r="O107" s="13">
        <f>VLOOKUP(A:A,[1]TDSheet!$A:$W,23,0)</f>
        <v>0</v>
      </c>
      <c r="P107" s="13">
        <v>0</v>
      </c>
      <c r="Q107" s="13"/>
      <c r="R107" s="13"/>
      <c r="S107" s="13"/>
      <c r="T107" s="15"/>
      <c r="U107" s="15"/>
      <c r="V107" s="13">
        <f t="shared" si="23"/>
        <v>73.536599999999993</v>
      </c>
      <c r="W107" s="15"/>
      <c r="X107" s="16">
        <f t="shared" si="24"/>
        <v>-5.8325786071153694</v>
      </c>
      <c r="Y107" s="13">
        <f t="shared" si="25"/>
        <v>-5.8325786071153694</v>
      </c>
      <c r="Z107" s="13">
        <f>VLOOKUP(A:A,[1]TDSheet!$A:$Z,26,0)</f>
        <v>0</v>
      </c>
      <c r="AA107" s="13"/>
      <c r="AB107" s="13">
        <f>VLOOKUP(A:A,[1]TDSheet!$A:$AB,28,0)</f>
        <v>0</v>
      </c>
      <c r="AC107" s="13">
        <f>VLOOKUP(A:A,[1]TDSheet!$A:$AC,29,0)</f>
        <v>0</v>
      </c>
      <c r="AD107" s="13">
        <f>VLOOKUP(A:A,[1]TDSheet!$A:$AD,30,0)</f>
        <v>66.026800000000009</v>
      </c>
      <c r="AE107" s="13">
        <f>VLOOKUP(A:A,[1]TDSheet!$A:$AE,31,0)</f>
        <v>65.0518</v>
      </c>
      <c r="AF107" s="13">
        <f>VLOOKUP(A:A,[4]TDSheet!$A:$D,4,0)</f>
        <v>46.826000000000001</v>
      </c>
      <c r="AG107" s="13" t="e">
        <f>VLOOKUP(A:A,[1]TDSheet!$A:$AG,33,0)</f>
        <v>#N/A</v>
      </c>
      <c r="AH107" s="13">
        <f t="shared" si="26"/>
        <v>0</v>
      </c>
      <c r="AI107" s="13">
        <f t="shared" si="27"/>
        <v>0</v>
      </c>
      <c r="AJ107" s="13">
        <f t="shared" si="28"/>
        <v>0</v>
      </c>
      <c r="AK107" s="13">
        <f t="shared" si="29"/>
        <v>0</v>
      </c>
      <c r="AL107" s="13">
        <f t="shared" si="30"/>
        <v>0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8</v>
      </c>
      <c r="C108" s="8">
        <v>-80.811000000000007</v>
      </c>
      <c r="D108" s="8">
        <v>250.876</v>
      </c>
      <c r="E108" s="8">
        <v>249.613</v>
      </c>
      <c r="F108" s="8">
        <v>-84.593000000000004</v>
      </c>
      <c r="G108" s="12" t="s">
        <v>130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272.85000000000002</v>
      </c>
      <c r="K108" s="13">
        <f t="shared" si="22"/>
        <v>-23.237000000000023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VLOOKUP(A:A,[1]TDSheet!$A:$O,15,0)</f>
        <v>0</v>
      </c>
      <c r="O108" s="13">
        <f>VLOOKUP(A:A,[1]TDSheet!$A:$W,23,0)</f>
        <v>0</v>
      </c>
      <c r="P108" s="13">
        <v>0</v>
      </c>
      <c r="Q108" s="13"/>
      <c r="R108" s="13"/>
      <c r="S108" s="13"/>
      <c r="T108" s="15"/>
      <c r="U108" s="15"/>
      <c r="V108" s="13">
        <f t="shared" si="23"/>
        <v>49.922600000000003</v>
      </c>
      <c r="W108" s="15"/>
      <c r="X108" s="16">
        <f t="shared" si="24"/>
        <v>-1.6944830597765341</v>
      </c>
      <c r="Y108" s="13">
        <f t="shared" si="25"/>
        <v>-1.6944830597765341</v>
      </c>
      <c r="Z108" s="13">
        <f>VLOOKUP(A:A,[1]TDSheet!$A:$Z,26,0)</f>
        <v>0</v>
      </c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0</v>
      </c>
      <c r="AF108" s="13">
        <f>VLOOKUP(A:A,[4]TDSheet!$A:$D,4,0)</f>
        <v>46.478999999999999</v>
      </c>
      <c r="AG108" s="13" t="e">
        <f>VLOOKUP(A:A,[1]TDSheet!$A:$AG,33,0)</f>
        <v>#N/A</v>
      </c>
      <c r="AH108" s="13">
        <f t="shared" si="26"/>
        <v>0</v>
      </c>
      <c r="AI108" s="13">
        <f t="shared" si="27"/>
        <v>0</v>
      </c>
      <c r="AJ108" s="13">
        <f t="shared" si="28"/>
        <v>0</v>
      </c>
      <c r="AK108" s="13">
        <f t="shared" si="29"/>
        <v>0</v>
      </c>
      <c r="AL108" s="13">
        <f t="shared" si="30"/>
        <v>0</v>
      </c>
      <c r="AM108" s="13"/>
      <c r="AN108" s="13"/>
    </row>
    <row r="109" spans="1:40" s="1" customFormat="1" ht="11.1" customHeight="1" outlineLevel="1" x14ac:dyDescent="0.2">
      <c r="A109" s="7" t="s">
        <v>113</v>
      </c>
      <c r="B109" s="7" t="s">
        <v>14</v>
      </c>
      <c r="C109" s="8">
        <v>-169</v>
      </c>
      <c r="D109" s="8">
        <v>10</v>
      </c>
      <c r="E109" s="8">
        <v>323</v>
      </c>
      <c r="F109" s="8">
        <v>-486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332</v>
      </c>
      <c r="K109" s="13">
        <f t="shared" si="22"/>
        <v>-9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0</v>
      </c>
      <c r="O109" s="13">
        <f>VLOOKUP(A:A,[1]TDSheet!$A:$W,23,0)</f>
        <v>0</v>
      </c>
      <c r="P109" s="13">
        <v>0</v>
      </c>
      <c r="Q109" s="13"/>
      <c r="R109" s="13"/>
      <c r="S109" s="13"/>
      <c r="T109" s="15"/>
      <c r="U109" s="15"/>
      <c r="V109" s="13">
        <f t="shared" si="23"/>
        <v>64.599999999999994</v>
      </c>
      <c r="W109" s="15"/>
      <c r="X109" s="16">
        <f t="shared" si="24"/>
        <v>-7.5232198142414868</v>
      </c>
      <c r="Y109" s="13">
        <f t="shared" si="25"/>
        <v>-7.5232198142414868</v>
      </c>
      <c r="Z109" s="13">
        <f>VLOOKUP(A:A,[1]TDSheet!$A:$Z,26,0)</f>
        <v>0</v>
      </c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48.4</v>
      </c>
      <c r="AE109" s="13">
        <f>VLOOKUP(A:A,[1]TDSheet!$A:$AE,31,0)</f>
        <v>69.400000000000006</v>
      </c>
      <c r="AF109" s="13">
        <f>VLOOKUP(A:A,[4]TDSheet!$A:$D,4,0)</f>
        <v>57</v>
      </c>
      <c r="AG109" s="13" t="e">
        <f>VLOOKUP(A:A,[1]TDSheet!$A:$AG,33,0)</f>
        <v>#N/A</v>
      </c>
      <c r="AH109" s="13">
        <f t="shared" si="26"/>
        <v>0</v>
      </c>
      <c r="AI109" s="13">
        <f t="shared" si="27"/>
        <v>0</v>
      </c>
      <c r="AJ109" s="13">
        <f t="shared" si="28"/>
        <v>0</v>
      </c>
      <c r="AK109" s="13">
        <f t="shared" si="29"/>
        <v>0</v>
      </c>
      <c r="AL109" s="13">
        <f t="shared" si="30"/>
        <v>0</v>
      </c>
      <c r="AM109" s="13"/>
      <c r="AN109" s="13"/>
    </row>
    <row r="110" spans="1:40" s="1" customFormat="1" ht="11.1" customHeight="1" outlineLevel="1" x14ac:dyDescent="0.2">
      <c r="A110" s="7" t="s">
        <v>112</v>
      </c>
      <c r="B110" s="7" t="s">
        <v>14</v>
      </c>
      <c r="C110" s="8">
        <v>-161</v>
      </c>
      <c r="D110" s="8">
        <v>19</v>
      </c>
      <c r="E110" s="8">
        <v>328</v>
      </c>
      <c r="F110" s="8">
        <v>-481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399</v>
      </c>
      <c r="K110" s="13">
        <f t="shared" si="22"/>
        <v>-71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VLOOKUP(A:A,[1]TDSheet!$A:$W,23,0)</f>
        <v>0</v>
      </c>
      <c r="P110" s="13">
        <v>0</v>
      </c>
      <c r="Q110" s="13"/>
      <c r="R110" s="13"/>
      <c r="S110" s="13"/>
      <c r="T110" s="15"/>
      <c r="U110" s="15"/>
      <c r="V110" s="13">
        <f t="shared" si="23"/>
        <v>65.599999999999994</v>
      </c>
      <c r="W110" s="15"/>
      <c r="X110" s="16">
        <f t="shared" si="24"/>
        <v>-7.3323170731707323</v>
      </c>
      <c r="Y110" s="13">
        <f t="shared" si="25"/>
        <v>-7.3323170731707323</v>
      </c>
      <c r="Z110" s="13">
        <f>VLOOKUP(A:A,[1]TDSheet!$A:$Z,26,0)</f>
        <v>0</v>
      </c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35.200000000000003</v>
      </c>
      <c r="AE110" s="13">
        <f>VLOOKUP(A:A,[1]TDSheet!$A:$AE,31,0)</f>
        <v>81.599999999999994</v>
      </c>
      <c r="AF110" s="13">
        <f>VLOOKUP(A:A,[4]TDSheet!$A:$D,4,0)</f>
        <v>77</v>
      </c>
      <c r="AG110" s="13" t="e">
        <f>VLOOKUP(A:A,[1]TDSheet!$A:$AG,33,0)</f>
        <v>#N/A</v>
      </c>
      <c r="AH110" s="13">
        <f t="shared" si="26"/>
        <v>0</v>
      </c>
      <c r="AI110" s="13">
        <f t="shared" si="27"/>
        <v>0</v>
      </c>
      <c r="AJ110" s="13">
        <f t="shared" si="28"/>
        <v>0</v>
      </c>
      <c r="AK110" s="13">
        <f t="shared" si="29"/>
        <v>0</v>
      </c>
      <c r="AL110" s="13">
        <f t="shared" si="30"/>
        <v>0</v>
      </c>
      <c r="AM110" s="13"/>
      <c r="AN11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2023-12-15T09:49:05Z</dcterms:modified>
</cp:coreProperties>
</file>