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92CFB60F-9633-4FA7-AB25-7239768880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W343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X164" i="1" s="1"/>
  <c r="N164" i="1"/>
  <c r="W163" i="1"/>
  <c r="X163" i="1" s="1"/>
  <c r="X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X146" i="1"/>
  <c r="W146" i="1"/>
  <c r="N146" i="1"/>
  <c r="W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X130" i="1"/>
  <c r="W130" i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W127" i="1" s="1"/>
  <c r="N121" i="1"/>
  <c r="V119" i="1"/>
  <c r="V118" i="1"/>
  <c r="X117" i="1"/>
  <c r="W117" i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X108" i="1"/>
  <c r="W108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X88" i="1"/>
  <c r="W88" i="1"/>
  <c r="W87" i="1"/>
  <c r="X87" i="1" s="1"/>
  <c r="W86" i="1"/>
  <c r="X86" i="1" s="1"/>
  <c r="W85" i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W75" i="1"/>
  <c r="X75" i="1" s="1"/>
  <c r="W74" i="1"/>
  <c r="X74" i="1" s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X65" i="1"/>
  <c r="W65" i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X423" i="1" l="1"/>
  <c r="X43" i="1"/>
  <c r="X44" i="1" s="1"/>
  <c r="W154" i="1"/>
  <c r="W315" i="1"/>
  <c r="W331" i="1"/>
  <c r="W377" i="1"/>
  <c r="W455" i="1"/>
  <c r="X370" i="1"/>
  <c r="X133" i="1"/>
  <c r="W133" i="1"/>
  <c r="W155" i="1"/>
  <c r="W165" i="1"/>
  <c r="W166" i="1"/>
  <c r="V471" i="1"/>
  <c r="W32" i="1"/>
  <c r="X39" i="1"/>
  <c r="X40" i="1" s="1"/>
  <c r="X49" i="1"/>
  <c r="X51" i="1" s="1"/>
  <c r="W52" i="1"/>
  <c r="W60" i="1"/>
  <c r="E481" i="1"/>
  <c r="W91" i="1"/>
  <c r="W105" i="1"/>
  <c r="X121" i="1"/>
  <c r="W126" i="1"/>
  <c r="F481" i="1"/>
  <c r="X145" i="1"/>
  <c r="W160" i="1"/>
  <c r="W279" i="1"/>
  <c r="X318" i="1"/>
  <c r="X319" i="1" s="1"/>
  <c r="W319" i="1"/>
  <c r="X322" i="1"/>
  <c r="X323" i="1" s="1"/>
  <c r="W323" i="1"/>
  <c r="X327" i="1"/>
  <c r="X331" i="1"/>
  <c r="X339" i="1"/>
  <c r="X343" i="1" s="1"/>
  <c r="X380" i="1"/>
  <c r="X381" i="1" s="1"/>
  <c r="W381" i="1"/>
  <c r="W389" i="1"/>
  <c r="X452" i="1"/>
  <c r="W454" i="1"/>
  <c r="X126" i="1"/>
  <c r="A10" i="1"/>
  <c r="W82" i="1"/>
  <c r="W104" i="1"/>
  <c r="L481" i="1"/>
  <c r="W223" i="1"/>
  <c r="X208" i="1"/>
  <c r="X223" i="1" s="1"/>
  <c r="W234" i="1"/>
  <c r="W258" i="1"/>
  <c r="W332" i="1"/>
  <c r="W410" i="1"/>
  <c r="X402" i="1"/>
  <c r="X409" i="1" s="1"/>
  <c r="W409" i="1"/>
  <c r="W443" i="1"/>
  <c r="X440" i="1"/>
  <c r="X442" i="1" s="1"/>
  <c r="W450" i="1"/>
  <c r="W459" i="1"/>
  <c r="X457" i="1"/>
  <c r="X459" i="1" s="1"/>
  <c r="F9" i="1"/>
  <c r="F10" i="1"/>
  <c r="X26" i="1"/>
  <c r="X32" i="1" s="1"/>
  <c r="W33" i="1"/>
  <c r="W37" i="1"/>
  <c r="W41" i="1"/>
  <c r="W45" i="1"/>
  <c r="W51" i="1"/>
  <c r="X56" i="1"/>
  <c r="X59" i="1" s="1"/>
  <c r="X63" i="1"/>
  <c r="X81" i="1" s="1"/>
  <c r="W81" i="1"/>
  <c r="X85" i="1"/>
  <c r="X91" i="1" s="1"/>
  <c r="X94" i="1"/>
  <c r="X104" i="1" s="1"/>
  <c r="X107" i="1"/>
  <c r="X118" i="1" s="1"/>
  <c r="W118" i="1"/>
  <c r="G481" i="1"/>
  <c r="X139" i="1"/>
  <c r="X141" i="1" s="1"/>
  <c r="W142" i="1"/>
  <c r="X147" i="1"/>
  <c r="X154" i="1" s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442" i="1"/>
  <c r="W460" i="1"/>
  <c r="I481" i="1"/>
  <c r="W473" i="1"/>
  <c r="B481" i="1"/>
  <c r="W472" i="1"/>
  <c r="W59" i="1"/>
  <c r="W192" i="1"/>
  <c r="W200" i="1"/>
  <c r="W347" i="1"/>
  <c r="X346" i="1"/>
  <c r="X347" i="1" s="1"/>
  <c r="W348" i="1"/>
  <c r="W428" i="1"/>
  <c r="X427" i="1"/>
  <c r="X428" i="1" s="1"/>
  <c r="W429" i="1"/>
  <c r="H9" i="1"/>
  <c r="V475" i="1"/>
  <c r="W24" i="1"/>
  <c r="D481" i="1"/>
  <c r="W92" i="1"/>
  <c r="H481" i="1"/>
  <c r="W161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W23" i="1"/>
  <c r="W134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X476" i="1" l="1"/>
  <c r="W475" i="1"/>
  <c r="W474" i="1"/>
  <c r="W471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<sst xmlns="http://schemas.openxmlformats.org/spreadsheetml/2006/main" count="2025" uniqueCount="701">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</sst>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8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336"/>
      <c r="F1" s="336"/>
      <c r="G1" s="12" t="s">
        <v>1</v>
      </c>
      <c r="H1" s="416" t="s">
        <v>2</v>
      </c>
      <c r="I1" s="336"/>
      <c r="J1" s="336"/>
      <c r="K1" s="336"/>
      <c r="L1" s="336"/>
      <c r="M1" s="336"/>
      <c r="N1" s="336"/>
      <c r="O1" s="336"/>
      <c r="P1" s="649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58" t="s">
        <v>7</v>
      </c>
      <c r="B5" s="344"/>
      <c r="C5" s="345"/>
      <c r="D5" s="366"/>
      <c r="E5" s="368"/>
      <c r="F5" s="608" t="s">
        <v>8</v>
      </c>
      <c r="G5" s="345"/>
      <c r="H5" s="366"/>
      <c r="I5" s="367"/>
      <c r="J5" s="367"/>
      <c r="K5" s="367"/>
      <c r="L5" s="368"/>
      <c r="N5" s="24" t="s">
        <v>9</v>
      </c>
      <c r="O5" s="549">
        <v>45274</v>
      </c>
      <c r="P5" s="407"/>
      <c r="R5" s="630" t="s">
        <v>10</v>
      </c>
      <c r="S5" s="376"/>
      <c r="T5" s="491" t="s">
        <v>11</v>
      </c>
      <c r="U5" s="407"/>
      <c r="Z5" s="51"/>
      <c r="AA5" s="51"/>
      <c r="AB5" s="51"/>
    </row>
    <row r="6" spans="1:29" s="308" customFormat="1" ht="24" customHeight="1" x14ac:dyDescent="0.2">
      <c r="A6" s="458" t="s">
        <v>12</v>
      </c>
      <c r="B6" s="344"/>
      <c r="C6" s="345"/>
      <c r="D6" s="588" t="s">
        <v>13</v>
      </c>
      <c r="E6" s="589"/>
      <c r="F6" s="589"/>
      <c r="G6" s="589"/>
      <c r="H6" s="589"/>
      <c r="I6" s="589"/>
      <c r="J6" s="589"/>
      <c r="K6" s="589"/>
      <c r="L6" s="407"/>
      <c r="N6" s="24" t="s">
        <v>14</v>
      </c>
      <c r="O6" s="430" t="str">
        <f>IF(O5=0," ",CHOOSE(WEEKDAY(O5,2),"Понедельник","Вторник","Среда","Четверг","Пятница","Суббота","Воскресенье"))</f>
        <v>Четверг</v>
      </c>
      <c r="P6" s="327"/>
      <c r="R6" s="375" t="s">
        <v>15</v>
      </c>
      <c r="S6" s="376"/>
      <c r="T6" s="497" t="s">
        <v>16</v>
      </c>
      <c r="U6" s="370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21" t="str">
        <f>IFERROR(VLOOKUP(DeliveryAddress,Table,3,0),1)</f>
        <v>4</v>
      </c>
      <c r="E7" s="522"/>
      <c r="F7" s="522"/>
      <c r="G7" s="522"/>
      <c r="H7" s="522"/>
      <c r="I7" s="522"/>
      <c r="J7" s="522"/>
      <c r="K7" s="522"/>
      <c r="L7" s="523"/>
      <c r="N7" s="24"/>
      <c r="O7" s="42"/>
      <c r="P7" s="42"/>
      <c r="R7" s="322"/>
      <c r="S7" s="376"/>
      <c r="T7" s="498"/>
      <c r="U7" s="499"/>
      <c r="Z7" s="51"/>
      <c r="AA7" s="51"/>
      <c r="AB7" s="51"/>
    </row>
    <row r="8" spans="1:29" s="308" customFormat="1" ht="25.5" customHeight="1" x14ac:dyDescent="0.2">
      <c r="A8" s="634" t="s">
        <v>17</v>
      </c>
      <c r="B8" s="341"/>
      <c r="C8" s="342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18</v>
      </c>
      <c r="O8" s="406">
        <v>0.41666666666666669</v>
      </c>
      <c r="P8" s="407"/>
      <c r="R8" s="322"/>
      <c r="S8" s="376"/>
      <c r="T8" s="498"/>
      <c r="U8" s="499"/>
      <c r="Z8" s="51"/>
      <c r="AA8" s="51"/>
      <c r="AB8" s="51"/>
    </row>
    <row r="9" spans="1:29" s="308" customFormat="1" ht="39.950000000000003" customHeight="1" x14ac:dyDescent="0.2">
      <c r="A9" s="4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3"/>
      <c r="E9" s="320"/>
      <c r="F9" s="4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N9" s="26" t="s">
        <v>19</v>
      </c>
      <c r="O9" s="549"/>
      <c r="P9" s="407"/>
      <c r="R9" s="322"/>
      <c r="S9" s="376"/>
      <c r="T9" s="500"/>
      <c r="U9" s="501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3"/>
      <c r="E10" s="320"/>
      <c r="F10" s="4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60" t="str">
        <f>IFERROR(VLOOKUP($D$10,Proxy,2,FALSE),"")</f>
        <v/>
      </c>
      <c r="I10" s="322"/>
      <c r="J10" s="322"/>
      <c r="K10" s="322"/>
      <c r="L10" s="322"/>
      <c r="N10" s="26" t="s">
        <v>20</v>
      </c>
      <c r="O10" s="406"/>
      <c r="P10" s="407"/>
      <c r="S10" s="24" t="s">
        <v>21</v>
      </c>
      <c r="T10" s="369" t="s">
        <v>22</v>
      </c>
      <c r="U10" s="370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6"/>
      <c r="P11" s="407"/>
      <c r="S11" s="24" t="s">
        <v>25</v>
      </c>
      <c r="T11" s="592" t="s">
        <v>26</v>
      </c>
      <c r="U11" s="593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9" t="s">
        <v>27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5"/>
      <c r="N12" s="24" t="s">
        <v>28</v>
      </c>
      <c r="O12" s="605"/>
      <c r="P12" s="523"/>
      <c r="Q12" s="23"/>
      <c r="S12" s="24"/>
      <c r="T12" s="336"/>
      <c r="U12" s="322"/>
      <c r="Z12" s="51"/>
      <c r="AA12" s="51"/>
      <c r="AB12" s="51"/>
    </row>
    <row r="13" spans="1:29" s="308" customFormat="1" ht="23.25" customHeight="1" x14ac:dyDescent="0.2">
      <c r="A13" s="609" t="s">
        <v>29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26"/>
      <c r="N13" s="26" t="s">
        <v>30</v>
      </c>
      <c r="O13" s="592"/>
      <c r="P13" s="593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9" t="s">
        <v>31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5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2" t="s">
        <v>32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5"/>
      <c r="N15" s="475" t="s">
        <v>33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4" t="s">
        <v>34</v>
      </c>
      <c r="B17" s="334" t="s">
        <v>35</v>
      </c>
      <c r="C17" s="472" t="s">
        <v>36</v>
      </c>
      <c r="D17" s="334" t="s">
        <v>37</v>
      </c>
      <c r="E17" s="423"/>
      <c r="F17" s="334" t="s">
        <v>38</v>
      </c>
      <c r="G17" s="334" t="s">
        <v>39</v>
      </c>
      <c r="H17" s="334" t="s">
        <v>40</v>
      </c>
      <c r="I17" s="334" t="s">
        <v>41</v>
      </c>
      <c r="J17" s="334" t="s">
        <v>42</v>
      </c>
      <c r="K17" s="334" t="s">
        <v>43</v>
      </c>
      <c r="L17" s="334" t="s">
        <v>44</v>
      </c>
      <c r="M17" s="334" t="s">
        <v>45</v>
      </c>
      <c r="N17" s="334" t="s">
        <v>46</v>
      </c>
      <c r="O17" s="422"/>
      <c r="P17" s="422"/>
      <c r="Q17" s="422"/>
      <c r="R17" s="423"/>
      <c r="S17" s="635" t="s">
        <v>47</v>
      </c>
      <c r="T17" s="345"/>
      <c r="U17" s="334" t="s">
        <v>48</v>
      </c>
      <c r="V17" s="334" t="s">
        <v>49</v>
      </c>
      <c r="W17" s="329" t="s">
        <v>50</v>
      </c>
      <c r="X17" s="334" t="s">
        <v>51</v>
      </c>
      <c r="Y17" s="388" t="s">
        <v>52</v>
      </c>
      <c r="Z17" s="388" t="s">
        <v>53</v>
      </c>
      <c r="AA17" s="388" t="s">
        <v>54</v>
      </c>
      <c r="AB17" s="389"/>
      <c r="AC17" s="390"/>
      <c r="AD17" s="456"/>
      <c r="BA17" s="381" t="s">
        <v>55</v>
      </c>
    </row>
    <row r="18" spans="1:53" ht="14.25" customHeight="1" x14ac:dyDescent="0.2">
      <c r="A18" s="335"/>
      <c r="B18" s="335"/>
      <c r="C18" s="335"/>
      <c r="D18" s="424"/>
      <c r="E18" s="426"/>
      <c r="F18" s="335"/>
      <c r="G18" s="335"/>
      <c r="H18" s="335"/>
      <c r="I18" s="335"/>
      <c r="J18" s="335"/>
      <c r="K18" s="335"/>
      <c r="L18" s="335"/>
      <c r="M18" s="335"/>
      <c r="N18" s="424"/>
      <c r="O18" s="425"/>
      <c r="P18" s="425"/>
      <c r="Q18" s="425"/>
      <c r="R18" s="426"/>
      <c r="S18" s="309" t="s">
        <v>56</v>
      </c>
      <c r="T18" s="309" t="s">
        <v>57</v>
      </c>
      <c r="U18" s="335"/>
      <c r="V18" s="335"/>
      <c r="W18" s="330"/>
      <c r="X18" s="335"/>
      <c r="Y18" s="553"/>
      <c r="Z18" s="553"/>
      <c r="AA18" s="391"/>
      <c r="AB18" s="392"/>
      <c r="AC18" s="393"/>
      <c r="AD18" s="457"/>
      <c r="BA18" s="322"/>
    </row>
    <row r="19" spans="1:53" ht="27.75" hidden="1" customHeight="1" x14ac:dyDescent="0.2">
      <c r="A19" s="348" t="s">
        <v>58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48"/>
      <c r="Z19" s="48"/>
    </row>
    <row r="20" spans="1:53" ht="16.5" hidden="1" customHeight="1" x14ac:dyDescent="0.25">
      <c r="A20" s="347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10"/>
      <c r="Z20" s="310"/>
    </row>
    <row r="21" spans="1:53" ht="14.25" hidden="1" customHeight="1" x14ac:dyDescent="0.25">
      <c r="A21" s="324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27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340" t="s">
        <v>65</v>
      </c>
      <c r="O23" s="341"/>
      <c r="P23" s="341"/>
      <c r="Q23" s="341"/>
      <c r="R23" s="341"/>
      <c r="S23" s="341"/>
      <c r="T23" s="342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340" t="s">
        <v>65</v>
      </c>
      <c r="O24" s="341"/>
      <c r="P24" s="341"/>
      <c r="Q24" s="341"/>
      <c r="R24" s="341"/>
      <c r="S24" s="341"/>
      <c r="T24" s="342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24" t="s">
        <v>67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27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27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27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27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27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27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340" t="s">
        <v>65</v>
      </c>
      <c r="O32" s="341"/>
      <c r="P32" s="341"/>
      <c r="Q32" s="341"/>
      <c r="R32" s="341"/>
      <c r="S32" s="341"/>
      <c r="T32" s="342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340" t="s">
        <v>65</v>
      </c>
      <c r="O33" s="341"/>
      <c r="P33" s="341"/>
      <c r="Q33" s="341"/>
      <c r="R33" s="341"/>
      <c r="S33" s="341"/>
      <c r="T33" s="342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24" t="s">
        <v>80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27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340" t="s">
        <v>65</v>
      </c>
      <c r="O36" s="341"/>
      <c r="P36" s="341"/>
      <c r="Q36" s="341"/>
      <c r="R36" s="341"/>
      <c r="S36" s="341"/>
      <c r="T36" s="342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340" t="s">
        <v>65</v>
      </c>
      <c r="O37" s="341"/>
      <c r="P37" s="341"/>
      <c r="Q37" s="341"/>
      <c r="R37" s="341"/>
      <c r="S37" s="341"/>
      <c r="T37" s="342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24" t="s">
        <v>85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27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340" t="s">
        <v>65</v>
      </c>
      <c r="O40" s="341"/>
      <c r="P40" s="341"/>
      <c r="Q40" s="341"/>
      <c r="R40" s="341"/>
      <c r="S40" s="341"/>
      <c r="T40" s="342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340" t="s">
        <v>65</v>
      </c>
      <c r="O41" s="341"/>
      <c r="P41" s="341"/>
      <c r="Q41" s="341"/>
      <c r="R41" s="341"/>
      <c r="S41" s="341"/>
      <c r="T41" s="342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24" t="s">
        <v>89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27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340" t="s">
        <v>65</v>
      </c>
      <c r="O44" s="341"/>
      <c r="P44" s="341"/>
      <c r="Q44" s="341"/>
      <c r="R44" s="341"/>
      <c r="S44" s="341"/>
      <c r="T44" s="342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340" t="s">
        <v>65</v>
      </c>
      <c r="O45" s="341"/>
      <c r="P45" s="341"/>
      <c r="Q45" s="341"/>
      <c r="R45" s="341"/>
      <c r="S45" s="341"/>
      <c r="T45" s="342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48" t="s">
        <v>92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48"/>
      <c r="Z46" s="48"/>
    </row>
    <row r="47" spans="1:53" ht="16.5" hidden="1" customHeight="1" x14ac:dyDescent="0.25">
      <c r="A47" s="347" t="s">
        <v>93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10"/>
      <c r="Z47" s="310"/>
    </row>
    <row r="48" spans="1:53" ht="14.25" hidden="1" customHeight="1" x14ac:dyDescent="0.25">
      <c r="A48" s="324" t="s">
        <v>94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11"/>
      <c r="Z48" s="311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27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27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1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340" t="s">
        <v>65</v>
      </c>
      <c r="O51" s="341"/>
      <c r="P51" s="341"/>
      <c r="Q51" s="341"/>
      <c r="R51" s="341"/>
      <c r="S51" s="341"/>
      <c r="T51" s="342"/>
      <c r="U51" s="37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hidden="1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3"/>
      <c r="N52" s="340" t="s">
        <v>65</v>
      </c>
      <c r="O52" s="341"/>
      <c r="P52" s="341"/>
      <c r="Q52" s="341"/>
      <c r="R52" s="341"/>
      <c r="S52" s="341"/>
      <c r="T52" s="342"/>
      <c r="U52" s="37" t="s">
        <v>64</v>
      </c>
      <c r="V52" s="317">
        <f>IFERROR(SUM(V49:V50),"0")</f>
        <v>0</v>
      </c>
      <c r="W52" s="317">
        <f>IFERROR(SUM(W49:W50),"0")</f>
        <v>0</v>
      </c>
      <c r="X52" s="37"/>
      <c r="Y52" s="318"/>
      <c r="Z52" s="318"/>
    </row>
    <row r="53" spans="1:53" ht="16.5" hidden="1" customHeight="1" x14ac:dyDescent="0.25">
      <c r="A53" s="347" t="s">
        <v>101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10"/>
      <c r="Z53" s="310"/>
    </row>
    <row r="54" spans="1:53" ht="14.25" hidden="1" customHeight="1" x14ac:dyDescent="0.25">
      <c r="A54" s="324" t="s">
        <v>102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11"/>
      <c r="Z54" s="311"/>
    </row>
    <row r="55" spans="1:53" ht="27" hidden="1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27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6"/>
      <c r="P55" s="326"/>
      <c r="Q55" s="326"/>
      <c r="R55" s="327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27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6"/>
      <c r="P56" s="326"/>
      <c r="Q56" s="326"/>
      <c r="R56" s="327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27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27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68" t="s">
        <v>112</v>
      </c>
      <c r="O58" s="326"/>
      <c r="P58" s="326"/>
      <c r="Q58" s="326"/>
      <c r="R58" s="327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  <c r="N59" s="340" t="s">
        <v>65</v>
      </c>
      <c r="O59" s="341"/>
      <c r="P59" s="341"/>
      <c r="Q59" s="341"/>
      <c r="R59" s="341"/>
      <c r="S59" s="341"/>
      <c r="T59" s="342"/>
      <c r="U59" s="37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hidden="1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3"/>
      <c r="N60" s="340" t="s">
        <v>65</v>
      </c>
      <c r="O60" s="341"/>
      <c r="P60" s="341"/>
      <c r="Q60" s="341"/>
      <c r="R60" s="341"/>
      <c r="S60" s="341"/>
      <c r="T60" s="342"/>
      <c r="U60" s="37" t="s">
        <v>64</v>
      </c>
      <c r="V60" s="317">
        <f>IFERROR(SUM(V55:V58),"0")</f>
        <v>0</v>
      </c>
      <c r="W60" s="317">
        <f>IFERROR(SUM(W55:W58),"0")</f>
        <v>0</v>
      </c>
      <c r="X60" s="37"/>
      <c r="Y60" s="318"/>
      <c r="Z60" s="318"/>
    </row>
    <row r="61" spans="1:53" ht="16.5" hidden="1" customHeight="1" x14ac:dyDescent="0.25">
      <c r="A61" s="347" t="s">
        <v>92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10"/>
      <c r="Z61" s="310"/>
    </row>
    <row r="62" spans="1:53" ht="14.25" hidden="1" customHeight="1" x14ac:dyDescent="0.25">
      <c r="A62" s="324" t="s">
        <v>102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11"/>
      <c r="Z62" s="311"/>
    </row>
    <row r="63" spans="1:53" ht="27" hidden="1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27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8" t="s">
        <v>115</v>
      </c>
      <c r="O63" s="326"/>
      <c r="P63" s="326"/>
      <c r="Q63" s="326"/>
      <c r="R63" s="327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27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63" t="s">
        <v>119</v>
      </c>
      <c r="O64" s="326"/>
      <c r="P64" s="326"/>
      <c r="Q64" s="326"/>
      <c r="R64" s="327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27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6"/>
      <c r="P65" s="326"/>
      <c r="Q65" s="326"/>
      <c r="R65" s="327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27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4" t="s">
        <v>125</v>
      </c>
      <c r="O66" s="326"/>
      <c r="P66" s="326"/>
      <c r="Q66" s="326"/>
      <c r="R66" s="327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27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6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6"/>
      <c r="P67" s="326"/>
      <c r="Q67" s="326"/>
      <c r="R67" s="327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27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6"/>
      <c r="P68" s="326"/>
      <c r="Q68" s="326"/>
      <c r="R68" s="327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27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27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6"/>
      <c r="P70" s="326"/>
      <c r="Q70" s="326"/>
      <c r="R70" s="327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27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6"/>
      <c r="P71" s="326"/>
      <c r="Q71" s="326"/>
      <c r="R71" s="327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27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6"/>
      <c r="P72" s="326"/>
      <c r="Q72" s="326"/>
      <c r="R72" s="327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27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6"/>
      <c r="P73" s="326"/>
      <c r="Q73" s="326"/>
      <c r="R73" s="327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27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8" t="s">
        <v>142</v>
      </c>
      <c r="O74" s="326"/>
      <c r="P74" s="326"/>
      <c r="Q74" s="326"/>
      <c r="R74" s="327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27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8" t="s">
        <v>144</v>
      </c>
      <c r="O75" s="326"/>
      <c r="P75" s="326"/>
      <c r="Q75" s="326"/>
      <c r="R75" s="327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27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3" t="s">
        <v>147</v>
      </c>
      <c r="O76" s="326"/>
      <c r="P76" s="326"/>
      <c r="Q76" s="326"/>
      <c r="R76" s="327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27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7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27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7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27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7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27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7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1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3"/>
      <c r="N81" s="340" t="s">
        <v>65</v>
      </c>
      <c r="O81" s="341"/>
      <c r="P81" s="341"/>
      <c r="Q81" s="341"/>
      <c r="R81" s="341"/>
      <c r="S81" s="341"/>
      <c r="T81" s="342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22"/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3"/>
      <c r="N82" s="340" t="s">
        <v>65</v>
      </c>
      <c r="O82" s="341"/>
      <c r="P82" s="341"/>
      <c r="Q82" s="341"/>
      <c r="R82" s="341"/>
      <c r="S82" s="341"/>
      <c r="T82" s="342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hidden="1" customHeight="1" x14ac:dyDescent="0.25">
      <c r="A83" s="324" t="s">
        <v>94</v>
      </c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2"/>
      <c r="M83" s="322"/>
      <c r="N83" s="322"/>
      <c r="O83" s="322"/>
      <c r="P83" s="322"/>
      <c r="Q83" s="322"/>
      <c r="R83" s="322"/>
      <c r="S83" s="322"/>
      <c r="T83" s="322"/>
      <c r="U83" s="322"/>
      <c r="V83" s="322"/>
      <c r="W83" s="322"/>
      <c r="X83" s="322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27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5" t="s">
        <v>158</v>
      </c>
      <c r="O84" s="326"/>
      <c r="P84" s="326"/>
      <c r="Q84" s="326"/>
      <c r="R84" s="327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27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7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27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40" t="s">
        <v>163</v>
      </c>
      <c r="O86" s="326"/>
      <c r="P86" s="326"/>
      <c r="Q86" s="326"/>
      <c r="R86" s="327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27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6" t="s">
        <v>166</v>
      </c>
      <c r="O87" s="326"/>
      <c r="P87" s="326"/>
      <c r="Q87" s="326"/>
      <c r="R87" s="327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27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40" t="s">
        <v>170</v>
      </c>
      <c r="O88" s="326"/>
      <c r="P88" s="326"/>
      <c r="Q88" s="326"/>
      <c r="R88" s="327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27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7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27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7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3"/>
      <c r="N91" s="340" t="s">
        <v>65</v>
      </c>
      <c r="O91" s="341"/>
      <c r="P91" s="341"/>
      <c r="Q91" s="341"/>
      <c r="R91" s="341"/>
      <c r="S91" s="341"/>
      <c r="T91" s="342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22"/>
      <c r="B92" s="322"/>
      <c r="C92" s="322"/>
      <c r="D92" s="322"/>
      <c r="E92" s="322"/>
      <c r="F92" s="322"/>
      <c r="G92" s="322"/>
      <c r="H92" s="322"/>
      <c r="I92" s="322"/>
      <c r="J92" s="322"/>
      <c r="K92" s="322"/>
      <c r="L92" s="322"/>
      <c r="M92" s="323"/>
      <c r="N92" s="340" t="s">
        <v>65</v>
      </c>
      <c r="O92" s="341"/>
      <c r="P92" s="341"/>
      <c r="Q92" s="341"/>
      <c r="R92" s="341"/>
      <c r="S92" s="341"/>
      <c r="T92" s="342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24" t="s">
        <v>59</v>
      </c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2"/>
      <c r="P93" s="322"/>
      <c r="Q93" s="322"/>
      <c r="R93" s="322"/>
      <c r="S93" s="322"/>
      <c r="T93" s="322"/>
      <c r="U93" s="322"/>
      <c r="V93" s="322"/>
      <c r="W93" s="322"/>
      <c r="X93" s="322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27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7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27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7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27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7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27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7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27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7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27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7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27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7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27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7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27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11" t="s">
        <v>193</v>
      </c>
      <c r="O102" s="326"/>
      <c r="P102" s="326"/>
      <c r="Q102" s="326"/>
      <c r="R102" s="327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27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6"/>
      <c r="P103" s="326"/>
      <c r="Q103" s="326"/>
      <c r="R103" s="327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21"/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3"/>
      <c r="N104" s="340" t="s">
        <v>65</v>
      </c>
      <c r="O104" s="341"/>
      <c r="P104" s="341"/>
      <c r="Q104" s="341"/>
      <c r="R104" s="341"/>
      <c r="S104" s="341"/>
      <c r="T104" s="342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22"/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3"/>
      <c r="N105" s="340" t="s">
        <v>65</v>
      </c>
      <c r="O105" s="341"/>
      <c r="P105" s="341"/>
      <c r="Q105" s="341"/>
      <c r="R105" s="341"/>
      <c r="S105" s="341"/>
      <c r="T105" s="342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24" t="s">
        <v>67</v>
      </c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322"/>
      <c r="T106" s="322"/>
      <c r="U106" s="322"/>
      <c r="V106" s="322"/>
      <c r="W106" s="322"/>
      <c r="X106" s="322"/>
      <c r="Y106" s="311"/>
      <c r="Z106" s="31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27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71" t="s">
        <v>197</v>
      </c>
      <c r="O107" s="326"/>
      <c r="P107" s="326"/>
      <c r="Q107" s="326"/>
      <c r="R107" s="327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27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43" t="s">
        <v>199</v>
      </c>
      <c r="O108" s="326"/>
      <c r="P108" s="326"/>
      <c r="Q108" s="326"/>
      <c r="R108" s="327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27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8" t="s">
        <v>202</v>
      </c>
      <c r="O109" s="326"/>
      <c r="P109" s="326"/>
      <c r="Q109" s="326"/>
      <c r="R109" s="327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27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6"/>
      <c r="P110" s="326"/>
      <c r="Q110" s="326"/>
      <c r="R110" s="327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27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4" t="s">
        <v>207</v>
      </c>
      <c r="O111" s="326"/>
      <c r="P111" s="326"/>
      <c r="Q111" s="326"/>
      <c r="R111" s="327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27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6"/>
      <c r="P112" s="326"/>
      <c r="Q112" s="326"/>
      <c r="R112" s="327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27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84" t="s">
        <v>212</v>
      </c>
      <c r="O113" s="326"/>
      <c r="P113" s="326"/>
      <c r="Q113" s="326"/>
      <c r="R113" s="327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27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1" t="s">
        <v>215</v>
      </c>
      <c r="O114" s="326"/>
      <c r="P114" s="326"/>
      <c r="Q114" s="326"/>
      <c r="R114" s="327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27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6" t="s">
        <v>218</v>
      </c>
      <c r="O115" s="326"/>
      <c r="P115" s="326"/>
      <c r="Q115" s="326"/>
      <c r="R115" s="327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27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6"/>
      <c r="P116" s="326"/>
      <c r="Q116" s="326"/>
      <c r="R116" s="327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27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84" t="s">
        <v>223</v>
      </c>
      <c r="O117" s="326"/>
      <c r="P117" s="326"/>
      <c r="Q117" s="326"/>
      <c r="R117" s="327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3"/>
      <c r="N118" s="340" t="s">
        <v>65</v>
      </c>
      <c r="O118" s="341"/>
      <c r="P118" s="341"/>
      <c r="Q118" s="341"/>
      <c r="R118" s="341"/>
      <c r="S118" s="341"/>
      <c r="T118" s="342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hidden="1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3"/>
      <c r="N119" s="340" t="s">
        <v>65</v>
      </c>
      <c r="O119" s="341"/>
      <c r="P119" s="341"/>
      <c r="Q119" s="341"/>
      <c r="R119" s="341"/>
      <c r="S119" s="341"/>
      <c r="T119" s="342"/>
      <c r="U119" s="37" t="s">
        <v>64</v>
      </c>
      <c r="V119" s="317">
        <f>IFERROR(SUM(V107:V117),"0")</f>
        <v>0</v>
      </c>
      <c r="W119" s="317">
        <f>IFERROR(SUM(W107:W117),"0")</f>
        <v>0</v>
      </c>
      <c r="X119" s="37"/>
      <c r="Y119" s="318"/>
      <c r="Z119" s="318"/>
    </row>
    <row r="120" spans="1:53" ht="14.25" hidden="1" customHeight="1" x14ac:dyDescent="0.25">
      <c r="A120" s="324" t="s">
        <v>224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27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6"/>
      <c r="P121" s="326"/>
      <c r="Q121" s="326"/>
      <c r="R121" s="327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27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6"/>
      <c r="P122" s="326"/>
      <c r="Q122" s="326"/>
      <c r="R122" s="327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27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75" t="s">
        <v>231</v>
      </c>
      <c r="O123" s="326"/>
      <c r="P123" s="326"/>
      <c r="Q123" s="326"/>
      <c r="R123" s="327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27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5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6"/>
      <c r="P124" s="326"/>
      <c r="Q124" s="326"/>
      <c r="R124" s="327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27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94" t="s">
        <v>236</v>
      </c>
      <c r="O125" s="326"/>
      <c r="P125" s="326"/>
      <c r="Q125" s="326"/>
      <c r="R125" s="327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21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3"/>
      <c r="N126" s="340" t="s">
        <v>65</v>
      </c>
      <c r="O126" s="341"/>
      <c r="P126" s="341"/>
      <c r="Q126" s="341"/>
      <c r="R126" s="341"/>
      <c r="S126" s="341"/>
      <c r="T126" s="342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22"/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3"/>
      <c r="N127" s="340" t="s">
        <v>65</v>
      </c>
      <c r="O127" s="341"/>
      <c r="P127" s="341"/>
      <c r="Q127" s="341"/>
      <c r="R127" s="341"/>
      <c r="S127" s="341"/>
      <c r="T127" s="342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hidden="1" customHeight="1" x14ac:dyDescent="0.25">
      <c r="A128" s="347" t="s">
        <v>237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10"/>
      <c r="Z128" s="310"/>
    </row>
    <row r="129" spans="1:53" ht="14.25" hidden="1" customHeight="1" x14ac:dyDescent="0.25">
      <c r="A129" s="324" t="s">
        <v>67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11"/>
      <c r="Z129" s="311"/>
    </row>
    <row r="130" spans="1:53" ht="27" hidden="1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27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5" t="s">
        <v>240</v>
      </c>
      <c r="O130" s="326"/>
      <c r="P130" s="326"/>
      <c r="Q130" s="326"/>
      <c r="R130" s="327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27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3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6"/>
      <c r="P131" s="326"/>
      <c r="Q131" s="326"/>
      <c r="R131" s="327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27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6"/>
      <c r="P132" s="326"/>
      <c r="Q132" s="326"/>
      <c r="R132" s="327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21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3"/>
      <c r="N133" s="340" t="s">
        <v>65</v>
      </c>
      <c r="O133" s="341"/>
      <c r="P133" s="341"/>
      <c r="Q133" s="341"/>
      <c r="R133" s="341"/>
      <c r="S133" s="341"/>
      <c r="T133" s="342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hidden="1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3"/>
      <c r="N134" s="340" t="s">
        <v>65</v>
      </c>
      <c r="O134" s="341"/>
      <c r="P134" s="341"/>
      <c r="Q134" s="341"/>
      <c r="R134" s="341"/>
      <c r="S134" s="341"/>
      <c r="T134" s="342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hidden="1" customHeight="1" x14ac:dyDescent="0.2">
      <c r="A135" s="348" t="s">
        <v>245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48"/>
      <c r="Z135" s="48"/>
    </row>
    <row r="136" spans="1:53" ht="16.5" hidden="1" customHeight="1" x14ac:dyDescent="0.25">
      <c r="A136" s="347" t="s">
        <v>246</v>
      </c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10"/>
      <c r="Z136" s="310"/>
    </row>
    <row r="137" spans="1:53" ht="14.25" hidden="1" customHeight="1" x14ac:dyDescent="0.25">
      <c r="A137" s="324" t="s">
        <v>102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322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27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6"/>
      <c r="P138" s="326"/>
      <c r="Q138" s="326"/>
      <c r="R138" s="327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27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6"/>
      <c r="P139" s="326"/>
      <c r="Q139" s="326"/>
      <c r="R139" s="327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27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6"/>
      <c r="P140" s="326"/>
      <c r="Q140" s="326"/>
      <c r="R140" s="327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3"/>
      <c r="N141" s="340" t="s">
        <v>65</v>
      </c>
      <c r="O141" s="341"/>
      <c r="P141" s="341"/>
      <c r="Q141" s="341"/>
      <c r="R141" s="341"/>
      <c r="S141" s="341"/>
      <c r="T141" s="342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3"/>
      <c r="N142" s="340" t="s">
        <v>65</v>
      </c>
      <c r="O142" s="341"/>
      <c r="P142" s="341"/>
      <c r="Q142" s="341"/>
      <c r="R142" s="341"/>
      <c r="S142" s="341"/>
      <c r="T142" s="342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47" t="s">
        <v>253</v>
      </c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10"/>
      <c r="Z143" s="310"/>
    </row>
    <row r="144" spans="1:53" ht="14.25" hidden="1" customHeight="1" x14ac:dyDescent="0.25">
      <c r="A144" s="324" t="s">
        <v>59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27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79" t="s">
        <v>256</v>
      </c>
      <c r="O145" s="326"/>
      <c r="P145" s="326"/>
      <c r="Q145" s="326"/>
      <c r="R145" s="327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27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6"/>
      <c r="P146" s="326"/>
      <c r="Q146" s="326"/>
      <c r="R146" s="327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27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6"/>
      <c r="P147" s="326"/>
      <c r="Q147" s="326"/>
      <c r="R147" s="327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27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6"/>
      <c r="P148" s="326"/>
      <c r="Q148" s="326"/>
      <c r="R148" s="327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27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6"/>
      <c r="P149" s="326"/>
      <c r="Q149" s="326"/>
      <c r="R149" s="327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27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6"/>
      <c r="P150" s="326"/>
      <c r="Q150" s="326"/>
      <c r="R150" s="327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27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6"/>
      <c r="P151" s="326"/>
      <c r="Q151" s="326"/>
      <c r="R151" s="327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27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6"/>
      <c r="P152" s="326"/>
      <c r="Q152" s="326"/>
      <c r="R152" s="327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27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6"/>
      <c r="P153" s="326"/>
      <c r="Q153" s="326"/>
      <c r="R153" s="327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idden="1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3"/>
      <c r="N154" s="340" t="s">
        <v>65</v>
      </c>
      <c r="O154" s="341"/>
      <c r="P154" s="341"/>
      <c r="Q154" s="341"/>
      <c r="R154" s="341"/>
      <c r="S154" s="341"/>
      <c r="T154" s="342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3"/>
      <c r="N155" s="340" t="s">
        <v>65</v>
      </c>
      <c r="O155" s="341"/>
      <c r="P155" s="341"/>
      <c r="Q155" s="341"/>
      <c r="R155" s="341"/>
      <c r="S155" s="341"/>
      <c r="T155" s="342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hidden="1" customHeight="1" x14ac:dyDescent="0.25">
      <c r="A156" s="347" t="s">
        <v>274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22"/>
      <c r="Y156" s="310"/>
      <c r="Z156" s="310"/>
    </row>
    <row r="157" spans="1:53" ht="14.25" hidden="1" customHeight="1" x14ac:dyDescent="0.25">
      <c r="A157" s="324" t="s">
        <v>102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27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6"/>
      <c r="P158" s="326"/>
      <c r="Q158" s="326"/>
      <c r="R158" s="327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27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6"/>
      <c r="P159" s="326"/>
      <c r="Q159" s="326"/>
      <c r="R159" s="327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3"/>
      <c r="N160" s="340" t="s">
        <v>65</v>
      </c>
      <c r="O160" s="341"/>
      <c r="P160" s="341"/>
      <c r="Q160" s="341"/>
      <c r="R160" s="341"/>
      <c r="S160" s="341"/>
      <c r="T160" s="342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3"/>
      <c r="N161" s="340" t="s">
        <v>65</v>
      </c>
      <c r="O161" s="341"/>
      <c r="P161" s="341"/>
      <c r="Q161" s="341"/>
      <c r="R161" s="341"/>
      <c r="S161" s="341"/>
      <c r="T161" s="342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hidden="1" customHeight="1" x14ac:dyDescent="0.25">
      <c r="A162" s="324" t="s">
        <v>94</v>
      </c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  <c r="X162" s="322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27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0" t="s">
        <v>281</v>
      </c>
      <c r="O163" s="326"/>
      <c r="P163" s="326"/>
      <c r="Q163" s="326"/>
      <c r="R163" s="327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27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6"/>
      <c r="P164" s="326"/>
      <c r="Q164" s="326"/>
      <c r="R164" s="327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21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3"/>
      <c r="N165" s="340" t="s">
        <v>65</v>
      </c>
      <c r="O165" s="341"/>
      <c r="P165" s="341"/>
      <c r="Q165" s="341"/>
      <c r="R165" s="341"/>
      <c r="S165" s="341"/>
      <c r="T165" s="342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22"/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3"/>
      <c r="N166" s="340" t="s">
        <v>65</v>
      </c>
      <c r="O166" s="341"/>
      <c r="P166" s="341"/>
      <c r="Q166" s="341"/>
      <c r="R166" s="341"/>
      <c r="S166" s="341"/>
      <c r="T166" s="342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24" t="s">
        <v>59</v>
      </c>
      <c r="B167" s="322"/>
      <c r="C167" s="322"/>
      <c r="D167" s="322"/>
      <c r="E167" s="322"/>
      <c r="F167" s="322"/>
      <c r="G167" s="322"/>
      <c r="H167" s="322"/>
      <c r="I167" s="322"/>
      <c r="J167" s="322"/>
      <c r="K167" s="322"/>
      <c r="L167" s="322"/>
      <c r="M167" s="322"/>
      <c r="N167" s="322"/>
      <c r="O167" s="322"/>
      <c r="P167" s="322"/>
      <c r="Q167" s="322"/>
      <c r="R167" s="322"/>
      <c r="S167" s="322"/>
      <c r="T167" s="322"/>
      <c r="U167" s="322"/>
      <c r="V167" s="322"/>
      <c r="W167" s="322"/>
      <c r="X167" s="322"/>
      <c r="Y167" s="311"/>
      <c r="Z167" s="311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27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6"/>
      <c r="P168" s="326"/>
      <c r="Q168" s="326"/>
      <c r="R168" s="327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27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6"/>
      <c r="P169" s="326"/>
      <c r="Q169" s="326"/>
      <c r="R169" s="327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27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6"/>
      <c r="P170" s="326"/>
      <c r="Q170" s="326"/>
      <c r="R170" s="327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27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6"/>
      <c r="P171" s="326"/>
      <c r="Q171" s="326"/>
      <c r="R171" s="327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3"/>
      <c r="N172" s="340" t="s">
        <v>65</v>
      </c>
      <c r="O172" s="341"/>
      <c r="P172" s="341"/>
      <c r="Q172" s="341"/>
      <c r="R172" s="341"/>
      <c r="S172" s="341"/>
      <c r="T172" s="342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3"/>
      <c r="N173" s="340" t="s">
        <v>65</v>
      </c>
      <c r="O173" s="341"/>
      <c r="P173" s="341"/>
      <c r="Q173" s="341"/>
      <c r="R173" s="341"/>
      <c r="S173" s="341"/>
      <c r="T173" s="342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hidden="1" customHeight="1" x14ac:dyDescent="0.25">
      <c r="A174" s="324" t="s">
        <v>67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27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6"/>
      <c r="P175" s="326"/>
      <c r="Q175" s="326"/>
      <c r="R175" s="327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27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62" t="s">
        <v>296</v>
      </c>
      <c r="O176" s="326"/>
      <c r="P176" s="326"/>
      <c r="Q176" s="326"/>
      <c r="R176" s="327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27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6"/>
      <c r="P177" s="326"/>
      <c r="Q177" s="326"/>
      <c r="R177" s="327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27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51" t="s">
        <v>301</v>
      </c>
      <c r="O178" s="326"/>
      <c r="P178" s="326"/>
      <c r="Q178" s="326"/>
      <c r="R178" s="327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27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6"/>
      <c r="P179" s="326"/>
      <c r="Q179" s="326"/>
      <c r="R179" s="327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27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6"/>
      <c r="P180" s="326"/>
      <c r="Q180" s="326"/>
      <c r="R180" s="327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27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58" t="s">
        <v>308</v>
      </c>
      <c r="O181" s="326"/>
      <c r="P181" s="326"/>
      <c r="Q181" s="326"/>
      <c r="R181" s="327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27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4" t="s">
        <v>311</v>
      </c>
      <c r="O182" s="326"/>
      <c r="P182" s="326"/>
      <c r="Q182" s="326"/>
      <c r="R182" s="327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27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6"/>
      <c r="P183" s="326"/>
      <c r="Q183" s="326"/>
      <c r="R183" s="327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27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6"/>
      <c r="P184" s="326"/>
      <c r="Q184" s="326"/>
      <c r="R184" s="327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27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6"/>
      <c r="P185" s="326"/>
      <c r="Q185" s="326"/>
      <c r="R185" s="327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27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6"/>
      <c r="P186" s="326"/>
      <c r="Q186" s="326"/>
      <c r="R186" s="327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27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6"/>
      <c r="P187" s="326"/>
      <c r="Q187" s="326"/>
      <c r="R187" s="327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27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6"/>
      <c r="P188" s="326"/>
      <c r="Q188" s="326"/>
      <c r="R188" s="327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27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6"/>
      <c r="P189" s="326"/>
      <c r="Q189" s="326"/>
      <c r="R189" s="327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27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6"/>
      <c r="P190" s="326"/>
      <c r="Q190" s="326"/>
      <c r="R190" s="327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27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6"/>
      <c r="P191" s="326"/>
      <c r="Q191" s="326"/>
      <c r="R191" s="327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21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3"/>
      <c r="N192" s="340" t="s">
        <v>65</v>
      </c>
      <c r="O192" s="341"/>
      <c r="P192" s="341"/>
      <c r="Q192" s="341"/>
      <c r="R192" s="341"/>
      <c r="S192" s="341"/>
      <c r="T192" s="342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hidden="1" x14ac:dyDescent="0.2">
      <c r="A193" s="322"/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3"/>
      <c r="N193" s="340" t="s">
        <v>65</v>
      </c>
      <c r="O193" s="341"/>
      <c r="P193" s="341"/>
      <c r="Q193" s="341"/>
      <c r="R193" s="341"/>
      <c r="S193" s="341"/>
      <c r="T193" s="342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hidden="1" customHeight="1" x14ac:dyDescent="0.25">
      <c r="A194" s="324" t="s">
        <v>224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27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9" t="s">
        <v>332</v>
      </c>
      <c r="O195" s="326"/>
      <c r="P195" s="326"/>
      <c r="Q195" s="326"/>
      <c r="R195" s="327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27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15" t="s">
        <v>335</v>
      </c>
      <c r="O196" s="326"/>
      <c r="P196" s="326"/>
      <c r="Q196" s="326"/>
      <c r="R196" s="327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27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6"/>
      <c r="P197" s="326"/>
      <c r="Q197" s="326"/>
      <c r="R197" s="327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27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6"/>
      <c r="P198" s="326"/>
      <c r="Q198" s="326"/>
      <c r="R198" s="327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21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3"/>
      <c r="N199" s="340" t="s">
        <v>65</v>
      </c>
      <c r="O199" s="341"/>
      <c r="P199" s="341"/>
      <c r="Q199" s="341"/>
      <c r="R199" s="341"/>
      <c r="S199" s="341"/>
      <c r="T199" s="342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22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3"/>
      <c r="N200" s="340" t="s">
        <v>65</v>
      </c>
      <c r="O200" s="341"/>
      <c r="P200" s="341"/>
      <c r="Q200" s="341"/>
      <c r="R200" s="341"/>
      <c r="S200" s="341"/>
      <c r="T200" s="342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hidden="1" customHeight="1" x14ac:dyDescent="0.25">
      <c r="A201" s="347" t="s">
        <v>340</v>
      </c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2"/>
      <c r="P201" s="322"/>
      <c r="Q201" s="322"/>
      <c r="R201" s="322"/>
      <c r="S201" s="322"/>
      <c r="T201" s="322"/>
      <c r="U201" s="322"/>
      <c r="V201" s="322"/>
      <c r="W201" s="322"/>
      <c r="X201" s="322"/>
      <c r="Y201" s="310"/>
      <c r="Z201" s="310"/>
    </row>
    <row r="202" spans="1:53" ht="14.25" hidden="1" customHeight="1" x14ac:dyDescent="0.25">
      <c r="A202" s="324" t="s">
        <v>59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27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60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6"/>
      <c r="P203" s="326"/>
      <c r="Q203" s="326"/>
      <c r="R203" s="327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21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2"/>
      <c r="M204" s="323"/>
      <c r="N204" s="340" t="s">
        <v>65</v>
      </c>
      <c r="O204" s="341"/>
      <c r="P204" s="341"/>
      <c r="Q204" s="341"/>
      <c r="R204" s="341"/>
      <c r="S204" s="341"/>
      <c r="T204" s="342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2"/>
      <c r="M205" s="323"/>
      <c r="N205" s="340" t="s">
        <v>65</v>
      </c>
      <c r="O205" s="341"/>
      <c r="P205" s="341"/>
      <c r="Q205" s="341"/>
      <c r="R205" s="341"/>
      <c r="S205" s="341"/>
      <c r="T205" s="342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47" t="s">
        <v>343</v>
      </c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  <c r="X206" s="322"/>
      <c r="Y206" s="310"/>
      <c r="Z206" s="310"/>
    </row>
    <row r="207" spans="1:53" ht="14.25" hidden="1" customHeight="1" x14ac:dyDescent="0.25">
      <c r="A207" s="324" t="s">
        <v>102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22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27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6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6"/>
      <c r="P208" s="326"/>
      <c r="Q208" s="326"/>
      <c r="R208" s="327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27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6"/>
      <c r="P209" s="326"/>
      <c r="Q209" s="326"/>
      <c r="R209" s="327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27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6"/>
      <c r="P210" s="326"/>
      <c r="Q210" s="326"/>
      <c r="R210" s="327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27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6"/>
      <c r="P211" s="326"/>
      <c r="Q211" s="326"/>
      <c r="R211" s="327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27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6"/>
      <c r="P212" s="326"/>
      <c r="Q212" s="326"/>
      <c r="R212" s="327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27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6"/>
      <c r="P213" s="326"/>
      <c r="Q213" s="326"/>
      <c r="R213" s="327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27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6"/>
      <c r="P214" s="326"/>
      <c r="Q214" s="326"/>
      <c r="R214" s="327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27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6"/>
      <c r="P215" s="326"/>
      <c r="Q215" s="326"/>
      <c r="R215" s="327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27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6"/>
      <c r="P216" s="326"/>
      <c r="Q216" s="326"/>
      <c r="R216" s="327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27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6"/>
      <c r="P217" s="326"/>
      <c r="Q217" s="326"/>
      <c r="R217" s="327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27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6"/>
      <c r="P218" s="326"/>
      <c r="Q218" s="326"/>
      <c r="R218" s="327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27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6"/>
      <c r="P219" s="326"/>
      <c r="Q219" s="326"/>
      <c r="R219" s="327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27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6"/>
      <c r="P220" s="326"/>
      <c r="Q220" s="326"/>
      <c r="R220" s="327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27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6"/>
      <c r="P221" s="326"/>
      <c r="Q221" s="326"/>
      <c r="R221" s="327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27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4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6"/>
      <c r="P222" s="326"/>
      <c r="Q222" s="326"/>
      <c r="R222" s="327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21"/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3"/>
      <c r="N223" s="340" t="s">
        <v>65</v>
      </c>
      <c r="O223" s="341"/>
      <c r="P223" s="341"/>
      <c r="Q223" s="341"/>
      <c r="R223" s="341"/>
      <c r="S223" s="341"/>
      <c r="T223" s="342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3"/>
      <c r="N224" s="340" t="s">
        <v>65</v>
      </c>
      <c r="O224" s="341"/>
      <c r="P224" s="341"/>
      <c r="Q224" s="341"/>
      <c r="R224" s="341"/>
      <c r="S224" s="341"/>
      <c r="T224" s="342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hidden="1" customHeight="1" x14ac:dyDescent="0.25">
      <c r="A225" s="324" t="s">
        <v>94</v>
      </c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2"/>
      <c r="P225" s="322"/>
      <c r="Q225" s="322"/>
      <c r="R225" s="322"/>
      <c r="S225" s="322"/>
      <c r="T225" s="322"/>
      <c r="U225" s="322"/>
      <c r="V225" s="322"/>
      <c r="W225" s="322"/>
      <c r="X225" s="322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27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6"/>
      <c r="P226" s="326"/>
      <c r="Q226" s="326"/>
      <c r="R226" s="327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21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3"/>
      <c r="N227" s="340" t="s">
        <v>65</v>
      </c>
      <c r="O227" s="341"/>
      <c r="P227" s="341"/>
      <c r="Q227" s="341"/>
      <c r="R227" s="341"/>
      <c r="S227" s="341"/>
      <c r="T227" s="342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22"/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3"/>
      <c r="N228" s="340" t="s">
        <v>65</v>
      </c>
      <c r="O228" s="341"/>
      <c r="P228" s="341"/>
      <c r="Q228" s="341"/>
      <c r="R228" s="341"/>
      <c r="S228" s="341"/>
      <c r="T228" s="342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24" t="s">
        <v>59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11"/>
      <c r="Z229" s="311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27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6"/>
      <c r="P230" s="326"/>
      <c r="Q230" s="326"/>
      <c r="R230" s="327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27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6"/>
      <c r="P231" s="326"/>
      <c r="Q231" s="326"/>
      <c r="R231" s="327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27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6"/>
      <c r="P232" s="326"/>
      <c r="Q232" s="326"/>
      <c r="R232" s="327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21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3"/>
      <c r="N233" s="340" t="s">
        <v>65</v>
      </c>
      <c r="O233" s="341"/>
      <c r="P233" s="341"/>
      <c r="Q233" s="341"/>
      <c r="R233" s="341"/>
      <c r="S233" s="341"/>
      <c r="T233" s="342"/>
      <c r="U233" s="37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3"/>
      <c r="N234" s="340" t="s">
        <v>65</v>
      </c>
      <c r="O234" s="341"/>
      <c r="P234" s="341"/>
      <c r="Q234" s="341"/>
      <c r="R234" s="341"/>
      <c r="S234" s="341"/>
      <c r="T234" s="342"/>
      <c r="U234" s="37" t="s">
        <v>64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hidden="1" customHeight="1" x14ac:dyDescent="0.25">
      <c r="A235" s="324" t="s">
        <v>67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11"/>
      <c r="Z235" s="311"/>
    </row>
    <row r="236" spans="1:53" ht="16.5" hidden="1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27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6"/>
      <c r="P236" s="326"/>
      <c r="Q236" s="326"/>
      <c r="R236" s="327"/>
      <c r="S236" s="34"/>
      <c r="T236" s="34"/>
      <c r="U236" s="35" t="s">
        <v>64</v>
      </c>
      <c r="V236" s="315">
        <v>0</v>
      </c>
      <c r="W236" s="316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27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6"/>
      <c r="P237" s="326"/>
      <c r="Q237" s="326"/>
      <c r="R237" s="327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27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6"/>
      <c r="P238" s="326"/>
      <c r="Q238" s="326"/>
      <c r="R238" s="327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27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642" t="s">
        <v>388</v>
      </c>
      <c r="O239" s="326"/>
      <c r="P239" s="326"/>
      <c r="Q239" s="326"/>
      <c r="R239" s="327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27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30" t="s">
        <v>391</v>
      </c>
      <c r="O240" s="326"/>
      <c r="P240" s="326"/>
      <c r="Q240" s="326"/>
      <c r="R240" s="327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27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6"/>
      <c r="P241" s="326"/>
      <c r="Q241" s="326"/>
      <c r="R241" s="327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27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6"/>
      <c r="P242" s="326"/>
      <c r="Q242" s="326"/>
      <c r="R242" s="327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27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6"/>
      <c r="P243" s="326"/>
      <c r="Q243" s="326"/>
      <c r="R243" s="327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27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6"/>
      <c r="P244" s="326"/>
      <c r="Q244" s="326"/>
      <c r="R244" s="327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idden="1" x14ac:dyDescent="0.2">
      <c r="A245" s="321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3"/>
      <c r="N245" s="340" t="s">
        <v>65</v>
      </c>
      <c r="O245" s="341"/>
      <c r="P245" s="341"/>
      <c r="Q245" s="341"/>
      <c r="R245" s="341"/>
      <c r="S245" s="341"/>
      <c r="T245" s="342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3"/>
      <c r="N246" s="340" t="s">
        <v>65</v>
      </c>
      <c r="O246" s="341"/>
      <c r="P246" s="341"/>
      <c r="Q246" s="341"/>
      <c r="R246" s="341"/>
      <c r="S246" s="341"/>
      <c r="T246" s="342"/>
      <c r="U246" s="37" t="s">
        <v>64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hidden="1" customHeight="1" x14ac:dyDescent="0.25">
      <c r="A247" s="324" t="s">
        <v>224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22"/>
      <c r="Y247" s="311"/>
      <c r="Z247" s="311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27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6"/>
      <c r="P248" s="326"/>
      <c r="Q248" s="326"/>
      <c r="R248" s="327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27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6"/>
      <c r="P249" s="326"/>
      <c r="Q249" s="326"/>
      <c r="R249" s="327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27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6"/>
      <c r="P250" s="326"/>
      <c r="Q250" s="326"/>
      <c r="R250" s="327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21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3"/>
      <c r="N251" s="340" t="s">
        <v>65</v>
      </c>
      <c r="O251" s="341"/>
      <c r="P251" s="341"/>
      <c r="Q251" s="341"/>
      <c r="R251" s="341"/>
      <c r="S251" s="341"/>
      <c r="T251" s="342"/>
      <c r="U251" s="37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hidden="1" x14ac:dyDescent="0.2">
      <c r="A252" s="322"/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3"/>
      <c r="N252" s="340" t="s">
        <v>65</v>
      </c>
      <c r="O252" s="341"/>
      <c r="P252" s="341"/>
      <c r="Q252" s="341"/>
      <c r="R252" s="341"/>
      <c r="S252" s="341"/>
      <c r="T252" s="342"/>
      <c r="U252" s="37" t="s">
        <v>64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hidden="1" customHeight="1" x14ac:dyDescent="0.25">
      <c r="A253" s="324" t="s">
        <v>80</v>
      </c>
      <c r="B253" s="322"/>
      <c r="C253" s="322"/>
      <c r="D253" s="322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2"/>
      <c r="P253" s="322"/>
      <c r="Q253" s="322"/>
      <c r="R253" s="322"/>
      <c r="S253" s="322"/>
      <c r="T253" s="322"/>
      <c r="U253" s="322"/>
      <c r="V253" s="322"/>
      <c r="W253" s="322"/>
      <c r="X253" s="322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27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38" t="s">
        <v>408</v>
      </c>
      <c r="O254" s="326"/>
      <c r="P254" s="326"/>
      <c r="Q254" s="326"/>
      <c r="R254" s="327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27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43" t="s">
        <v>411</v>
      </c>
      <c r="O255" s="326"/>
      <c r="P255" s="326"/>
      <c r="Q255" s="326"/>
      <c r="R255" s="327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27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6"/>
      <c r="P256" s="326"/>
      <c r="Q256" s="326"/>
      <c r="R256" s="327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21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3"/>
      <c r="N257" s="340" t="s">
        <v>65</v>
      </c>
      <c r="O257" s="341"/>
      <c r="P257" s="341"/>
      <c r="Q257" s="341"/>
      <c r="R257" s="341"/>
      <c r="S257" s="341"/>
      <c r="T257" s="342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22"/>
      <c r="B258" s="322"/>
      <c r="C258" s="322"/>
      <c r="D258" s="322"/>
      <c r="E258" s="322"/>
      <c r="F258" s="322"/>
      <c r="G258" s="322"/>
      <c r="H258" s="322"/>
      <c r="I258" s="322"/>
      <c r="J258" s="322"/>
      <c r="K258" s="322"/>
      <c r="L258" s="322"/>
      <c r="M258" s="323"/>
      <c r="N258" s="340" t="s">
        <v>65</v>
      </c>
      <c r="O258" s="341"/>
      <c r="P258" s="341"/>
      <c r="Q258" s="341"/>
      <c r="R258" s="341"/>
      <c r="S258" s="341"/>
      <c r="T258" s="342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24" t="s">
        <v>414</v>
      </c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2"/>
      <c r="M259" s="322"/>
      <c r="N259" s="322"/>
      <c r="O259" s="322"/>
      <c r="P259" s="322"/>
      <c r="Q259" s="322"/>
      <c r="R259" s="322"/>
      <c r="S259" s="322"/>
      <c r="T259" s="322"/>
      <c r="U259" s="322"/>
      <c r="V259" s="322"/>
      <c r="W259" s="322"/>
      <c r="X259" s="322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27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6"/>
      <c r="P260" s="326"/>
      <c r="Q260" s="326"/>
      <c r="R260" s="327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27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6"/>
      <c r="P261" s="326"/>
      <c r="Q261" s="326"/>
      <c r="R261" s="327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27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6"/>
      <c r="P262" s="326"/>
      <c r="Q262" s="326"/>
      <c r="R262" s="327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21"/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3"/>
      <c r="N263" s="340" t="s">
        <v>65</v>
      </c>
      <c r="O263" s="341"/>
      <c r="P263" s="341"/>
      <c r="Q263" s="341"/>
      <c r="R263" s="341"/>
      <c r="S263" s="341"/>
      <c r="T263" s="342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22"/>
      <c r="B264" s="322"/>
      <c r="C264" s="322"/>
      <c r="D264" s="322"/>
      <c r="E264" s="322"/>
      <c r="F264" s="322"/>
      <c r="G264" s="322"/>
      <c r="H264" s="322"/>
      <c r="I264" s="322"/>
      <c r="J264" s="322"/>
      <c r="K264" s="322"/>
      <c r="L264" s="322"/>
      <c r="M264" s="323"/>
      <c r="N264" s="340" t="s">
        <v>65</v>
      </c>
      <c r="O264" s="341"/>
      <c r="P264" s="341"/>
      <c r="Q264" s="341"/>
      <c r="R264" s="341"/>
      <c r="S264" s="341"/>
      <c r="T264" s="342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47" t="s">
        <v>423</v>
      </c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322"/>
      <c r="Y265" s="310"/>
      <c r="Z265" s="310"/>
    </row>
    <row r="266" spans="1:53" ht="14.25" hidden="1" customHeight="1" x14ac:dyDescent="0.25">
      <c r="A266" s="324" t="s">
        <v>102</v>
      </c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2"/>
      <c r="N266" s="322"/>
      <c r="O266" s="322"/>
      <c r="P266" s="322"/>
      <c r="Q266" s="322"/>
      <c r="R266" s="322"/>
      <c r="S266" s="322"/>
      <c r="T266" s="322"/>
      <c r="U266" s="322"/>
      <c r="V266" s="322"/>
      <c r="W266" s="322"/>
      <c r="X266" s="322"/>
      <c r="Y266" s="311"/>
      <c r="Z266" s="311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27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6"/>
      <c r="P267" s="326"/>
      <c r="Q267" s="326"/>
      <c r="R267" s="327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27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6"/>
      <c r="P268" s="326"/>
      <c r="Q268" s="326"/>
      <c r="R268" s="327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27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6"/>
      <c r="P269" s="326"/>
      <c r="Q269" s="326"/>
      <c r="R269" s="327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27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31" t="s">
        <v>430</v>
      </c>
      <c r="O270" s="326"/>
      <c r="P270" s="326"/>
      <c r="Q270" s="326"/>
      <c r="R270" s="327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27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6"/>
      <c r="P271" s="326"/>
      <c r="Q271" s="326"/>
      <c r="R271" s="327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27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5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6"/>
      <c r="P272" s="326"/>
      <c r="Q272" s="326"/>
      <c r="R272" s="327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27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6"/>
      <c r="P273" s="326"/>
      <c r="Q273" s="326"/>
      <c r="R273" s="327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21"/>
      <c r="B274" s="322"/>
      <c r="C274" s="322"/>
      <c r="D274" s="322"/>
      <c r="E274" s="322"/>
      <c r="F274" s="322"/>
      <c r="G274" s="322"/>
      <c r="H274" s="322"/>
      <c r="I274" s="322"/>
      <c r="J274" s="322"/>
      <c r="K274" s="322"/>
      <c r="L274" s="322"/>
      <c r="M274" s="323"/>
      <c r="N274" s="340" t="s">
        <v>65</v>
      </c>
      <c r="O274" s="341"/>
      <c r="P274" s="341"/>
      <c r="Q274" s="341"/>
      <c r="R274" s="341"/>
      <c r="S274" s="341"/>
      <c r="T274" s="342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3"/>
      <c r="N275" s="340" t="s">
        <v>65</v>
      </c>
      <c r="O275" s="341"/>
      <c r="P275" s="341"/>
      <c r="Q275" s="341"/>
      <c r="R275" s="341"/>
      <c r="S275" s="341"/>
      <c r="T275" s="342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24" t="s">
        <v>59</v>
      </c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2"/>
      <c r="N276" s="322"/>
      <c r="O276" s="322"/>
      <c r="P276" s="322"/>
      <c r="Q276" s="322"/>
      <c r="R276" s="322"/>
      <c r="S276" s="322"/>
      <c r="T276" s="322"/>
      <c r="U276" s="322"/>
      <c r="V276" s="322"/>
      <c r="W276" s="322"/>
      <c r="X276" s="322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27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6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6"/>
      <c r="P277" s="326"/>
      <c r="Q277" s="326"/>
      <c r="R277" s="327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27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58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6"/>
      <c r="P278" s="326"/>
      <c r="Q278" s="326"/>
      <c r="R278" s="327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3"/>
      <c r="N279" s="340" t="s">
        <v>65</v>
      </c>
      <c r="O279" s="341"/>
      <c r="P279" s="341"/>
      <c r="Q279" s="341"/>
      <c r="R279" s="341"/>
      <c r="S279" s="341"/>
      <c r="T279" s="342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3"/>
      <c r="N280" s="340" t="s">
        <v>65</v>
      </c>
      <c r="O280" s="341"/>
      <c r="P280" s="341"/>
      <c r="Q280" s="341"/>
      <c r="R280" s="341"/>
      <c r="S280" s="341"/>
      <c r="T280" s="342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47" t="s">
        <v>441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10"/>
      <c r="Z281" s="310"/>
    </row>
    <row r="282" spans="1:53" ht="14.25" hidden="1" customHeight="1" x14ac:dyDescent="0.25">
      <c r="A282" s="324" t="s">
        <v>59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22"/>
      <c r="Y282" s="311"/>
      <c r="Z282" s="311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27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6"/>
      <c r="P283" s="326"/>
      <c r="Q283" s="326"/>
      <c r="R283" s="327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3"/>
      <c r="N284" s="340" t="s">
        <v>65</v>
      </c>
      <c r="O284" s="341"/>
      <c r="P284" s="341"/>
      <c r="Q284" s="341"/>
      <c r="R284" s="341"/>
      <c r="S284" s="341"/>
      <c r="T284" s="342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3"/>
      <c r="N285" s="340" t="s">
        <v>65</v>
      </c>
      <c r="O285" s="341"/>
      <c r="P285" s="341"/>
      <c r="Q285" s="341"/>
      <c r="R285" s="341"/>
      <c r="S285" s="341"/>
      <c r="T285" s="342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24" t="s">
        <v>67</v>
      </c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22"/>
      <c r="P286" s="322"/>
      <c r="Q286" s="322"/>
      <c r="R286" s="322"/>
      <c r="S286" s="322"/>
      <c r="T286" s="322"/>
      <c r="U286" s="322"/>
      <c r="V286" s="322"/>
      <c r="W286" s="322"/>
      <c r="X286" s="322"/>
      <c r="Y286" s="311"/>
      <c r="Z286" s="311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27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6"/>
      <c r="P287" s="326"/>
      <c r="Q287" s="326"/>
      <c r="R287" s="327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21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3"/>
      <c r="N288" s="340" t="s">
        <v>65</v>
      </c>
      <c r="O288" s="341"/>
      <c r="P288" s="341"/>
      <c r="Q288" s="341"/>
      <c r="R288" s="341"/>
      <c r="S288" s="341"/>
      <c r="T288" s="342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3"/>
      <c r="N289" s="340" t="s">
        <v>65</v>
      </c>
      <c r="O289" s="341"/>
      <c r="P289" s="341"/>
      <c r="Q289" s="341"/>
      <c r="R289" s="341"/>
      <c r="S289" s="341"/>
      <c r="T289" s="342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24" t="s">
        <v>224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27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6"/>
      <c r="P291" s="326"/>
      <c r="Q291" s="326"/>
      <c r="R291" s="327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2"/>
      <c r="M292" s="323"/>
      <c r="N292" s="340" t="s">
        <v>65</v>
      </c>
      <c r="O292" s="341"/>
      <c r="P292" s="341"/>
      <c r="Q292" s="341"/>
      <c r="R292" s="341"/>
      <c r="S292" s="341"/>
      <c r="T292" s="342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2"/>
      <c r="M293" s="323"/>
      <c r="N293" s="340" t="s">
        <v>65</v>
      </c>
      <c r="O293" s="341"/>
      <c r="P293" s="341"/>
      <c r="Q293" s="341"/>
      <c r="R293" s="341"/>
      <c r="S293" s="341"/>
      <c r="T293" s="342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24" t="s">
        <v>80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22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27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6"/>
      <c r="P295" s="326"/>
      <c r="Q295" s="326"/>
      <c r="R295" s="327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21"/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3"/>
      <c r="N296" s="340" t="s">
        <v>65</v>
      </c>
      <c r="O296" s="341"/>
      <c r="P296" s="341"/>
      <c r="Q296" s="341"/>
      <c r="R296" s="341"/>
      <c r="S296" s="341"/>
      <c r="T296" s="342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2"/>
      <c r="M297" s="323"/>
      <c r="N297" s="340" t="s">
        <v>65</v>
      </c>
      <c r="O297" s="341"/>
      <c r="P297" s="341"/>
      <c r="Q297" s="341"/>
      <c r="R297" s="341"/>
      <c r="S297" s="341"/>
      <c r="T297" s="342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48" t="s">
        <v>450</v>
      </c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49"/>
      <c r="P298" s="349"/>
      <c r="Q298" s="349"/>
      <c r="R298" s="349"/>
      <c r="S298" s="349"/>
      <c r="T298" s="349"/>
      <c r="U298" s="349"/>
      <c r="V298" s="349"/>
      <c r="W298" s="349"/>
      <c r="X298" s="349"/>
      <c r="Y298" s="48"/>
      <c r="Z298" s="48"/>
    </row>
    <row r="299" spans="1:53" ht="16.5" hidden="1" customHeight="1" x14ac:dyDescent="0.25">
      <c r="A299" s="347" t="s">
        <v>451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22"/>
      <c r="Y299" s="310"/>
      <c r="Z299" s="310"/>
    </row>
    <row r="300" spans="1:53" ht="14.25" hidden="1" customHeight="1" x14ac:dyDescent="0.25">
      <c r="A300" s="324" t="s">
        <v>102</v>
      </c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2"/>
      <c r="N300" s="322"/>
      <c r="O300" s="322"/>
      <c r="P300" s="322"/>
      <c r="Q300" s="322"/>
      <c r="R300" s="322"/>
      <c r="S300" s="322"/>
      <c r="T300" s="322"/>
      <c r="U300" s="322"/>
      <c r="V300" s="322"/>
      <c r="W300" s="322"/>
      <c r="X300" s="322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27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6"/>
      <c r="P301" s="326"/>
      <c r="Q301" s="326"/>
      <c r="R301" s="327"/>
      <c r="S301" s="34"/>
      <c r="T301" s="34"/>
      <c r="U301" s="35" t="s">
        <v>64</v>
      </c>
      <c r="V301" s="315">
        <v>18500</v>
      </c>
      <c r="W301" s="316">
        <f t="shared" ref="W301:W308" si="14">IFERROR(IF(V301="",0,CEILING((V301/$H301),1)*$H301),"")</f>
        <v>18510</v>
      </c>
      <c r="X301" s="36">
        <f>IFERROR(IF(W301=0,"",ROUNDUP(W301/H301,0)*0.02175),"")</f>
        <v>26.839499999999997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27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6"/>
      <c r="P302" s="326"/>
      <c r="Q302" s="326"/>
      <c r="R302" s="327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27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5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6"/>
      <c r="P303" s="326"/>
      <c r="Q303" s="326"/>
      <c r="R303" s="327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27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6"/>
      <c r="P304" s="326"/>
      <c r="Q304" s="326"/>
      <c r="R304" s="327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27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6"/>
      <c r="P305" s="326"/>
      <c r="Q305" s="326"/>
      <c r="R305" s="327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27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48" t="s">
        <v>461</v>
      </c>
      <c r="O306" s="326"/>
      <c r="P306" s="326"/>
      <c r="Q306" s="326"/>
      <c r="R306" s="327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27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6"/>
      <c r="P307" s="326"/>
      <c r="Q307" s="326"/>
      <c r="R307" s="327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27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6"/>
      <c r="P308" s="326"/>
      <c r="Q308" s="326"/>
      <c r="R308" s="327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1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3"/>
      <c r="N309" s="340" t="s">
        <v>65</v>
      </c>
      <c r="O309" s="341"/>
      <c r="P309" s="341"/>
      <c r="Q309" s="341"/>
      <c r="R309" s="341"/>
      <c r="S309" s="341"/>
      <c r="T309" s="342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1233.3333333333333</v>
      </c>
      <c r="W309" s="317">
        <f>IFERROR(W301/H301,"0")+IFERROR(W302/H302,"0")+IFERROR(W303/H303,"0")+IFERROR(W304/H304,"0")+IFERROR(W305/H305,"0")+IFERROR(W306/H306,"0")+IFERROR(W307/H307,"0")+IFERROR(W308/H308,"0")</f>
        <v>1234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26.839499999999997</v>
      </c>
      <c r="Y309" s="318"/>
      <c r="Z309" s="318"/>
    </row>
    <row r="310" spans="1:53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3"/>
      <c r="N310" s="340" t="s">
        <v>65</v>
      </c>
      <c r="O310" s="341"/>
      <c r="P310" s="341"/>
      <c r="Q310" s="341"/>
      <c r="R310" s="341"/>
      <c r="S310" s="341"/>
      <c r="T310" s="342"/>
      <c r="U310" s="37" t="s">
        <v>64</v>
      </c>
      <c r="V310" s="317">
        <f>IFERROR(SUM(V301:V308),"0")</f>
        <v>18500</v>
      </c>
      <c r="W310" s="317">
        <f>IFERROR(SUM(W301:W308),"0")</f>
        <v>18510</v>
      </c>
      <c r="X310" s="37"/>
      <c r="Y310" s="318"/>
      <c r="Z310" s="318"/>
    </row>
    <row r="311" spans="1:53" ht="14.25" hidden="1" customHeight="1" x14ac:dyDescent="0.25">
      <c r="A311" s="324" t="s">
        <v>94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322"/>
      <c r="Y311" s="311"/>
      <c r="Z311" s="311"/>
    </row>
    <row r="312" spans="1:53" ht="27" hidden="1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27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6"/>
      <c r="P312" s="326"/>
      <c r="Q312" s="326"/>
      <c r="R312" s="327"/>
      <c r="S312" s="34"/>
      <c r="T312" s="34"/>
      <c r="U312" s="35" t="s">
        <v>64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27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0" t="s">
        <v>470</v>
      </c>
      <c r="O313" s="326"/>
      <c r="P313" s="326"/>
      <c r="Q313" s="326"/>
      <c r="R313" s="327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27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6"/>
      <c r="P314" s="326"/>
      <c r="Q314" s="326"/>
      <c r="R314" s="327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hidden="1" x14ac:dyDescent="0.2">
      <c r="A315" s="321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3"/>
      <c r="N315" s="340" t="s">
        <v>65</v>
      </c>
      <c r="O315" s="341"/>
      <c r="P315" s="341"/>
      <c r="Q315" s="341"/>
      <c r="R315" s="341"/>
      <c r="S315" s="341"/>
      <c r="T315" s="342"/>
      <c r="U315" s="37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3"/>
      <c r="N316" s="340" t="s">
        <v>65</v>
      </c>
      <c r="O316" s="341"/>
      <c r="P316" s="341"/>
      <c r="Q316" s="341"/>
      <c r="R316" s="341"/>
      <c r="S316" s="341"/>
      <c r="T316" s="342"/>
      <c r="U316" s="37" t="s">
        <v>64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hidden="1" customHeight="1" x14ac:dyDescent="0.25">
      <c r="A317" s="324" t="s">
        <v>67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11"/>
      <c r="Z317" s="311"/>
    </row>
    <row r="318" spans="1:53" ht="27" hidden="1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27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6"/>
      <c r="P318" s="326"/>
      <c r="Q318" s="326"/>
      <c r="R318" s="327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21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2"/>
      <c r="M319" s="323"/>
      <c r="N319" s="340" t="s">
        <v>65</v>
      </c>
      <c r="O319" s="341"/>
      <c r="P319" s="341"/>
      <c r="Q319" s="341"/>
      <c r="R319" s="341"/>
      <c r="S319" s="341"/>
      <c r="T319" s="342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3"/>
      <c r="N320" s="340" t="s">
        <v>65</v>
      </c>
      <c r="O320" s="341"/>
      <c r="P320" s="341"/>
      <c r="Q320" s="341"/>
      <c r="R320" s="341"/>
      <c r="S320" s="341"/>
      <c r="T320" s="342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24" t="s">
        <v>224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322"/>
      <c r="Y321" s="311"/>
      <c r="Z321" s="311"/>
    </row>
    <row r="322" spans="1:53" ht="16.5" hidden="1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27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6"/>
      <c r="P322" s="326"/>
      <c r="Q322" s="326"/>
      <c r="R322" s="327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21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3"/>
      <c r="N323" s="340" t="s">
        <v>65</v>
      </c>
      <c r="O323" s="341"/>
      <c r="P323" s="341"/>
      <c r="Q323" s="341"/>
      <c r="R323" s="341"/>
      <c r="S323" s="341"/>
      <c r="T323" s="342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22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3"/>
      <c r="N324" s="340" t="s">
        <v>65</v>
      </c>
      <c r="O324" s="341"/>
      <c r="P324" s="341"/>
      <c r="Q324" s="341"/>
      <c r="R324" s="341"/>
      <c r="S324" s="341"/>
      <c r="T324" s="342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47" t="s">
        <v>477</v>
      </c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2"/>
      <c r="N325" s="322"/>
      <c r="O325" s="322"/>
      <c r="P325" s="322"/>
      <c r="Q325" s="322"/>
      <c r="R325" s="322"/>
      <c r="S325" s="322"/>
      <c r="T325" s="322"/>
      <c r="U325" s="322"/>
      <c r="V325" s="322"/>
      <c r="W325" s="322"/>
      <c r="X325" s="322"/>
      <c r="Y325" s="310"/>
      <c r="Z325" s="310"/>
    </row>
    <row r="326" spans="1:53" ht="14.25" hidden="1" customHeight="1" x14ac:dyDescent="0.25">
      <c r="A326" s="324" t="s">
        <v>102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27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6"/>
      <c r="P327" s="326"/>
      <c r="Q327" s="326"/>
      <c r="R327" s="327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27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6"/>
      <c r="P328" s="326"/>
      <c r="Q328" s="326"/>
      <c r="R328" s="327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27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6"/>
      <c r="P329" s="326"/>
      <c r="Q329" s="326"/>
      <c r="R329" s="327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27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6"/>
      <c r="P330" s="326"/>
      <c r="Q330" s="326"/>
      <c r="R330" s="327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1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3"/>
      <c r="N331" s="340" t="s">
        <v>65</v>
      </c>
      <c r="O331" s="341"/>
      <c r="P331" s="341"/>
      <c r="Q331" s="341"/>
      <c r="R331" s="341"/>
      <c r="S331" s="341"/>
      <c r="T331" s="342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22"/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3"/>
      <c r="N332" s="340" t="s">
        <v>65</v>
      </c>
      <c r="O332" s="341"/>
      <c r="P332" s="341"/>
      <c r="Q332" s="341"/>
      <c r="R332" s="341"/>
      <c r="S332" s="341"/>
      <c r="T332" s="342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24" t="s">
        <v>59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22"/>
      <c r="Y333" s="311"/>
      <c r="Z333" s="311"/>
    </row>
    <row r="334" spans="1:53" ht="27" hidden="1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27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6"/>
      <c r="P334" s="326"/>
      <c r="Q334" s="326"/>
      <c r="R334" s="327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27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6"/>
      <c r="P335" s="326"/>
      <c r="Q335" s="326"/>
      <c r="R335" s="327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3"/>
      <c r="N336" s="340" t="s">
        <v>65</v>
      </c>
      <c r="O336" s="341"/>
      <c r="P336" s="341"/>
      <c r="Q336" s="341"/>
      <c r="R336" s="341"/>
      <c r="S336" s="341"/>
      <c r="T336" s="342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3"/>
      <c r="N337" s="340" t="s">
        <v>65</v>
      </c>
      <c r="O337" s="341"/>
      <c r="P337" s="341"/>
      <c r="Q337" s="341"/>
      <c r="R337" s="341"/>
      <c r="S337" s="341"/>
      <c r="T337" s="342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24" t="s">
        <v>67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11"/>
      <c r="Z338" s="311"/>
    </row>
    <row r="339" spans="1:53" ht="27" hidden="1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27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6"/>
      <c r="P339" s="326"/>
      <c r="Q339" s="326"/>
      <c r="R339" s="327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27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6"/>
      <c r="P340" s="326"/>
      <c r="Q340" s="326"/>
      <c r="R340" s="327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27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6"/>
      <c r="P341" s="326"/>
      <c r="Q341" s="326"/>
      <c r="R341" s="327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27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6"/>
      <c r="P342" s="326"/>
      <c r="Q342" s="326"/>
      <c r="R342" s="327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1"/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3"/>
      <c r="N343" s="340" t="s">
        <v>65</v>
      </c>
      <c r="O343" s="341"/>
      <c r="P343" s="341"/>
      <c r="Q343" s="341"/>
      <c r="R343" s="341"/>
      <c r="S343" s="341"/>
      <c r="T343" s="342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22"/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3"/>
      <c r="N344" s="340" t="s">
        <v>65</v>
      </c>
      <c r="O344" s="341"/>
      <c r="P344" s="341"/>
      <c r="Q344" s="341"/>
      <c r="R344" s="341"/>
      <c r="S344" s="341"/>
      <c r="T344" s="342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24" t="s">
        <v>224</v>
      </c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2"/>
      <c r="N345" s="322"/>
      <c r="O345" s="322"/>
      <c r="P345" s="322"/>
      <c r="Q345" s="322"/>
      <c r="R345" s="322"/>
      <c r="S345" s="322"/>
      <c r="T345" s="322"/>
      <c r="U345" s="322"/>
      <c r="V345" s="322"/>
      <c r="W345" s="322"/>
      <c r="X345" s="322"/>
      <c r="Y345" s="311"/>
      <c r="Z345" s="311"/>
    </row>
    <row r="346" spans="1:53" ht="27" hidden="1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27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6"/>
      <c r="P346" s="326"/>
      <c r="Q346" s="326"/>
      <c r="R346" s="327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1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3"/>
      <c r="N347" s="340" t="s">
        <v>65</v>
      </c>
      <c r="O347" s="341"/>
      <c r="P347" s="341"/>
      <c r="Q347" s="341"/>
      <c r="R347" s="341"/>
      <c r="S347" s="341"/>
      <c r="T347" s="342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3"/>
      <c r="N348" s="340" t="s">
        <v>65</v>
      </c>
      <c r="O348" s="341"/>
      <c r="P348" s="341"/>
      <c r="Q348" s="341"/>
      <c r="R348" s="341"/>
      <c r="S348" s="341"/>
      <c r="T348" s="342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48" t="s">
        <v>500</v>
      </c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49"/>
      <c r="N349" s="349"/>
      <c r="O349" s="349"/>
      <c r="P349" s="349"/>
      <c r="Q349" s="349"/>
      <c r="R349" s="349"/>
      <c r="S349" s="349"/>
      <c r="T349" s="349"/>
      <c r="U349" s="349"/>
      <c r="V349" s="349"/>
      <c r="W349" s="349"/>
      <c r="X349" s="349"/>
      <c r="Y349" s="48"/>
      <c r="Z349" s="48"/>
    </row>
    <row r="350" spans="1:53" ht="16.5" hidden="1" customHeight="1" x14ac:dyDescent="0.25">
      <c r="A350" s="347" t="s">
        <v>501</v>
      </c>
      <c r="B350" s="322"/>
      <c r="C350" s="322"/>
      <c r="D350" s="322"/>
      <c r="E350" s="322"/>
      <c r="F350" s="322"/>
      <c r="G350" s="322"/>
      <c r="H350" s="322"/>
      <c r="I350" s="322"/>
      <c r="J350" s="322"/>
      <c r="K350" s="322"/>
      <c r="L350" s="322"/>
      <c r="M350" s="322"/>
      <c r="N350" s="322"/>
      <c r="O350" s="322"/>
      <c r="P350" s="322"/>
      <c r="Q350" s="322"/>
      <c r="R350" s="322"/>
      <c r="S350" s="322"/>
      <c r="T350" s="322"/>
      <c r="U350" s="322"/>
      <c r="V350" s="322"/>
      <c r="W350" s="322"/>
      <c r="X350" s="322"/>
      <c r="Y350" s="310"/>
      <c r="Z350" s="310"/>
    </row>
    <row r="351" spans="1:53" ht="14.25" hidden="1" customHeight="1" x14ac:dyDescent="0.25">
      <c r="A351" s="324" t="s">
        <v>102</v>
      </c>
      <c r="B351" s="322"/>
      <c r="C351" s="322"/>
      <c r="D351" s="322"/>
      <c r="E351" s="322"/>
      <c r="F351" s="322"/>
      <c r="G351" s="322"/>
      <c r="H351" s="322"/>
      <c r="I351" s="322"/>
      <c r="J351" s="322"/>
      <c r="K351" s="322"/>
      <c r="L351" s="322"/>
      <c r="M351" s="322"/>
      <c r="N351" s="322"/>
      <c r="O351" s="322"/>
      <c r="P351" s="322"/>
      <c r="Q351" s="322"/>
      <c r="R351" s="322"/>
      <c r="S351" s="322"/>
      <c r="T351" s="322"/>
      <c r="U351" s="322"/>
      <c r="V351" s="322"/>
      <c r="W351" s="322"/>
      <c r="X351" s="322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27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6"/>
      <c r="P352" s="326"/>
      <c r="Q352" s="326"/>
      <c r="R352" s="327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27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6"/>
      <c r="P353" s="326"/>
      <c r="Q353" s="326"/>
      <c r="R353" s="327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1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3"/>
      <c r="N354" s="340" t="s">
        <v>65</v>
      </c>
      <c r="O354" s="341"/>
      <c r="P354" s="341"/>
      <c r="Q354" s="341"/>
      <c r="R354" s="341"/>
      <c r="S354" s="341"/>
      <c r="T354" s="342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22"/>
      <c r="B355" s="322"/>
      <c r="C355" s="322"/>
      <c r="D355" s="322"/>
      <c r="E355" s="322"/>
      <c r="F355" s="322"/>
      <c r="G355" s="322"/>
      <c r="H355" s="322"/>
      <c r="I355" s="322"/>
      <c r="J355" s="322"/>
      <c r="K355" s="322"/>
      <c r="L355" s="322"/>
      <c r="M355" s="323"/>
      <c r="N355" s="340" t="s">
        <v>65</v>
      </c>
      <c r="O355" s="341"/>
      <c r="P355" s="341"/>
      <c r="Q355" s="341"/>
      <c r="R355" s="341"/>
      <c r="S355" s="341"/>
      <c r="T355" s="342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24" t="s">
        <v>59</v>
      </c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2"/>
      <c r="M356" s="322"/>
      <c r="N356" s="322"/>
      <c r="O356" s="322"/>
      <c r="P356" s="322"/>
      <c r="Q356" s="322"/>
      <c r="R356" s="322"/>
      <c r="S356" s="322"/>
      <c r="T356" s="322"/>
      <c r="U356" s="322"/>
      <c r="V356" s="322"/>
      <c r="W356" s="322"/>
      <c r="X356" s="322"/>
      <c r="Y356" s="311"/>
      <c r="Z356" s="311"/>
    </row>
    <row r="357" spans="1:53" ht="27" hidden="1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27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6"/>
      <c r="P357" s="326"/>
      <c r="Q357" s="326"/>
      <c r="R357" s="327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27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6"/>
      <c r="P358" s="326"/>
      <c r="Q358" s="326"/>
      <c r="R358" s="327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27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6"/>
      <c r="P359" s="326"/>
      <c r="Q359" s="326"/>
      <c r="R359" s="327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27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6"/>
      <c r="P360" s="326"/>
      <c r="Q360" s="326"/>
      <c r="R360" s="327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27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6"/>
      <c r="P361" s="326"/>
      <c r="Q361" s="326"/>
      <c r="R361" s="327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27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6"/>
      <c r="P362" s="326"/>
      <c r="Q362" s="326"/>
      <c r="R362" s="327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27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6"/>
      <c r="P363" s="326"/>
      <c r="Q363" s="326"/>
      <c r="R363" s="327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27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6"/>
      <c r="P364" s="326"/>
      <c r="Q364" s="326"/>
      <c r="R364" s="327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27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6"/>
      <c r="P365" s="326"/>
      <c r="Q365" s="326"/>
      <c r="R365" s="327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27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6"/>
      <c r="P366" s="326"/>
      <c r="Q366" s="326"/>
      <c r="R366" s="327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27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6"/>
      <c r="P367" s="326"/>
      <c r="Q367" s="326"/>
      <c r="R367" s="327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27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6"/>
      <c r="P368" s="326"/>
      <c r="Q368" s="326"/>
      <c r="R368" s="327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27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6" t="s">
        <v>532</v>
      </c>
      <c r="O369" s="326"/>
      <c r="P369" s="326"/>
      <c r="Q369" s="326"/>
      <c r="R369" s="327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hidden="1" x14ac:dyDescent="0.2">
      <c r="A370" s="321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3"/>
      <c r="N370" s="340" t="s">
        <v>65</v>
      </c>
      <c r="O370" s="341"/>
      <c r="P370" s="341"/>
      <c r="Q370" s="341"/>
      <c r="R370" s="341"/>
      <c r="S370" s="341"/>
      <c r="T370" s="342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hidden="1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3"/>
      <c r="N371" s="340" t="s">
        <v>65</v>
      </c>
      <c r="O371" s="341"/>
      <c r="P371" s="341"/>
      <c r="Q371" s="341"/>
      <c r="R371" s="341"/>
      <c r="S371" s="341"/>
      <c r="T371" s="342"/>
      <c r="U371" s="37" t="s">
        <v>64</v>
      </c>
      <c r="V371" s="317">
        <f>IFERROR(SUM(V357:V369),"0")</f>
        <v>0</v>
      </c>
      <c r="W371" s="317">
        <f>IFERROR(SUM(W357:W369),"0")</f>
        <v>0</v>
      </c>
      <c r="X371" s="37"/>
      <c r="Y371" s="318"/>
      <c r="Z371" s="318"/>
    </row>
    <row r="372" spans="1:53" ht="14.25" hidden="1" customHeight="1" x14ac:dyDescent="0.25">
      <c r="A372" s="324" t="s">
        <v>67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27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6"/>
      <c r="P373" s="326"/>
      <c r="Q373" s="326"/>
      <c r="R373" s="327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27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6"/>
      <c r="P374" s="326"/>
      <c r="Q374" s="326"/>
      <c r="R374" s="327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27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6"/>
      <c r="P375" s="326"/>
      <c r="Q375" s="326"/>
      <c r="R375" s="327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27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6"/>
      <c r="P376" s="326"/>
      <c r="Q376" s="326"/>
      <c r="R376" s="327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1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2"/>
      <c r="M377" s="323"/>
      <c r="N377" s="340" t="s">
        <v>65</v>
      </c>
      <c r="O377" s="341"/>
      <c r="P377" s="341"/>
      <c r="Q377" s="341"/>
      <c r="R377" s="341"/>
      <c r="S377" s="341"/>
      <c r="T377" s="342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3"/>
      <c r="N378" s="340" t="s">
        <v>65</v>
      </c>
      <c r="O378" s="341"/>
      <c r="P378" s="341"/>
      <c r="Q378" s="341"/>
      <c r="R378" s="341"/>
      <c r="S378" s="341"/>
      <c r="T378" s="342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24" t="s">
        <v>224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322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27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6"/>
      <c r="P380" s="326"/>
      <c r="Q380" s="326"/>
      <c r="R380" s="327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1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3"/>
      <c r="N381" s="340" t="s">
        <v>65</v>
      </c>
      <c r="O381" s="341"/>
      <c r="P381" s="341"/>
      <c r="Q381" s="341"/>
      <c r="R381" s="341"/>
      <c r="S381" s="341"/>
      <c r="T381" s="342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3"/>
      <c r="N382" s="340" t="s">
        <v>65</v>
      </c>
      <c r="O382" s="341"/>
      <c r="P382" s="341"/>
      <c r="Q382" s="341"/>
      <c r="R382" s="341"/>
      <c r="S382" s="341"/>
      <c r="T382" s="342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24" t="s">
        <v>80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27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41" t="s">
        <v>547</v>
      </c>
      <c r="O384" s="326"/>
      <c r="P384" s="326"/>
      <c r="Q384" s="326"/>
      <c r="R384" s="327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27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4" t="s">
        <v>550</v>
      </c>
      <c r="O385" s="326"/>
      <c r="P385" s="326"/>
      <c r="Q385" s="326"/>
      <c r="R385" s="327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27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45" t="s">
        <v>553</v>
      </c>
      <c r="O386" s="326"/>
      <c r="P386" s="326"/>
      <c r="Q386" s="326"/>
      <c r="R386" s="327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27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3" t="s">
        <v>556</v>
      </c>
      <c r="O387" s="326"/>
      <c r="P387" s="326"/>
      <c r="Q387" s="326"/>
      <c r="R387" s="327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1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3"/>
      <c r="N388" s="340" t="s">
        <v>65</v>
      </c>
      <c r="O388" s="341"/>
      <c r="P388" s="341"/>
      <c r="Q388" s="341"/>
      <c r="R388" s="341"/>
      <c r="S388" s="341"/>
      <c r="T388" s="342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22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3"/>
      <c r="N389" s="340" t="s">
        <v>65</v>
      </c>
      <c r="O389" s="341"/>
      <c r="P389" s="341"/>
      <c r="Q389" s="341"/>
      <c r="R389" s="341"/>
      <c r="S389" s="341"/>
      <c r="T389" s="342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24" t="s">
        <v>89</v>
      </c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2"/>
      <c r="N390" s="322"/>
      <c r="O390" s="322"/>
      <c r="P390" s="322"/>
      <c r="Q390" s="322"/>
      <c r="R390" s="322"/>
      <c r="S390" s="322"/>
      <c r="T390" s="322"/>
      <c r="U390" s="322"/>
      <c r="V390" s="322"/>
      <c r="W390" s="322"/>
      <c r="X390" s="322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27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52" t="s">
        <v>559</v>
      </c>
      <c r="O391" s="326"/>
      <c r="P391" s="326"/>
      <c r="Q391" s="326"/>
      <c r="R391" s="327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27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37" t="s">
        <v>562</v>
      </c>
      <c r="O392" s="326"/>
      <c r="P392" s="326"/>
      <c r="Q392" s="326"/>
      <c r="R392" s="327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2"/>
      <c r="M393" s="323"/>
      <c r="N393" s="340" t="s">
        <v>65</v>
      </c>
      <c r="O393" s="341"/>
      <c r="P393" s="341"/>
      <c r="Q393" s="341"/>
      <c r="R393" s="341"/>
      <c r="S393" s="341"/>
      <c r="T393" s="342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2"/>
      <c r="M394" s="323"/>
      <c r="N394" s="340" t="s">
        <v>65</v>
      </c>
      <c r="O394" s="341"/>
      <c r="P394" s="341"/>
      <c r="Q394" s="341"/>
      <c r="R394" s="341"/>
      <c r="S394" s="341"/>
      <c r="T394" s="342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47" t="s">
        <v>563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22"/>
      <c r="Y395" s="310"/>
      <c r="Z395" s="310"/>
    </row>
    <row r="396" spans="1:53" ht="14.25" hidden="1" customHeight="1" x14ac:dyDescent="0.25">
      <c r="A396" s="324" t="s">
        <v>94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311"/>
      <c r="Z396" s="311"/>
    </row>
    <row r="397" spans="1:53" ht="27" hidden="1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27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6"/>
      <c r="P397" s="326"/>
      <c r="Q397" s="326"/>
      <c r="R397" s="327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27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6"/>
      <c r="P398" s="326"/>
      <c r="Q398" s="326"/>
      <c r="R398" s="327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21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3"/>
      <c r="N399" s="340" t="s">
        <v>65</v>
      </c>
      <c r="O399" s="341"/>
      <c r="P399" s="341"/>
      <c r="Q399" s="341"/>
      <c r="R399" s="341"/>
      <c r="S399" s="341"/>
      <c r="T399" s="342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22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3"/>
      <c r="N400" s="340" t="s">
        <v>65</v>
      </c>
      <c r="O400" s="341"/>
      <c r="P400" s="341"/>
      <c r="Q400" s="341"/>
      <c r="R400" s="341"/>
      <c r="S400" s="341"/>
      <c r="T400" s="342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24" t="s">
        <v>59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22"/>
      <c r="Y401" s="311"/>
      <c r="Z401" s="311"/>
    </row>
    <row r="402" spans="1:53" ht="27" hidden="1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27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6"/>
      <c r="P402" s="326"/>
      <c r="Q402" s="326"/>
      <c r="R402" s="327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27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6"/>
      <c r="P403" s="326"/>
      <c r="Q403" s="326"/>
      <c r="R403" s="327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27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6"/>
      <c r="P404" s="326"/>
      <c r="Q404" s="326"/>
      <c r="R404" s="327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27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6" t="s">
        <v>576</v>
      </c>
      <c r="O405" s="326"/>
      <c r="P405" s="326"/>
      <c r="Q405" s="326"/>
      <c r="R405" s="327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27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6"/>
      <c r="P406" s="326"/>
      <c r="Q406" s="326"/>
      <c r="R406" s="327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27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6"/>
      <c r="P407" s="326"/>
      <c r="Q407" s="326"/>
      <c r="R407" s="327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27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6"/>
      <c r="P408" s="326"/>
      <c r="Q408" s="326"/>
      <c r="R408" s="327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idden="1" x14ac:dyDescent="0.2">
      <c r="A409" s="321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3"/>
      <c r="N409" s="340" t="s">
        <v>65</v>
      </c>
      <c r="O409" s="341"/>
      <c r="P409" s="341"/>
      <c r="Q409" s="341"/>
      <c r="R409" s="341"/>
      <c r="S409" s="341"/>
      <c r="T409" s="342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3"/>
      <c r="N410" s="340" t="s">
        <v>65</v>
      </c>
      <c r="O410" s="341"/>
      <c r="P410" s="341"/>
      <c r="Q410" s="341"/>
      <c r="R410" s="341"/>
      <c r="S410" s="341"/>
      <c r="T410" s="342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hidden="1" customHeight="1" x14ac:dyDescent="0.2">
      <c r="A411" s="348" t="s">
        <v>583</v>
      </c>
      <c r="B411" s="349"/>
      <c r="C411" s="349"/>
      <c r="D411" s="349"/>
      <c r="E411" s="349"/>
      <c r="F411" s="349"/>
      <c r="G411" s="349"/>
      <c r="H411" s="349"/>
      <c r="I411" s="349"/>
      <c r="J411" s="349"/>
      <c r="K411" s="349"/>
      <c r="L411" s="349"/>
      <c r="M411" s="349"/>
      <c r="N411" s="349"/>
      <c r="O411" s="349"/>
      <c r="P411" s="349"/>
      <c r="Q411" s="349"/>
      <c r="R411" s="349"/>
      <c r="S411" s="349"/>
      <c r="T411" s="349"/>
      <c r="U411" s="349"/>
      <c r="V411" s="349"/>
      <c r="W411" s="349"/>
      <c r="X411" s="349"/>
      <c r="Y411" s="48"/>
      <c r="Z411" s="48"/>
    </row>
    <row r="412" spans="1:53" ht="16.5" hidden="1" customHeight="1" x14ac:dyDescent="0.25">
      <c r="A412" s="347" t="s">
        <v>583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10"/>
      <c r="Z412" s="310"/>
    </row>
    <row r="413" spans="1:53" ht="14.25" hidden="1" customHeight="1" x14ac:dyDescent="0.25">
      <c r="A413" s="324" t="s">
        <v>102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11"/>
      <c r="Z413" s="311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27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6"/>
      <c r="P414" s="326"/>
      <c r="Q414" s="326"/>
      <c r="R414" s="327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27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6"/>
      <c r="P415" s="326"/>
      <c r="Q415" s="326"/>
      <c r="R415" s="327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27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6"/>
      <c r="P416" s="326"/>
      <c r="Q416" s="326"/>
      <c r="R416" s="327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27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6"/>
      <c r="P417" s="326"/>
      <c r="Q417" s="326"/>
      <c r="R417" s="327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27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6"/>
      <c r="P418" s="326"/>
      <c r="Q418" s="326"/>
      <c r="R418" s="327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27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9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6"/>
      <c r="P419" s="326"/>
      <c r="Q419" s="326"/>
      <c r="R419" s="327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27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6"/>
      <c r="P420" s="326"/>
      <c r="Q420" s="326"/>
      <c r="R420" s="327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27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6"/>
      <c r="P421" s="326"/>
      <c r="Q421" s="326"/>
      <c r="R421" s="327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27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6"/>
      <c r="P422" s="326"/>
      <c r="Q422" s="326"/>
      <c r="R422" s="327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idden="1" x14ac:dyDescent="0.2">
      <c r="A423" s="321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3"/>
      <c r="N423" s="340" t="s">
        <v>65</v>
      </c>
      <c r="O423" s="341"/>
      <c r="P423" s="341"/>
      <c r="Q423" s="341"/>
      <c r="R423" s="341"/>
      <c r="S423" s="341"/>
      <c r="T423" s="342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hidden="1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3"/>
      <c r="N424" s="340" t="s">
        <v>65</v>
      </c>
      <c r="O424" s="341"/>
      <c r="P424" s="341"/>
      <c r="Q424" s="341"/>
      <c r="R424" s="341"/>
      <c r="S424" s="341"/>
      <c r="T424" s="342"/>
      <c r="U424" s="37" t="s">
        <v>64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hidden="1" customHeight="1" x14ac:dyDescent="0.25">
      <c r="A425" s="324" t="s">
        <v>94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11"/>
      <c r="Z425" s="311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27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6"/>
      <c r="P426" s="326"/>
      <c r="Q426" s="326"/>
      <c r="R426" s="327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27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6"/>
      <c r="P427" s="326"/>
      <c r="Q427" s="326"/>
      <c r="R427" s="327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21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3"/>
      <c r="N428" s="340" t="s">
        <v>65</v>
      </c>
      <c r="O428" s="341"/>
      <c r="P428" s="341"/>
      <c r="Q428" s="341"/>
      <c r="R428" s="341"/>
      <c r="S428" s="341"/>
      <c r="T428" s="342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3"/>
      <c r="N429" s="340" t="s">
        <v>65</v>
      </c>
      <c r="O429" s="341"/>
      <c r="P429" s="341"/>
      <c r="Q429" s="341"/>
      <c r="R429" s="341"/>
      <c r="S429" s="341"/>
      <c r="T429" s="342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24" t="s">
        <v>59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11"/>
      <c r="Z430" s="311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27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6"/>
      <c r="P431" s="326"/>
      <c r="Q431" s="326"/>
      <c r="R431" s="327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27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6"/>
      <c r="P432" s="326"/>
      <c r="Q432" s="326"/>
      <c r="R432" s="327"/>
      <c r="S432" s="34"/>
      <c r="T432" s="34"/>
      <c r="U432" s="35" t="s">
        <v>64</v>
      </c>
      <c r="V432" s="315">
        <v>0</v>
      </c>
      <c r="W432" s="316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27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6"/>
      <c r="P433" s="326"/>
      <c r="Q433" s="326"/>
      <c r="R433" s="327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27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1" t="s">
        <v>614</v>
      </c>
      <c r="O434" s="326"/>
      <c r="P434" s="326"/>
      <c r="Q434" s="326"/>
      <c r="R434" s="327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27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617</v>
      </c>
      <c r="O435" s="326"/>
      <c r="P435" s="326"/>
      <c r="Q435" s="326"/>
      <c r="R435" s="327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27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4" t="s">
        <v>620</v>
      </c>
      <c r="O436" s="326"/>
      <c r="P436" s="326"/>
      <c r="Q436" s="326"/>
      <c r="R436" s="327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idden="1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3"/>
      <c r="N437" s="340" t="s">
        <v>65</v>
      </c>
      <c r="O437" s="341"/>
      <c r="P437" s="341"/>
      <c r="Q437" s="341"/>
      <c r="R437" s="341"/>
      <c r="S437" s="341"/>
      <c r="T437" s="342"/>
      <c r="U437" s="37" t="s">
        <v>66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hidden="1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3"/>
      <c r="N438" s="340" t="s">
        <v>65</v>
      </c>
      <c r="O438" s="341"/>
      <c r="P438" s="341"/>
      <c r="Q438" s="341"/>
      <c r="R438" s="341"/>
      <c r="S438" s="341"/>
      <c r="T438" s="342"/>
      <c r="U438" s="37" t="s">
        <v>64</v>
      </c>
      <c r="V438" s="317">
        <f>IFERROR(SUM(V431:V436),"0")</f>
        <v>0</v>
      </c>
      <c r="W438" s="317">
        <f>IFERROR(SUM(W431:W436),"0")</f>
        <v>0</v>
      </c>
      <c r="X438" s="37"/>
      <c r="Y438" s="318"/>
      <c r="Z438" s="318"/>
    </row>
    <row r="439" spans="1:53" ht="14.25" hidden="1" customHeight="1" x14ac:dyDescent="0.25">
      <c r="A439" s="324" t="s">
        <v>67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27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6"/>
      <c r="P440" s="326"/>
      <c r="Q440" s="326"/>
      <c r="R440" s="327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27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6"/>
      <c r="P441" s="326"/>
      <c r="Q441" s="326"/>
      <c r="R441" s="327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3"/>
      <c r="N442" s="340" t="s">
        <v>65</v>
      </c>
      <c r="O442" s="341"/>
      <c r="P442" s="341"/>
      <c r="Q442" s="341"/>
      <c r="R442" s="341"/>
      <c r="S442" s="341"/>
      <c r="T442" s="342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3"/>
      <c r="N443" s="340" t="s">
        <v>65</v>
      </c>
      <c r="O443" s="341"/>
      <c r="P443" s="341"/>
      <c r="Q443" s="341"/>
      <c r="R443" s="341"/>
      <c r="S443" s="341"/>
      <c r="T443" s="342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48" t="s">
        <v>625</v>
      </c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49"/>
      <c r="N444" s="349"/>
      <c r="O444" s="349"/>
      <c r="P444" s="349"/>
      <c r="Q444" s="349"/>
      <c r="R444" s="349"/>
      <c r="S444" s="349"/>
      <c r="T444" s="349"/>
      <c r="U444" s="349"/>
      <c r="V444" s="349"/>
      <c r="W444" s="349"/>
      <c r="X444" s="349"/>
      <c r="Y444" s="48"/>
      <c r="Z444" s="48"/>
    </row>
    <row r="445" spans="1:53" ht="16.5" hidden="1" customHeight="1" x14ac:dyDescent="0.25">
      <c r="A445" s="347" t="s">
        <v>626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10"/>
      <c r="Z445" s="310"/>
    </row>
    <row r="446" spans="1:53" ht="14.25" hidden="1" customHeight="1" x14ac:dyDescent="0.25">
      <c r="A446" s="324" t="s">
        <v>102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27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48" t="s">
        <v>629</v>
      </c>
      <c r="O447" s="326"/>
      <c r="P447" s="326"/>
      <c r="Q447" s="326"/>
      <c r="R447" s="327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27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17" t="s">
        <v>632</v>
      </c>
      <c r="O448" s="326"/>
      <c r="P448" s="326"/>
      <c r="Q448" s="326"/>
      <c r="R448" s="327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21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3"/>
      <c r="N449" s="340" t="s">
        <v>65</v>
      </c>
      <c r="O449" s="341"/>
      <c r="P449" s="341"/>
      <c r="Q449" s="341"/>
      <c r="R449" s="341"/>
      <c r="S449" s="341"/>
      <c r="T449" s="342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3"/>
      <c r="N450" s="340" t="s">
        <v>65</v>
      </c>
      <c r="O450" s="341"/>
      <c r="P450" s="341"/>
      <c r="Q450" s="341"/>
      <c r="R450" s="341"/>
      <c r="S450" s="341"/>
      <c r="T450" s="342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24" t="s">
        <v>94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27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7" t="s">
        <v>635</v>
      </c>
      <c r="O452" s="326"/>
      <c r="P452" s="326"/>
      <c r="Q452" s="326"/>
      <c r="R452" s="327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27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403" t="s">
        <v>638</v>
      </c>
      <c r="O453" s="326"/>
      <c r="P453" s="326"/>
      <c r="Q453" s="326"/>
      <c r="R453" s="327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21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3"/>
      <c r="N454" s="340" t="s">
        <v>65</v>
      </c>
      <c r="O454" s="341"/>
      <c r="P454" s="341"/>
      <c r="Q454" s="341"/>
      <c r="R454" s="341"/>
      <c r="S454" s="341"/>
      <c r="T454" s="342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3"/>
      <c r="N455" s="340" t="s">
        <v>65</v>
      </c>
      <c r="O455" s="341"/>
      <c r="P455" s="341"/>
      <c r="Q455" s="341"/>
      <c r="R455" s="341"/>
      <c r="S455" s="341"/>
      <c r="T455" s="342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24" t="s">
        <v>59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11"/>
      <c r="Z456" s="311"/>
    </row>
    <row r="457" spans="1:53" ht="27" hidden="1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27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59" t="s">
        <v>641</v>
      </c>
      <c r="O457" s="326"/>
      <c r="P457" s="326"/>
      <c r="Q457" s="326"/>
      <c r="R457" s="327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27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4" t="s">
        <v>644</v>
      </c>
      <c r="O458" s="326"/>
      <c r="P458" s="326"/>
      <c r="Q458" s="326"/>
      <c r="R458" s="327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21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3"/>
      <c r="N459" s="340" t="s">
        <v>65</v>
      </c>
      <c r="O459" s="341"/>
      <c r="P459" s="341"/>
      <c r="Q459" s="341"/>
      <c r="R459" s="341"/>
      <c r="S459" s="341"/>
      <c r="T459" s="342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3"/>
      <c r="N460" s="340" t="s">
        <v>65</v>
      </c>
      <c r="O460" s="341"/>
      <c r="P460" s="341"/>
      <c r="Q460" s="341"/>
      <c r="R460" s="341"/>
      <c r="S460" s="341"/>
      <c r="T460" s="342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24" t="s">
        <v>67</v>
      </c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2"/>
      <c r="N461" s="322"/>
      <c r="O461" s="322"/>
      <c r="P461" s="322"/>
      <c r="Q461" s="322"/>
      <c r="R461" s="322"/>
      <c r="S461" s="322"/>
      <c r="T461" s="322"/>
      <c r="U461" s="322"/>
      <c r="V461" s="322"/>
      <c r="W461" s="322"/>
      <c r="X461" s="322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27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77" t="s">
        <v>647</v>
      </c>
      <c r="O462" s="326"/>
      <c r="P462" s="326"/>
      <c r="Q462" s="326"/>
      <c r="R462" s="327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27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72" t="s">
        <v>650</v>
      </c>
      <c r="O463" s="326"/>
      <c r="P463" s="326"/>
      <c r="Q463" s="326"/>
      <c r="R463" s="327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21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23"/>
      <c r="N464" s="340" t="s">
        <v>65</v>
      </c>
      <c r="O464" s="341"/>
      <c r="P464" s="341"/>
      <c r="Q464" s="341"/>
      <c r="R464" s="341"/>
      <c r="S464" s="341"/>
      <c r="T464" s="342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3"/>
      <c r="N465" s="340" t="s">
        <v>65</v>
      </c>
      <c r="O465" s="341"/>
      <c r="P465" s="341"/>
      <c r="Q465" s="341"/>
      <c r="R465" s="341"/>
      <c r="S465" s="341"/>
      <c r="T465" s="342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47" t="s">
        <v>651</v>
      </c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22"/>
      <c r="N466" s="322"/>
      <c r="O466" s="322"/>
      <c r="P466" s="322"/>
      <c r="Q466" s="322"/>
      <c r="R466" s="322"/>
      <c r="S466" s="322"/>
      <c r="T466" s="322"/>
      <c r="U466" s="322"/>
      <c r="V466" s="322"/>
      <c r="W466" s="322"/>
      <c r="X466" s="322"/>
      <c r="Y466" s="310"/>
      <c r="Z466" s="310"/>
    </row>
    <row r="467" spans="1:53" ht="14.25" hidden="1" customHeight="1" x14ac:dyDescent="0.25">
      <c r="A467" s="324" t="s">
        <v>67</v>
      </c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22"/>
      <c r="N467" s="322"/>
      <c r="O467" s="322"/>
      <c r="P467" s="322"/>
      <c r="Q467" s="322"/>
      <c r="R467" s="322"/>
      <c r="S467" s="322"/>
      <c r="T467" s="322"/>
      <c r="U467" s="322"/>
      <c r="V467" s="322"/>
      <c r="W467" s="322"/>
      <c r="X467" s="322"/>
      <c r="Y467" s="311"/>
      <c r="Z467" s="311"/>
    </row>
    <row r="468" spans="1:53" ht="16.5" hidden="1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27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9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6"/>
      <c r="P468" s="326"/>
      <c r="Q468" s="326"/>
      <c r="R468" s="327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21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3"/>
      <c r="N469" s="340" t="s">
        <v>65</v>
      </c>
      <c r="O469" s="341"/>
      <c r="P469" s="341"/>
      <c r="Q469" s="341"/>
      <c r="R469" s="341"/>
      <c r="S469" s="341"/>
      <c r="T469" s="342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3"/>
      <c r="N470" s="340" t="s">
        <v>65</v>
      </c>
      <c r="O470" s="341"/>
      <c r="P470" s="341"/>
      <c r="Q470" s="341"/>
      <c r="R470" s="341"/>
      <c r="S470" s="341"/>
      <c r="T470" s="342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97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6"/>
      <c r="N471" s="343" t="s">
        <v>654</v>
      </c>
      <c r="O471" s="344"/>
      <c r="P471" s="344"/>
      <c r="Q471" s="344"/>
      <c r="R471" s="344"/>
      <c r="S471" s="344"/>
      <c r="T471" s="345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18500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18510</v>
      </c>
      <c r="X471" s="37"/>
      <c r="Y471" s="318"/>
      <c r="Z471" s="318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6"/>
      <c r="N472" s="343" t="s">
        <v>655</v>
      </c>
      <c r="O472" s="344"/>
      <c r="P472" s="344"/>
      <c r="Q472" s="344"/>
      <c r="R472" s="344"/>
      <c r="S472" s="344"/>
      <c r="T472" s="345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19092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19102.32</v>
      </c>
      <c r="X472" s="37"/>
      <c r="Y472" s="318"/>
      <c r="Z472" s="318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6"/>
      <c r="N473" s="343" t="s">
        <v>656</v>
      </c>
      <c r="O473" s="344"/>
      <c r="P473" s="344"/>
      <c r="Q473" s="344"/>
      <c r="R473" s="344"/>
      <c r="S473" s="344"/>
      <c r="T473" s="345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26</v>
      </c>
      <c r="X473" s="37"/>
      <c r="Y473" s="318"/>
      <c r="Z473" s="318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6"/>
      <c r="N474" s="343" t="s">
        <v>658</v>
      </c>
      <c r="O474" s="344"/>
      <c r="P474" s="344"/>
      <c r="Q474" s="344"/>
      <c r="R474" s="344"/>
      <c r="S474" s="344"/>
      <c r="T474" s="345"/>
      <c r="U474" s="37" t="s">
        <v>64</v>
      </c>
      <c r="V474" s="317">
        <f>GrossWeightTotal+PalletQtyTotal*25</f>
        <v>19742</v>
      </c>
      <c r="W474" s="317">
        <f>GrossWeightTotalR+PalletQtyTotalR*25</f>
        <v>19752.32</v>
      </c>
      <c r="X474" s="37"/>
      <c r="Y474" s="318"/>
      <c r="Z474" s="318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6"/>
      <c r="N475" s="343" t="s">
        <v>659</v>
      </c>
      <c r="O475" s="344"/>
      <c r="P475" s="344"/>
      <c r="Q475" s="344"/>
      <c r="R475" s="344"/>
      <c r="S475" s="344"/>
      <c r="T475" s="345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1233.3333333333333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1234</v>
      </c>
      <c r="X475" s="37"/>
      <c r="Y475" s="318"/>
      <c r="Z475" s="318"/>
    </row>
    <row r="476" spans="1:53" ht="14.25" hidden="1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6"/>
      <c r="N476" s="343" t="s">
        <v>660</v>
      </c>
      <c r="O476" s="344"/>
      <c r="P476" s="344"/>
      <c r="Q476" s="344"/>
      <c r="R476" s="344"/>
      <c r="S476" s="344"/>
      <c r="T476" s="345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26.839499999999997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12" t="s">
        <v>58</v>
      </c>
      <c r="C478" s="382" t="s">
        <v>92</v>
      </c>
      <c r="D478" s="546"/>
      <c r="E478" s="546"/>
      <c r="F478" s="513"/>
      <c r="G478" s="382" t="s">
        <v>245</v>
      </c>
      <c r="H478" s="546"/>
      <c r="I478" s="546"/>
      <c r="J478" s="546"/>
      <c r="K478" s="546"/>
      <c r="L478" s="546"/>
      <c r="M478" s="546"/>
      <c r="N478" s="513"/>
      <c r="O478" s="382" t="s">
        <v>450</v>
      </c>
      <c r="P478" s="513"/>
      <c r="Q478" s="382" t="s">
        <v>500</v>
      </c>
      <c r="R478" s="513"/>
      <c r="S478" s="312" t="s">
        <v>583</v>
      </c>
      <c r="T478" s="382" t="s">
        <v>625</v>
      </c>
      <c r="U478" s="513"/>
      <c r="Z478" s="52"/>
      <c r="AC478" s="313"/>
    </row>
    <row r="479" spans="1:53" ht="14.25" customHeight="1" thickTop="1" x14ac:dyDescent="0.2">
      <c r="A479" s="619" t="s">
        <v>663</v>
      </c>
      <c r="B479" s="382" t="s">
        <v>58</v>
      </c>
      <c r="C479" s="382" t="s">
        <v>93</v>
      </c>
      <c r="D479" s="382" t="s">
        <v>101</v>
      </c>
      <c r="E479" s="382" t="s">
        <v>92</v>
      </c>
      <c r="F479" s="382" t="s">
        <v>237</v>
      </c>
      <c r="G479" s="382" t="s">
        <v>246</v>
      </c>
      <c r="H479" s="382" t="s">
        <v>253</v>
      </c>
      <c r="I479" s="382" t="s">
        <v>274</v>
      </c>
      <c r="J479" s="382" t="s">
        <v>340</v>
      </c>
      <c r="K479" s="313"/>
      <c r="L479" s="382" t="s">
        <v>343</v>
      </c>
      <c r="M479" s="382" t="s">
        <v>423</v>
      </c>
      <c r="N479" s="382" t="s">
        <v>441</v>
      </c>
      <c r="O479" s="382" t="s">
        <v>451</v>
      </c>
      <c r="P479" s="382" t="s">
        <v>477</v>
      </c>
      <c r="Q479" s="382" t="s">
        <v>501</v>
      </c>
      <c r="R479" s="382" t="s">
        <v>563</v>
      </c>
      <c r="S479" s="382" t="s">
        <v>583</v>
      </c>
      <c r="T479" s="382" t="s">
        <v>626</v>
      </c>
      <c r="U479" s="382" t="s">
        <v>651</v>
      </c>
      <c r="Z479" s="52"/>
      <c r="AC479" s="313"/>
    </row>
    <row r="480" spans="1:53" ht="13.5" customHeight="1" thickBot="1" x14ac:dyDescent="0.25">
      <c r="A480" s="620"/>
      <c r="B480" s="383"/>
      <c r="C480" s="383"/>
      <c r="D480" s="383"/>
      <c r="E480" s="383"/>
      <c r="F480" s="383"/>
      <c r="G480" s="383"/>
      <c r="H480" s="383"/>
      <c r="I480" s="383"/>
      <c r="J480" s="383"/>
      <c r="K480" s="313"/>
      <c r="L480" s="383"/>
      <c r="M480" s="383"/>
      <c r="N480" s="383"/>
      <c r="O480" s="383"/>
      <c r="P480" s="383"/>
      <c r="Q480" s="383"/>
      <c r="R480" s="383"/>
      <c r="S480" s="383"/>
      <c r="T480" s="383"/>
      <c r="U480" s="383"/>
      <c r="Z480" s="52"/>
      <c r="AC480" s="313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18510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13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33,33"/>
        <filter val="18 500,00"/>
        <filter val="19 092,00"/>
        <filter val="19 742,00"/>
        <filter val="26"/>
      </filters>
    </filterColumn>
  </autoFilter>
  <mergeCells count="857"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  <mergeCell ref="I479:I480"/>
    <mergeCell ref="S479:S480"/>
    <mergeCell ref="D239:E239"/>
    <mergeCell ref="N316:T316"/>
    <mergeCell ref="D95:E95"/>
    <mergeCell ref="N385:R385"/>
    <mergeCell ref="N310:T310"/>
    <mergeCell ref="C478:F478"/>
    <mergeCell ref="N381:T381"/>
    <mergeCell ref="A347:M348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N306:R306"/>
    <mergeCell ref="Y17:Y18"/>
    <mergeCell ref="S17:T17"/>
    <mergeCell ref="D57:E57"/>
    <mergeCell ref="A247:X247"/>
    <mergeCell ref="N151:R151"/>
    <mergeCell ref="D268:E268"/>
    <mergeCell ref="D97:E97"/>
    <mergeCell ref="N180:R180"/>
    <mergeCell ref="A204:M205"/>
    <mergeCell ref="N217:R217"/>
    <mergeCell ref="N90:R90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239:R239"/>
    <mergeCell ref="N122:R122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A8:C8"/>
    <mergeCell ref="A13:L13"/>
    <mergeCell ref="N165:T165"/>
    <mergeCell ref="A19:X19"/>
    <mergeCell ref="N81:T81"/>
    <mergeCell ref="D102:E102"/>
    <mergeCell ref="A15:L15"/>
    <mergeCell ref="A48:X48"/>
    <mergeCell ref="N23:T23"/>
    <mergeCell ref="N261:R261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A12:L12"/>
    <mergeCell ref="F5:G5"/>
    <mergeCell ref="A14:L14"/>
    <mergeCell ref="A354:M355"/>
    <mergeCell ref="A47:X47"/>
    <mergeCell ref="N322:R322"/>
    <mergeCell ref="N189:R189"/>
    <mergeCell ref="D175:E175"/>
    <mergeCell ref="D218:E218"/>
    <mergeCell ref="N375:R375"/>
    <mergeCell ref="N289:T289"/>
    <mergeCell ref="A51:M52"/>
    <mergeCell ref="D249:E249"/>
    <mergeCell ref="D341:E341"/>
    <mergeCell ref="D170:E170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N369:R369"/>
    <mergeCell ref="N198:R198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J479:J480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385:E385"/>
    <mergeCell ref="A326:X326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A9:C9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D384:E384"/>
    <mergeCell ref="D213:E213"/>
    <mergeCell ref="D151:E151"/>
    <mergeCell ref="N428:T428"/>
    <mergeCell ref="N228:T228"/>
    <mergeCell ref="N278:R278"/>
    <mergeCell ref="D121:E121"/>
    <mergeCell ref="A199:M200"/>
    <mergeCell ref="G17:G18"/>
    <mergeCell ref="N293:T293"/>
    <mergeCell ref="D314:E314"/>
    <mergeCell ref="A345:X345"/>
    <mergeCell ref="N159:R159"/>
    <mergeCell ref="N268:R268"/>
    <mergeCell ref="N97:R97"/>
    <mergeCell ref="D140:E140"/>
    <mergeCell ref="A160:M161"/>
    <mergeCell ref="N123:R123"/>
    <mergeCell ref="N105:T105"/>
    <mergeCell ref="N89:R89"/>
    <mergeCell ref="D132:E132"/>
    <mergeCell ref="N274:T274"/>
    <mergeCell ref="D295:E295"/>
    <mergeCell ref="D178:E178"/>
    <mergeCell ref="N29:R29"/>
    <mergeCell ref="A120:X120"/>
    <mergeCell ref="N214:R214"/>
    <mergeCell ref="N43:R43"/>
    <mergeCell ref="N341:R341"/>
    <mergeCell ref="D86:E86"/>
    <mergeCell ref="N192:T192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A233:M234"/>
    <mergeCell ref="A227:M228"/>
    <mergeCell ref="N130:R130"/>
    <mergeCell ref="D215:E215"/>
    <mergeCell ref="M17:M18"/>
    <mergeCell ref="N67:R67"/>
    <mergeCell ref="N303:R303"/>
    <mergeCell ref="N132:R132"/>
    <mergeCell ref="N223:T223"/>
    <mergeCell ref="N230:R230"/>
    <mergeCell ref="D138:E138"/>
    <mergeCell ref="D374:E374"/>
    <mergeCell ref="D203:E203"/>
    <mergeCell ref="N330:R330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D222:E222"/>
    <mergeCell ref="N416:R416"/>
    <mergeCell ref="N429:T429"/>
    <mergeCell ref="N205:T205"/>
    <mergeCell ref="D397:E397"/>
    <mergeCell ref="A174:X174"/>
    <mergeCell ref="N110:R110"/>
    <mergeCell ref="D99:E99"/>
    <mergeCell ref="N164:R164"/>
    <mergeCell ref="N108:R108"/>
    <mergeCell ref="N199:T199"/>
    <mergeCell ref="N95:R95"/>
    <mergeCell ref="N70:R70"/>
    <mergeCell ref="N107:R107"/>
    <mergeCell ref="D150:E150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91:T91"/>
    <mergeCell ref="N389:T389"/>
    <mergeCell ref="D277:E277"/>
    <mergeCell ref="N454:T454"/>
    <mergeCell ref="A449:M450"/>
    <mergeCell ref="D43:E43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D96:E96"/>
    <mergeCell ref="N242:R242"/>
    <mergeCell ref="A251:M252"/>
    <mergeCell ref="A118:M119"/>
    <mergeCell ref="N152:R152"/>
    <mergeCell ref="D421:E421"/>
    <mergeCell ref="A336:M337"/>
    <mergeCell ref="N421:R421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N470:T470"/>
    <mergeCell ref="N397:R397"/>
    <mergeCell ref="N468:R468"/>
    <mergeCell ref="N15:R16"/>
    <mergeCell ref="D116:E116"/>
    <mergeCell ref="D414:E414"/>
    <mergeCell ref="D352:E352"/>
    <mergeCell ref="A62:X62"/>
    <mergeCell ref="N37:T37"/>
    <mergeCell ref="A44:M45"/>
    <mergeCell ref="N99:R99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N51:T51"/>
    <mergeCell ref="D72:E72"/>
    <mergeCell ref="N368:R368"/>
    <mergeCell ref="N318:R318"/>
    <mergeCell ref="D255:E255"/>
    <mergeCell ref="N387:R387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A286:X286"/>
    <mergeCell ref="N354:T354"/>
    <mergeCell ref="N133:T133"/>
    <mergeCell ref="A294:X294"/>
    <mergeCell ref="A370:M371"/>
    <mergeCell ref="D180:E180"/>
    <mergeCell ref="D9:E9"/>
    <mergeCell ref="F9:G9"/>
    <mergeCell ref="N224:T224"/>
    <mergeCell ref="N251:T251"/>
    <mergeCell ref="D403:E403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N438:T438"/>
    <mergeCell ref="D448:E448"/>
    <mergeCell ref="N436:R436"/>
    <mergeCell ref="N431:R431"/>
    <mergeCell ref="D232:E232"/>
    <mergeCell ref="A412:X412"/>
    <mergeCell ref="N309:T309"/>
    <mergeCell ref="D169:E169"/>
    <mergeCell ref="A349:X349"/>
    <mergeCell ref="N408:R408"/>
    <mergeCell ref="D386:E386"/>
    <mergeCell ref="A290:X290"/>
    <mergeCell ref="A395:X395"/>
    <mergeCell ref="N292:T292"/>
    <mergeCell ref="A383:X383"/>
    <mergeCell ref="M479:M480"/>
    <mergeCell ref="O479:O480"/>
    <mergeCell ref="Q479:Q480"/>
    <mergeCell ref="N78:R78"/>
    <mergeCell ref="N149:R149"/>
    <mergeCell ref="N376:R376"/>
    <mergeCell ref="N86:R86"/>
    <mergeCell ref="N384:R384"/>
    <mergeCell ref="N213:R213"/>
    <mergeCell ref="N344:T344"/>
    <mergeCell ref="N319:T319"/>
    <mergeCell ref="N255:R255"/>
    <mergeCell ref="A423:M424"/>
    <mergeCell ref="N150:R150"/>
    <mergeCell ref="N386:R386"/>
    <mergeCell ref="R479:R480"/>
    <mergeCell ref="D308:E308"/>
    <mergeCell ref="D380:E380"/>
    <mergeCell ref="D209:E209"/>
    <mergeCell ref="N402:R402"/>
    <mergeCell ref="N447:R447"/>
    <mergeCell ref="D322:E322"/>
    <mergeCell ref="N314:R314"/>
    <mergeCell ref="D260:E260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D8:L8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156:X156"/>
    <mergeCell ref="D147:E147"/>
    <mergeCell ref="N116:R116"/>
    <mergeCell ref="D301:E301"/>
    <mergeCell ref="D87:E87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N407:R407"/>
    <mergeCell ref="D353:E353"/>
    <mergeCell ref="N195:R195"/>
    <mergeCell ref="D158:E158"/>
    <mergeCell ref="N236:R236"/>
    <mergeCell ref="D375:E375"/>
    <mergeCell ref="D369:E369"/>
    <mergeCell ref="N443:T443"/>
    <mergeCell ref="A235:X235"/>
    <mergeCell ref="A321:X321"/>
    <mergeCell ref="D306:E306"/>
    <mergeCell ref="N464:T464"/>
    <mergeCell ref="A317:X317"/>
    <mergeCell ref="N357:R357"/>
    <mergeCell ref="D329:E329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D387:E387"/>
    <mergeCell ref="D272:E272"/>
    <mergeCell ref="D210:E210"/>
    <mergeCell ref="N463:R463"/>
    <mergeCell ref="N49:R49"/>
    <mergeCell ref="N359:R359"/>
    <mergeCell ref="R6:S9"/>
    <mergeCell ref="D365:E365"/>
    <mergeCell ref="A437:M438"/>
    <mergeCell ref="N462:R462"/>
    <mergeCell ref="N170:R170"/>
    <mergeCell ref="D238:E238"/>
    <mergeCell ref="D426:E426"/>
    <mergeCell ref="N234:T234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D419:E419"/>
    <mergeCell ref="N455:T455"/>
    <mergeCell ref="N172:T172"/>
    <mergeCell ref="N2:U3"/>
    <mergeCell ref="N334:R334"/>
    <mergeCell ref="D79:E79"/>
    <mergeCell ref="A61:X61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D117:E117"/>
    <mergeCell ref="H5:L5"/>
    <mergeCell ref="T10:U10"/>
    <mergeCell ref="D307:E307"/>
    <mergeCell ref="A338:X338"/>
    <mergeCell ref="N400:T400"/>
    <mergeCell ref="N366:R366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N457:R457"/>
    <mergeCell ref="N382:T382"/>
    <mergeCell ref="N471:T471"/>
    <mergeCell ref="N30:R30"/>
    <mergeCell ref="D98:E98"/>
    <mergeCell ref="D73:E73"/>
    <mergeCell ref="N166:T166"/>
    <mergeCell ref="N44:T44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N332:T332"/>
    <mergeCell ref="N161:T161"/>
    <mergeCell ref="N459:T459"/>
    <mergeCell ref="N178:R178"/>
    <mergeCell ref="D110:E110"/>
    <mergeCell ref="A388:M389"/>
    <mergeCell ref="N391:R391"/>
    <mergeCell ref="D70:E70"/>
    <mergeCell ref="A154:M155"/>
    <mergeCell ref="D312:E312"/>
    <mergeCell ref="N392:R392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N45:T45"/>
    <mergeCell ref="A390:X390"/>
    <mergeCell ref="N343:T343"/>
    <mergeCell ref="N50:R50"/>
    <mergeCell ref="D31:E31"/>
    <mergeCell ref="D122:E122"/>
    <mergeCell ref="N352:R352"/>
    <mergeCell ref="N103:R103"/>
    <mergeCell ref="A299:X299"/>
    <mergeCell ref="N339:R339"/>
    <mergeCell ref="A93:X93"/>
    <mergeCell ref="D211:E211"/>
    <mergeCell ref="A298:X298"/>
    <mergeCell ref="D145:E145"/>
    <mergeCell ref="A23:M24"/>
    <mergeCell ref="H9:I9"/>
    <mergeCell ref="A296:M297"/>
    <mergeCell ref="A356:X356"/>
    <mergeCell ref="N267:R267"/>
    <mergeCell ref="A38:X38"/>
    <mergeCell ref="N28:R28"/>
    <mergeCell ref="W17:W18"/>
    <mergeCell ref="N270:R270"/>
    <mergeCell ref="A81:M82"/>
    <mergeCell ref="D55:E55"/>
    <mergeCell ref="D30:E30"/>
    <mergeCell ref="D67:E67"/>
    <mergeCell ref="N131:R131"/>
    <mergeCell ref="D77:E77"/>
    <mergeCell ref="D108:E108"/>
    <mergeCell ref="I17:I18"/>
    <mergeCell ref="A106:X106"/>
    <mergeCell ref="T12:U12"/>
    <mergeCell ref="D330:E330"/>
    <mergeCell ref="D63:E63"/>
    <mergeCell ref="N39:R39"/>
    <mergeCell ref="O11:P11"/>
    <mergeCell ref="N82:T82"/>
    <mergeCell ref="D27:E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