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334DA9-5D2F-4EBA-B953-E3A28E477E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N418" i="1"/>
  <c r="W417" i="1"/>
  <c r="X417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W400" i="1" s="1"/>
  <c r="N393" i="1"/>
  <c r="V391" i="1"/>
  <c r="V390" i="1"/>
  <c r="W389" i="1"/>
  <c r="N389" i="1"/>
  <c r="X388" i="1"/>
  <c r="W388" i="1"/>
  <c r="N388" i="1"/>
  <c r="V385" i="1"/>
  <c r="W384" i="1"/>
  <c r="V384" i="1"/>
  <c r="X383" i="1"/>
  <c r="W383" i="1"/>
  <c r="X382" i="1"/>
  <c r="X384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W339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N318" i="1"/>
  <c r="V315" i="1"/>
  <c r="V314" i="1"/>
  <c r="W313" i="1"/>
  <c r="N313" i="1"/>
  <c r="V311" i="1"/>
  <c r="V310" i="1"/>
  <c r="W309" i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7" i="1"/>
  <c r="V197" i="1"/>
  <c r="W196" i="1"/>
  <c r="V196" i="1"/>
  <c r="X195" i="1"/>
  <c r="X196" i="1" s="1"/>
  <c r="W195" i="1"/>
  <c r="J472" i="1" s="1"/>
  <c r="N195" i="1"/>
  <c r="V192" i="1"/>
  <c r="V191" i="1"/>
  <c r="W190" i="1"/>
  <c r="X190" i="1" s="1"/>
  <c r="N190" i="1"/>
  <c r="W189" i="1"/>
  <c r="X189" i="1" s="1"/>
  <c r="N189" i="1"/>
  <c r="W188" i="1"/>
  <c r="X188" i="1" s="1"/>
  <c r="W187" i="1"/>
  <c r="X187" i="1" s="1"/>
  <c r="V185" i="1"/>
  <c r="V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X170" i="1"/>
  <c r="W170" i="1"/>
  <c r="X169" i="1"/>
  <c r="W169" i="1"/>
  <c r="N169" i="1"/>
  <c r="W168" i="1"/>
  <c r="X168" i="1" s="1"/>
  <c r="X167" i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W156" i="1"/>
  <c r="X156" i="1" s="1"/>
  <c r="N156" i="1"/>
  <c r="W155" i="1"/>
  <c r="W157" i="1" s="1"/>
  <c r="V153" i="1"/>
  <c r="V152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X122" i="1"/>
  <c r="W122" i="1"/>
  <c r="W125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X109" i="1"/>
  <c r="W109" i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X102" i="1"/>
  <c r="W102" i="1"/>
  <c r="W101" i="1"/>
  <c r="W11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X91" i="1" s="1"/>
  <c r="N91" i="1"/>
  <c r="W90" i="1"/>
  <c r="N90" i="1"/>
  <c r="V88" i="1"/>
  <c r="V87" i="1"/>
  <c r="W86" i="1"/>
  <c r="X86" i="1" s="1"/>
  <c r="N86" i="1"/>
  <c r="W85" i="1"/>
  <c r="X85" i="1" s="1"/>
  <c r="N85" i="1"/>
  <c r="X84" i="1"/>
  <c r="W84" i="1"/>
  <c r="W83" i="1"/>
  <c r="X83" i="1" s="1"/>
  <c r="W82" i="1"/>
  <c r="X82" i="1" s="1"/>
  <c r="W81" i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W64" i="1"/>
  <c r="X64" i="1" s="1"/>
  <c r="N64" i="1"/>
  <c r="X63" i="1"/>
  <c r="W63" i="1"/>
  <c r="X62" i="1"/>
  <c r="W62" i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N49" i="1"/>
  <c r="W45" i="1"/>
  <c r="V45" i="1"/>
  <c r="W44" i="1"/>
  <c r="V44" i="1"/>
  <c r="X43" i="1"/>
  <c r="X44" i="1" s="1"/>
  <c r="W43" i="1"/>
  <c r="N43" i="1"/>
  <c r="V41" i="1"/>
  <c r="V40" i="1"/>
  <c r="W39" i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214" i="1" l="1"/>
  <c r="X414" i="1"/>
  <c r="V466" i="1"/>
  <c r="X35" i="1"/>
  <c r="X36" i="1" s="1"/>
  <c r="W36" i="1"/>
  <c r="W133" i="1"/>
  <c r="X191" i="1"/>
  <c r="W306" i="1"/>
  <c r="W24" i="1"/>
  <c r="W33" i="1"/>
  <c r="W41" i="1"/>
  <c r="W40" i="1"/>
  <c r="X39" i="1"/>
  <c r="X40" i="1" s="1"/>
  <c r="X58" i="1"/>
  <c r="X164" i="1"/>
  <c r="W191" i="1"/>
  <c r="W334" i="1"/>
  <c r="X330" i="1"/>
  <c r="X334" i="1" s="1"/>
  <c r="W373" i="1"/>
  <c r="W372" i="1"/>
  <c r="X371" i="1"/>
  <c r="X372" i="1" s="1"/>
  <c r="H9" i="1"/>
  <c r="X22" i="1"/>
  <c r="X23" i="1" s="1"/>
  <c r="V462" i="1"/>
  <c r="C472" i="1"/>
  <c r="W51" i="1"/>
  <c r="W50" i="1"/>
  <c r="X49" i="1"/>
  <c r="X50" i="1" s="1"/>
  <c r="W119" i="1"/>
  <c r="X113" i="1"/>
  <c r="X118" i="1" s="1"/>
  <c r="X125" i="1"/>
  <c r="W146" i="1"/>
  <c r="X137" i="1"/>
  <c r="X146" i="1" s="1"/>
  <c r="W158" i="1"/>
  <c r="X155" i="1"/>
  <c r="X157" i="1" s="1"/>
  <c r="X184" i="1"/>
  <c r="W311" i="1"/>
  <c r="W310" i="1"/>
  <c r="X309" i="1"/>
  <c r="X310" i="1" s="1"/>
  <c r="W315" i="1"/>
  <c r="W314" i="1"/>
  <c r="X313" i="1"/>
  <c r="X314" i="1" s="1"/>
  <c r="W322" i="1"/>
  <c r="X318" i="1"/>
  <c r="X361" i="1"/>
  <c r="W368" i="1"/>
  <c r="W446" i="1"/>
  <c r="W445" i="1"/>
  <c r="X443" i="1"/>
  <c r="W58" i="1"/>
  <c r="W77" i="1"/>
  <c r="W87" i="1"/>
  <c r="W99" i="1"/>
  <c r="W118" i="1"/>
  <c r="F472" i="1"/>
  <c r="I472" i="1"/>
  <c r="W152" i="1"/>
  <c r="W164" i="1"/>
  <c r="W185" i="1"/>
  <c r="W270" i="1"/>
  <c r="X322" i="1"/>
  <c r="W380" i="1"/>
  <c r="X77" i="1"/>
  <c r="W78" i="1"/>
  <c r="W147" i="1"/>
  <c r="W249" i="1"/>
  <c r="W323" i="1"/>
  <c r="W419" i="1"/>
  <c r="X418" i="1"/>
  <c r="X419" i="1" s="1"/>
  <c r="W420" i="1"/>
  <c r="W434" i="1"/>
  <c r="X431" i="1"/>
  <c r="X433" i="1" s="1"/>
  <c r="W441" i="1"/>
  <c r="W450" i="1"/>
  <c r="X448" i="1"/>
  <c r="X450" i="1" s="1"/>
  <c r="E472" i="1"/>
  <c r="J9" i="1"/>
  <c r="X28" i="1"/>
  <c r="X32" i="1" s="1"/>
  <c r="D472" i="1"/>
  <c r="X81" i="1"/>
  <c r="X87" i="1" s="1"/>
  <c r="X90" i="1"/>
  <c r="X98" i="1" s="1"/>
  <c r="X101" i="1"/>
  <c r="X110" i="1" s="1"/>
  <c r="W110" i="1"/>
  <c r="G472" i="1"/>
  <c r="X131" i="1"/>
  <c r="X133" i="1" s="1"/>
  <c r="W134" i="1"/>
  <c r="X151" i="1"/>
  <c r="W165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33" i="1"/>
  <c r="W451" i="1"/>
  <c r="W32" i="1"/>
  <c r="W98" i="1"/>
  <c r="W338" i="1"/>
  <c r="X337" i="1"/>
  <c r="X338" i="1" s="1"/>
  <c r="W401" i="1"/>
  <c r="X393" i="1"/>
  <c r="X400" i="1" s="1"/>
  <c r="A10" i="1"/>
  <c r="W464" i="1"/>
  <c r="B472" i="1"/>
  <c r="W463" i="1"/>
  <c r="W59" i="1"/>
  <c r="W88" i="1"/>
  <c r="H472" i="1"/>
  <c r="W153" i="1"/>
  <c r="X150" i="1"/>
  <c r="W192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90" i="1"/>
  <c r="X389" i="1"/>
  <c r="X390" i="1" s="1"/>
  <c r="W391" i="1"/>
  <c r="W414" i="1"/>
  <c r="W428" i="1"/>
  <c r="X422" i="1"/>
  <c r="X428" i="1" s="1"/>
  <c r="W429" i="1"/>
  <c r="X445" i="1"/>
  <c r="N472" i="1"/>
  <c r="W225" i="1"/>
  <c r="F9" i="1"/>
  <c r="W126" i="1"/>
  <c r="W184" i="1"/>
  <c r="W215" i="1"/>
  <c r="W224" i="1"/>
  <c r="X221" i="1"/>
  <c r="X224" i="1" s="1"/>
  <c r="W237" i="1"/>
  <c r="W248" i="1"/>
  <c r="W255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62" i="1"/>
  <c r="W379" i="1"/>
  <c r="X375" i="1"/>
  <c r="X379" i="1" s="1"/>
  <c r="W415" i="1"/>
  <c r="W440" i="1"/>
  <c r="X438" i="1"/>
  <c r="X440" i="1" s="1"/>
  <c r="T472" i="1"/>
  <c r="R472" i="1"/>
  <c r="W214" i="1"/>
  <c r="W461" i="1"/>
  <c r="S472" i="1"/>
  <c r="P472" i="1"/>
  <c r="X152" i="1" l="1"/>
  <c r="W466" i="1"/>
  <c r="X467" i="1"/>
  <c r="W462" i="1"/>
  <c r="W465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<sst xmlns="http://schemas.openxmlformats.org/spreadsheetml/2006/main" count="1951" uniqueCount="670">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</sst>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45276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0.41666666666666669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550</v>
      </c>
      <c r="W49" s="307">
        <f>IFERROR(IF(V49="",0,CEILING((V49/$H49),1)*$H49),"")</f>
        <v>550.80000000000007</v>
      </c>
      <c r="X49" s="36">
        <f>IFERROR(IF(W49=0,"",ROUNDUP(W49/H49,0)*0.02175),"")</f>
        <v>1.1092499999999998</v>
      </c>
      <c r="Y49" s="56"/>
      <c r="Z49" s="57"/>
      <c r="AD49" s="58"/>
      <c r="BA49" s="69" t="s">
        <v>1</v>
      </c>
    </row>
    <row r="50" spans="1:53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50.925925925925924</v>
      </c>
      <c r="W50" s="308">
        <f>IFERROR(W49/H49,"0")</f>
        <v>51</v>
      </c>
      <c r="X50" s="308">
        <f>IFERROR(IF(X49="",0,X49),"0")</f>
        <v>1.1092499999999998</v>
      </c>
      <c r="Y50" s="309"/>
      <c r="Z50" s="309"/>
    </row>
    <row r="51" spans="1:53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550</v>
      </c>
      <c r="W51" s="308">
        <f>IFERROR(SUM(W49:W49),"0")</f>
        <v>550.80000000000007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471</v>
      </c>
      <c r="W54" s="307">
        <f>IFERROR(IF(V54="",0,CEILING((V54/$H54),1)*$H54),"")</f>
        <v>475.20000000000005</v>
      </c>
      <c r="X54" s="36">
        <f>IFERROR(IF(W54=0,"",ROUNDUP(W54/H54,0)*0.02175),"")</f>
        <v>0.95699999999999996</v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43.611111111111107</v>
      </c>
      <c r="W58" s="308">
        <f>IFERROR(W54/H54,"0")+IFERROR(W55/H55,"0")+IFERROR(W56/H56,"0")+IFERROR(W57/H57,"0")</f>
        <v>44</v>
      </c>
      <c r="X58" s="308">
        <f>IFERROR(IF(X54="",0,X54),"0")+IFERROR(IF(X55="",0,X55),"0")+IFERROR(IF(X56="",0,X56),"0")+IFERROR(IF(X57="",0,X57),"0")</f>
        <v>0.95699999999999996</v>
      </c>
      <c r="Y58" s="309"/>
      <c r="Z58" s="309"/>
    </row>
    <row r="59" spans="1:53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471</v>
      </c>
      <c r="W59" s="308">
        <f>IFERROR(SUM(W54:W57),"0")</f>
        <v>475.20000000000005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800</v>
      </c>
      <c r="W63" s="307">
        <f t="shared" si="2"/>
        <v>806.4</v>
      </c>
      <c r="X63" s="36">
        <f>IFERROR(IF(W63=0,"",ROUNDUP(W63/H63,0)*0.02175),"")</f>
        <v>1.5659999999999998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750</v>
      </c>
      <c r="W64" s="307">
        <f t="shared" si="2"/>
        <v>756</v>
      </c>
      <c r="X64" s="36">
        <f>IFERROR(IF(W64=0,"",ROUNDUP(W64/H64,0)*0.02175),"")</f>
        <v>1.5225</v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250</v>
      </c>
      <c r="W65" s="307">
        <f t="shared" si="2"/>
        <v>257.59999999999997</v>
      </c>
      <c r="X65" s="36">
        <f>IFERROR(IF(W65=0,"",ROUNDUP(W65/H65,0)*0.02175),"")</f>
        <v>0.50024999999999997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27</v>
      </c>
      <c r="W68" s="307">
        <f t="shared" si="2"/>
        <v>29.6</v>
      </c>
      <c r="X68" s="36">
        <f t="shared" si="3"/>
        <v>7.4959999999999999E-2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78</v>
      </c>
      <c r="W71" s="307">
        <f t="shared" si="2"/>
        <v>81</v>
      </c>
      <c r="X71" s="36">
        <f t="shared" si="3"/>
        <v>0.16866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187.82507507507509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191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3.8323699999999996</v>
      </c>
      <c r="Y77" s="309"/>
      <c r="Z77" s="309"/>
    </row>
    <row r="78" spans="1:53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1905</v>
      </c>
      <c r="W78" s="308">
        <f>IFERROR(SUM(W62:W76),"0")</f>
        <v>1930.6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77</v>
      </c>
      <c r="W85" s="307">
        <f t="shared" si="4"/>
        <v>79.2</v>
      </c>
      <c r="X85" s="36">
        <f>IFERROR(IF(W85=0,"",ROUNDUP(W85/H85,0)*0.00753),"")</f>
        <v>0.24849000000000002</v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32.083333333333336</v>
      </c>
      <c r="W87" s="308">
        <f>IFERROR(W80/H80,"0")+IFERROR(W81/H81,"0")+IFERROR(W82/H82,"0")+IFERROR(W83/H83,"0")+IFERROR(W84/H84,"0")+IFERROR(W85/H85,"0")+IFERROR(W86/H86,"0")</f>
        <v>33</v>
      </c>
      <c r="X87" s="308">
        <f>IFERROR(IF(X80="",0,X80),"0")+IFERROR(IF(X81="",0,X81),"0")+IFERROR(IF(X82="",0,X82),"0")+IFERROR(IF(X83="",0,X83),"0")+IFERROR(IF(X84="",0,X84),"0")+IFERROR(IF(X85="",0,X85),"0")+IFERROR(IF(X86="",0,X86),"0")</f>
        <v>0.24849000000000002</v>
      </c>
      <c r="Y87" s="309"/>
      <c r="Z87" s="309"/>
    </row>
    <row r="88" spans="1:53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77</v>
      </c>
      <c r="W88" s="308">
        <f>IFERROR(SUM(W80:W86),"0")</f>
        <v>79.2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163</v>
      </c>
      <c r="W102" s="307">
        <f t="shared" si="6"/>
        <v>168</v>
      </c>
      <c r="X102" s="36">
        <f>IFERROR(IF(W102=0,"",ROUNDUP(W102/H102,0)*0.02175),"")</f>
        <v>0.43499999999999994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159</v>
      </c>
      <c r="W103" s="307">
        <f t="shared" si="6"/>
        <v>159.6</v>
      </c>
      <c r="X103" s="36">
        <f>IFERROR(IF(W103=0,"",ROUNDUP(W103/H103,0)*0.02175),"")</f>
        <v>0.41324999999999995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32</v>
      </c>
      <c r="W105" s="307">
        <f t="shared" si="6"/>
        <v>32.400000000000006</v>
      </c>
      <c r="X105" s="36">
        <f>IFERROR(IF(W105=0,"",ROUNDUP(W105/H105,0)*0.00753),"")</f>
        <v>9.0359999999999996E-2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50.185185185185176</v>
      </c>
      <c r="W110" s="308">
        <f>IFERROR(W101/H101,"0")+IFERROR(W102/H102,"0")+IFERROR(W103/H103,"0")+IFERROR(W104/H104,"0")+IFERROR(W105/H105,"0")+IFERROR(W106/H106,"0")+IFERROR(W107/H107,"0")+IFERROR(W108/H108,"0")+IFERROR(W109/H109,"0")</f>
        <v>51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0.93860999999999994</v>
      </c>
      <c r="Y110" s="309"/>
      <c r="Z110" s="309"/>
    </row>
    <row r="111" spans="1:53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354</v>
      </c>
      <c r="W111" s="308">
        <f>IFERROR(SUM(W101:W109),"0")</f>
        <v>360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15</v>
      </c>
      <c r="W117" s="307">
        <f>IFERROR(IF(V117="",0,CEILING((V117/$H117),1)*$H117),"")</f>
        <v>16.8</v>
      </c>
      <c r="X117" s="36">
        <f>IFERROR(IF(W117=0,"",ROUNDUP(W117/H117,0)*0.00753),"")</f>
        <v>5.271E-2</v>
      </c>
      <c r="Y117" s="56"/>
      <c r="Z117" s="57"/>
      <c r="AD117" s="58"/>
      <c r="BA117" s="117" t="s">
        <v>1</v>
      </c>
    </row>
    <row r="118" spans="1:53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6.25</v>
      </c>
      <c r="W118" s="308">
        <f>IFERROR(W113/H113,"0")+IFERROR(W114/H114,"0")+IFERROR(W115/H115,"0")+IFERROR(W116/H116,"0")+IFERROR(W117/H117,"0")</f>
        <v>7.0000000000000009</v>
      </c>
      <c r="X118" s="308">
        <f>IFERROR(IF(X113="",0,X113),"0")+IFERROR(IF(X114="",0,X114),"0")+IFERROR(IF(X115="",0,X115),"0")+IFERROR(IF(X116="",0,X116),"0")+IFERROR(IF(X117="",0,X117),"0")</f>
        <v>5.271E-2</v>
      </c>
      <c r="Y118" s="309"/>
      <c r="Z118" s="309"/>
    </row>
    <row r="119" spans="1:53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15</v>
      </c>
      <c r="W119" s="308">
        <f>IFERROR(SUM(W113:W117),"0")</f>
        <v>16.8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238</v>
      </c>
      <c r="W122" s="307">
        <f>IFERROR(IF(V122="",0,CEILING((V122/$H122),1)*$H122),"")</f>
        <v>243.60000000000002</v>
      </c>
      <c r="X122" s="36">
        <f>IFERROR(IF(W122=0,"",ROUNDUP(W122/H122,0)*0.02175),"")</f>
        <v>0.63074999999999992</v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43</v>
      </c>
      <c r="W124" s="307">
        <f>IFERROR(IF(V124="",0,CEILING((V124/$H124),1)*$H124),"")</f>
        <v>43.2</v>
      </c>
      <c r="X124" s="36">
        <f>IFERROR(IF(W124=0,"",ROUNDUP(W124/H124,0)*0.00753),"")</f>
        <v>0.12048</v>
      </c>
      <c r="Y124" s="56"/>
      <c r="Z124" s="57"/>
      <c r="AD124" s="58"/>
      <c r="BA124" s="120" t="s">
        <v>1</v>
      </c>
    </row>
    <row r="125" spans="1:53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44.25925925925926</v>
      </c>
      <c r="W125" s="308">
        <f>IFERROR(W122/H122,"0")+IFERROR(W123/H123,"0")+IFERROR(W124/H124,"0")</f>
        <v>45</v>
      </c>
      <c r="X125" s="308">
        <f>IFERROR(IF(X122="",0,X122),"0")+IFERROR(IF(X123="",0,X123),"0")+IFERROR(IF(X124="",0,X124),"0")</f>
        <v>0.75122999999999995</v>
      </c>
      <c r="Y125" s="309"/>
      <c r="Z125" s="309"/>
    </row>
    <row r="126" spans="1:53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281</v>
      </c>
      <c r="W126" s="308">
        <f>IFERROR(SUM(W122:W124),"0")</f>
        <v>286.8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204</v>
      </c>
      <c r="W138" s="307">
        <f t="shared" si="7"/>
        <v>205.8</v>
      </c>
      <c r="X138" s="36">
        <f>IFERROR(IF(W138=0,"",ROUNDUP(W138/H138,0)*0.00753),"")</f>
        <v>0.36897000000000002</v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199</v>
      </c>
      <c r="W140" s="307">
        <f t="shared" si="7"/>
        <v>201.60000000000002</v>
      </c>
      <c r="X140" s="36">
        <f>IFERROR(IF(W140=0,"",ROUNDUP(W140/H140,0)*0.00753),"")</f>
        <v>0.36143999999999998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17</v>
      </c>
      <c r="W141" s="307">
        <f t="shared" si="7"/>
        <v>18.900000000000002</v>
      </c>
      <c r="X141" s="36">
        <f>IFERROR(IF(W141=0,"",ROUNDUP(W141/H141,0)*0.00502),"")</f>
        <v>4.5179999999999998E-2</v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42</v>
      </c>
      <c r="W144" s="307">
        <f t="shared" si="7"/>
        <v>42</v>
      </c>
      <c r="X144" s="36">
        <f>IFERROR(IF(W144=0,"",ROUNDUP(W144/H144,0)*0.00502),"")</f>
        <v>0.1004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124.04761904761904</v>
      </c>
      <c r="W146" s="308">
        <f>IFERROR(W137/H137,"0")+IFERROR(W138/H138,"0")+IFERROR(W139/H139,"0")+IFERROR(W140/H140,"0")+IFERROR(W141/H141,"0")+IFERROR(W142/H142,"0")+IFERROR(W143/H143,"0")+IFERROR(W144/H144,"0")+IFERROR(W145/H145,"0")</f>
        <v>126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0.87599000000000005</v>
      </c>
      <c r="Y146" s="309"/>
      <c r="Z146" s="309"/>
    </row>
    <row r="147" spans="1:53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462</v>
      </c>
      <c r="W147" s="308">
        <f>IFERROR(SUM(W137:W145),"0")</f>
        <v>468.3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45</v>
      </c>
      <c r="W161" s="307">
        <f>IFERROR(IF(V161="",0,CEILING((V161/$H161),1)*$H161),"")</f>
        <v>48.6</v>
      </c>
      <c r="X161" s="36">
        <f>IFERROR(IF(W161=0,"",ROUNDUP(W161/H161,0)*0.00937),"")</f>
        <v>8.4330000000000002E-2</v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8.3333333333333321</v>
      </c>
      <c r="W164" s="308">
        <f>IFERROR(W160/H160,"0")+IFERROR(W161/H161,"0")+IFERROR(W162/H162,"0")+IFERROR(W163/H163,"0")</f>
        <v>9</v>
      </c>
      <c r="X164" s="308">
        <f>IFERROR(IF(X160="",0,X160),"0")+IFERROR(IF(X161="",0,X161),"0")+IFERROR(IF(X162="",0,X162),"0")+IFERROR(IF(X163="",0,X163),"0")</f>
        <v>8.4330000000000002E-2</v>
      </c>
      <c r="Y164" s="309"/>
      <c r="Z164" s="309"/>
    </row>
    <row r="165" spans="1:53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45</v>
      </c>
      <c r="W165" s="308">
        <f>IFERROR(SUM(W160:W163),"0")</f>
        <v>48.6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141</v>
      </c>
      <c r="W168" s="307">
        <f t="shared" si="8"/>
        <v>147.89999999999998</v>
      </c>
      <c r="X168" s="36">
        <f>IFERROR(IF(W168=0,"",ROUNDUP(W168/H168,0)*0.02175),"")</f>
        <v>0.36974999999999997</v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60</v>
      </c>
      <c r="W173" s="307">
        <f t="shared" si="8"/>
        <v>60</v>
      </c>
      <c r="X173" s="36">
        <f>IFERROR(IF(W173=0,"",ROUNDUP(W173/H173,0)*0.00753),"")</f>
        <v>0.18825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96</v>
      </c>
      <c r="W180" s="307">
        <f t="shared" si="8"/>
        <v>96</v>
      </c>
      <c r="X180" s="36">
        <f t="shared" si="9"/>
        <v>0.30120000000000002</v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55</v>
      </c>
      <c r="W183" s="307">
        <f t="shared" si="8"/>
        <v>55.199999999999996</v>
      </c>
      <c r="X183" s="36">
        <f t="shared" si="9"/>
        <v>0.17319000000000001</v>
      </c>
      <c r="Y183" s="56"/>
      <c r="Z183" s="57"/>
      <c r="AD183" s="58"/>
      <c r="BA183" s="157" t="s">
        <v>1</v>
      </c>
    </row>
    <row r="184" spans="1:53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104.12356321839081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105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1.0323899999999999</v>
      </c>
      <c r="Y184" s="309"/>
      <c r="Z184" s="309"/>
    </row>
    <row r="185" spans="1:53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352</v>
      </c>
      <c r="W185" s="308">
        <f>IFERROR(SUM(W167:W183),"0")</f>
        <v>359.09999999999997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25</v>
      </c>
      <c r="W223" s="307">
        <f>IFERROR(IF(V223="",0,CEILING((V223/$H223),1)*$H223),"")</f>
        <v>25.200000000000003</v>
      </c>
      <c r="X223" s="36">
        <f>IFERROR(IF(W223=0,"",ROUNDUP(W223/H223,0)*0.00502),"")</f>
        <v>6.0240000000000002E-2</v>
      </c>
      <c r="Y223" s="56"/>
      <c r="Z223" s="57"/>
      <c r="AD223" s="58"/>
      <c r="BA223" s="180" t="s">
        <v>1</v>
      </c>
    </row>
    <row r="224" spans="1:53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11.904761904761905</v>
      </c>
      <c r="W224" s="308">
        <f>IFERROR(W221/H221,"0")+IFERROR(W222/H222,"0")+IFERROR(W223/H223,"0")</f>
        <v>12</v>
      </c>
      <c r="X224" s="308">
        <f>IFERROR(IF(X221="",0,X221),"0")+IFERROR(IF(X222="",0,X222),"0")+IFERROR(IF(X223="",0,X223),"0")</f>
        <v>6.0240000000000002E-2</v>
      </c>
      <c r="Y224" s="309"/>
      <c r="Z224" s="309"/>
    </row>
    <row r="225" spans="1:53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25</v>
      </c>
      <c r="W225" s="308">
        <f>IFERROR(SUM(W221:W223),"0")</f>
        <v>25.200000000000003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23</v>
      </c>
      <c r="W234" s="307">
        <f t="shared" si="12"/>
        <v>24.3</v>
      </c>
      <c r="X234" s="36">
        <f>IFERROR(IF(W234=0,"",ROUNDUP(W234/H234,0)*0.00753),"")</f>
        <v>6.7769999999999997E-2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8.5185185185185173</v>
      </c>
      <c r="W236" s="308">
        <f>IFERROR(W227/H227,"0")+IFERROR(W228/H228,"0")+IFERROR(W229/H229,"0")+IFERROR(W230/H230,"0")+IFERROR(W231/H231,"0")+IFERROR(W232/H232,"0")+IFERROR(W233/H233,"0")+IFERROR(W234/H234,"0")+IFERROR(W235/H235,"0")</f>
        <v>9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6.7769999999999997E-2</v>
      </c>
      <c r="Y236" s="309"/>
      <c r="Z236" s="309"/>
    </row>
    <row r="237" spans="1:53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23</v>
      </c>
      <c r="W237" s="308">
        <f>IFERROR(SUM(W227:W235),"0")</f>
        <v>24.3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129</v>
      </c>
      <c r="W241" s="307">
        <f>IFERROR(IF(V241="",0,CEILING((V241/$H241),1)*$H241),"")</f>
        <v>134.4</v>
      </c>
      <c r="X241" s="36">
        <f>IFERROR(IF(W241=0,"",ROUNDUP(W241/H241,0)*0.02175),"")</f>
        <v>0.34799999999999998</v>
      </c>
      <c r="Y241" s="56"/>
      <c r="Z241" s="57"/>
      <c r="AD241" s="58"/>
      <c r="BA241" s="192" t="s">
        <v>1</v>
      </c>
    </row>
    <row r="242" spans="1:53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15.357142857142856</v>
      </c>
      <c r="W242" s="308">
        <f>IFERROR(W239/H239,"0")+IFERROR(W240/H240,"0")+IFERROR(W241/H241,"0")</f>
        <v>16</v>
      </c>
      <c r="X242" s="308">
        <f>IFERROR(IF(X239="",0,X239),"0")+IFERROR(IF(X240="",0,X240),"0")+IFERROR(IF(X241="",0,X241),"0")</f>
        <v>0.34799999999999998</v>
      </c>
      <c r="Y242" s="309"/>
      <c r="Z242" s="309"/>
    </row>
    <row r="243" spans="1:53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129</v>
      </c>
      <c r="W243" s="308">
        <f>IFERROR(SUM(W239:W241),"0")</f>
        <v>134.4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34</v>
      </c>
      <c r="W247" s="307">
        <f>IFERROR(IF(V247="",0,CEILING((V247/$H247),1)*$H247),"")</f>
        <v>35.699999999999996</v>
      </c>
      <c r="X247" s="36">
        <f>IFERROR(IF(W247=0,"",ROUNDUP(W247/H247,0)*0.00753),"")</f>
        <v>0.10542</v>
      </c>
      <c r="Y247" s="56"/>
      <c r="Z247" s="57"/>
      <c r="AD247" s="58"/>
      <c r="BA247" s="195" t="s">
        <v>1</v>
      </c>
    </row>
    <row r="248" spans="1:53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13.333333333333334</v>
      </c>
      <c r="W248" s="308">
        <f>IFERROR(W245/H245,"0")+IFERROR(W246/H246,"0")+IFERROR(W247/H247,"0")</f>
        <v>14</v>
      </c>
      <c r="X248" s="308">
        <f>IFERROR(IF(X245="",0,X245),"0")+IFERROR(IF(X246="",0,X246),"0")+IFERROR(IF(X247="",0,X247),"0")</f>
        <v>0.10542</v>
      </c>
      <c r="Y248" s="309"/>
      <c r="Z248" s="309"/>
    </row>
    <row r="249" spans="1:53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34</v>
      </c>
      <c r="W249" s="308">
        <f>IFERROR(SUM(W245:W247),"0")</f>
        <v>35.699999999999996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78</v>
      </c>
      <c r="W274" s="307">
        <f>IFERROR(IF(V274="",0,CEILING((V274/$H274),1)*$H274),"")</f>
        <v>79.2</v>
      </c>
      <c r="X274" s="36">
        <f>IFERROR(IF(W274=0,"",ROUNDUP(W274/H274,0)*0.00753),"")</f>
        <v>0.33132</v>
      </c>
      <c r="Y274" s="56"/>
      <c r="Z274" s="57"/>
      <c r="AD274" s="58"/>
      <c r="BA274" s="208" t="s">
        <v>1</v>
      </c>
    </row>
    <row r="275" spans="1:53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43.333333333333336</v>
      </c>
      <c r="W275" s="308">
        <f>IFERROR(W274/H274,"0")</f>
        <v>44</v>
      </c>
      <c r="X275" s="308">
        <f>IFERROR(IF(X274="",0,X274),"0")</f>
        <v>0.33132</v>
      </c>
      <c r="Y275" s="309"/>
      <c r="Z275" s="309"/>
    </row>
    <row r="276" spans="1:53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78</v>
      </c>
      <c r="W276" s="308">
        <f>IFERROR(SUM(W274:W274),"0")</f>
        <v>79.2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91</v>
      </c>
      <c r="W278" s="307">
        <f>IFERROR(IF(V278="",0,CEILING((V278/$H278),1)*$H278),"")</f>
        <v>97.199999999999989</v>
      </c>
      <c r="X278" s="36">
        <f>IFERROR(IF(W278=0,"",ROUNDUP(W278/H278,0)*0.02175),"")</f>
        <v>0.26100000000000001</v>
      </c>
      <c r="Y278" s="56"/>
      <c r="Z278" s="57"/>
      <c r="AD278" s="58"/>
      <c r="BA278" s="209" t="s">
        <v>1</v>
      </c>
    </row>
    <row r="279" spans="1:53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11.234567901234568</v>
      </c>
      <c r="W279" s="308">
        <f>IFERROR(W278/H278,"0")</f>
        <v>12</v>
      </c>
      <c r="X279" s="308">
        <f>IFERROR(IF(X278="",0,X278),"0")</f>
        <v>0.26100000000000001</v>
      </c>
      <c r="Y279" s="309"/>
      <c r="Z279" s="309"/>
    </row>
    <row r="280" spans="1:53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91</v>
      </c>
      <c r="W280" s="308">
        <f>IFERROR(SUM(W278:W278),"0")</f>
        <v>97.199999999999989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51.000000000000007</v>
      </c>
      <c r="W286" s="307">
        <f>IFERROR(IF(V286="",0,CEILING((V286/$H286),1)*$H286),"")</f>
        <v>51</v>
      </c>
      <c r="X286" s="36">
        <f>IFERROR(IF(W286=0,"",ROUNDUP(W286/H286,0)*0.00753),"")</f>
        <v>0.15060000000000001</v>
      </c>
      <c r="Y286" s="56"/>
      <c r="Z286" s="57"/>
      <c r="AD286" s="58"/>
      <c r="BA286" s="211" t="s">
        <v>1</v>
      </c>
    </row>
    <row r="287" spans="1:53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20.000000000000004</v>
      </c>
      <c r="W287" s="308">
        <f>IFERROR(W286/H286,"0")</f>
        <v>20</v>
      </c>
      <c r="X287" s="308">
        <f>IFERROR(IF(X286="",0,X286),"0")</f>
        <v>0.15060000000000001</v>
      </c>
      <c r="Y287" s="309"/>
      <c r="Z287" s="309"/>
    </row>
    <row r="288" spans="1:53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51.000000000000007</v>
      </c>
      <c r="W288" s="308">
        <f>IFERROR(SUM(W286:W286),"0")</f>
        <v>51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1500</v>
      </c>
      <c r="W292" s="307">
        <f t="shared" ref="W292:W299" si="14">IFERROR(IF(V292="",0,CEILING((V292/$H292),1)*$H292),"")</f>
        <v>1500</v>
      </c>
      <c r="X292" s="36">
        <f>IFERROR(IF(W292=0,"",ROUNDUP(W292/H292,0)*0.02175),"")</f>
        <v>2.1749999999999998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600</v>
      </c>
      <c r="W294" s="307">
        <f t="shared" si="14"/>
        <v>600</v>
      </c>
      <c r="X294" s="36">
        <f>IFERROR(IF(W294=0,"",ROUNDUP(W294/H294,0)*0.02175),"")</f>
        <v>0.86999999999999988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140</v>
      </c>
      <c r="W300" s="308">
        <f>IFERROR(W292/H292,"0")+IFERROR(W293/H293,"0")+IFERROR(W294/H294,"0")+IFERROR(W295/H295,"0")+IFERROR(W296/H296,"0")+IFERROR(W297/H297,"0")+IFERROR(W298/H298,"0")+IFERROR(W299/H299,"0")</f>
        <v>140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3.0449999999999999</v>
      </c>
      <c r="Y300" s="309"/>
      <c r="Z300" s="309"/>
    </row>
    <row r="301" spans="1:53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2100</v>
      </c>
      <c r="W301" s="308">
        <f>IFERROR(SUM(W292:W299),"0")</f>
        <v>2100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500</v>
      </c>
      <c r="W303" s="307">
        <f>IFERROR(IF(V303="",0,CEILING((V303/$H303),1)*$H303),"")</f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33.333333333333336</v>
      </c>
      <c r="W306" s="308">
        <f>IFERROR(W303/H303,"0")+IFERROR(W304/H304,"0")+IFERROR(W305/H305,"0")</f>
        <v>34</v>
      </c>
      <c r="X306" s="308">
        <f>IFERROR(IF(X303="",0,X303),"0")+IFERROR(IF(X304="",0,X304),"0")+IFERROR(IF(X305="",0,X305),"0")</f>
        <v>0.73949999999999994</v>
      </c>
      <c r="Y306" s="309"/>
      <c r="Z306" s="309"/>
    </row>
    <row r="307" spans="1:53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500</v>
      </c>
      <c r="W307" s="308">
        <f>IFERROR(SUM(W303:W305),"0")</f>
        <v>510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158</v>
      </c>
      <c r="W330" s="307">
        <f>IFERROR(IF(V330="",0,CEILING((V330/$H330),1)*$H330),"")</f>
        <v>163.79999999999998</v>
      </c>
      <c r="X330" s="36">
        <f>IFERROR(IF(W330=0,"",ROUNDUP(W330/H330,0)*0.02175),"")</f>
        <v>0.45674999999999999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20.256410256410255</v>
      </c>
      <c r="W334" s="308">
        <f>IFERROR(W330/H330,"0")+IFERROR(W331/H331,"0")+IFERROR(W332/H332,"0")+IFERROR(W333/H333,"0")</f>
        <v>21</v>
      </c>
      <c r="X334" s="308">
        <f>IFERROR(IF(X330="",0,X330),"0")+IFERROR(IF(X331="",0,X331),"0")+IFERROR(IF(X332="",0,X332),"0")+IFERROR(IF(X333="",0,X333),"0")</f>
        <v>0.45674999999999999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158</v>
      </c>
      <c r="W335" s="308">
        <f>IFERROR(SUM(W330:W333),"0")</f>
        <v>163.79999999999998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51</v>
      </c>
      <c r="W348" s="307">
        <f t="shared" ref="W348:W360" si="15">IFERROR(IF(V348="",0,CEILING((V348/$H348),1)*$H348),"")</f>
        <v>54.6</v>
      </c>
      <c r="X348" s="36">
        <f>IFERROR(IF(W348=0,"",ROUNDUP(W348/H348,0)*0.00753),"")</f>
        <v>9.7890000000000005E-2</v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59</v>
      </c>
      <c r="W350" s="307">
        <f t="shared" si="15"/>
        <v>63</v>
      </c>
      <c r="X350" s="36">
        <f>IFERROR(IF(W350=0,"",ROUNDUP(W350/H350,0)*0.00753),"")</f>
        <v>0.11295000000000001</v>
      </c>
      <c r="Y350" s="56"/>
      <c r="Z350" s="57"/>
      <c r="AD350" s="58"/>
      <c r="BA350" s="240" t="s">
        <v>1</v>
      </c>
    </row>
    <row r="351" spans="1:53" ht="37.5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4.2</v>
      </c>
      <c r="W351" s="307">
        <f t="shared" si="15"/>
        <v>5.04</v>
      </c>
      <c r="X351" s="36">
        <f>IFERROR(IF(W351=0,"",ROUNDUP(W351/H351,0)*0.00753),"")</f>
        <v>2.2589999999999999E-2</v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3</v>
      </c>
      <c r="W352" s="307">
        <f t="shared" si="15"/>
        <v>3.36</v>
      </c>
      <c r="X352" s="36">
        <f t="shared" ref="X352:X360" si="16">IFERROR(IF(W352=0,"",ROUNDUP(W352/H352,0)*0.00502),"")</f>
        <v>1.004E-2</v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17.5</v>
      </c>
      <c r="W355" s="307">
        <f t="shared" si="15"/>
        <v>18.900000000000002</v>
      </c>
      <c r="X355" s="36">
        <f t="shared" si="16"/>
        <v>4.5179999999999998E-2</v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45</v>
      </c>
      <c r="W356" s="307">
        <f t="shared" si="15"/>
        <v>45.36</v>
      </c>
      <c r="X356" s="36">
        <f t="shared" si="16"/>
        <v>0.13553999999999999</v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24.5</v>
      </c>
      <c r="W359" s="307">
        <f t="shared" si="15"/>
        <v>25.200000000000003</v>
      </c>
      <c r="X359" s="36">
        <f t="shared" si="16"/>
        <v>6.0240000000000002E-2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77.261904761904773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81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0.48443000000000003</v>
      </c>
      <c r="Y361" s="309"/>
      <c r="Z361" s="309"/>
    </row>
    <row r="362" spans="1:53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204.2</v>
      </c>
      <c r="W362" s="308">
        <f>IFERROR(SUM(W348:W360),"0")</f>
        <v>215.45999999999998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500</v>
      </c>
      <c r="W406" s="307">
        <f t="shared" si="18"/>
        <v>501.6</v>
      </c>
      <c r="X406" s="36">
        <f>IFERROR(IF(W406=0,"",ROUNDUP(W406/H406,0)*0.01196),"")</f>
        <v>1.1362000000000001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300</v>
      </c>
      <c r="W408" s="307">
        <f t="shared" si="18"/>
        <v>300.96000000000004</v>
      </c>
      <c r="X408" s="36">
        <f>IFERROR(IF(W408=0,"",ROUNDUP(W408/H408,0)*0.01196),"")</f>
        <v>0.68171999999999999</v>
      </c>
      <c r="Y408" s="56"/>
      <c r="Z408" s="57"/>
      <c r="AD408" s="58"/>
      <c r="BA408" s="274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88</v>
      </c>
      <c r="W409" s="307">
        <f t="shared" si="18"/>
        <v>90</v>
      </c>
      <c r="X409" s="36">
        <f>IFERROR(IF(W409=0,"",ROUNDUP(W409/H409,0)*0.00937),"")</f>
        <v>0.23424999999999999</v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10</v>
      </c>
      <c r="W412" s="307">
        <f t="shared" si="18"/>
        <v>12</v>
      </c>
      <c r="X412" s="36">
        <f>IFERROR(IF(W412=0,"",ROUNDUP(W412/H412,0)*0.00753),"")</f>
        <v>3.7650000000000003E-2</v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180.12626262626262</v>
      </c>
      <c r="W414" s="308">
        <f>IFERROR(W405/H405,"0")+IFERROR(W406/H406,"0")+IFERROR(W407/H407,"0")+IFERROR(W408/H408,"0")+IFERROR(W409/H409,"0")+IFERROR(W410/H410,"0")+IFERROR(W411/H411,"0")+IFERROR(W412/H412,"0")+IFERROR(W413/H413,"0")</f>
        <v>182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2.08982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898</v>
      </c>
      <c r="W415" s="308">
        <f>IFERROR(SUM(W405:W413),"0")</f>
        <v>904.56000000000006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350</v>
      </c>
      <c r="W417" s="307">
        <f>IFERROR(IF(V417="",0,CEILING((V417/$H417),1)*$H417),"")</f>
        <v>353.76</v>
      </c>
      <c r="X417" s="36">
        <f>IFERROR(IF(W417=0,"",ROUNDUP(W417/H417,0)*0.01196),"")</f>
        <v>0.80132000000000003</v>
      </c>
      <c r="Y417" s="56"/>
      <c r="Z417" s="57"/>
      <c r="AD417" s="58"/>
      <c r="BA417" s="280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21</v>
      </c>
      <c r="W418" s="307">
        <f>IFERROR(IF(V418="",0,CEILING((V418/$H418),1)*$H418),"")</f>
        <v>21.6</v>
      </c>
      <c r="X418" s="36">
        <f>IFERROR(IF(W418=0,"",ROUNDUP(W418/H418,0)*0.00937),"")</f>
        <v>5.6219999999999999E-2</v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72.12121212121211</v>
      </c>
      <c r="W419" s="308">
        <f>IFERROR(W417/H417,"0")+IFERROR(W418/H418,"0")</f>
        <v>73</v>
      </c>
      <c r="X419" s="308">
        <f>IFERROR(IF(X417="",0,X417),"0")+IFERROR(IF(X418="",0,X418),"0")</f>
        <v>0.85754000000000008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371</v>
      </c>
      <c r="W420" s="308">
        <f>IFERROR(SUM(W417:W418),"0")</f>
        <v>375.36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150</v>
      </c>
      <c r="W423" s="307">
        <f t="shared" si="19"/>
        <v>153.12</v>
      </c>
      <c r="X423" s="36">
        <f>IFERROR(IF(W423=0,"",ROUNDUP(W423/H423,0)*0.01196),"")</f>
        <v>0.34683999999999998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170</v>
      </c>
      <c r="W424" s="307">
        <f t="shared" si="19"/>
        <v>174.24</v>
      </c>
      <c r="X424" s="36">
        <f>IFERROR(IF(W424=0,"",ROUNDUP(W424/H424,0)*0.01196),"")</f>
        <v>0.39468000000000003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60.606060606060602</v>
      </c>
      <c r="W428" s="308">
        <f>IFERROR(W422/H422,"0")+IFERROR(W423/H423,"0")+IFERROR(W424/H424,"0")+IFERROR(W425/H425,"0")+IFERROR(W426/H426,"0")+IFERROR(W427/H427,"0")</f>
        <v>62</v>
      </c>
      <c r="X428" s="308">
        <f>IFERROR(IF(X422="",0,X422),"0")+IFERROR(IF(X423="",0,X423),"0")+IFERROR(IF(X424="",0,X424),"0")+IFERROR(IF(X425="",0,X425),"0")+IFERROR(IF(X426="",0,X426),"0")+IFERROR(IF(X427="",0,X427),"0")</f>
        <v>0.74151999999999996</v>
      </c>
      <c r="Y428" s="309"/>
      <c r="Z428" s="309"/>
    </row>
    <row r="429" spans="1:53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320</v>
      </c>
      <c r="W429" s="308">
        <f>IFERROR(SUM(W422:W427),"0")</f>
        <v>327.36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15</v>
      </c>
      <c r="W431" s="307">
        <f>IFERROR(IF(V431="",0,CEILING((V431/$H431),1)*$H431),"")</f>
        <v>15.6</v>
      </c>
      <c r="X431" s="36">
        <f>IFERROR(IF(W431=0,"",ROUNDUP(W431/H431,0)*0.02175),"")</f>
        <v>4.3499999999999997E-2</v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1.9230769230769231</v>
      </c>
      <c r="W433" s="308">
        <f>IFERROR(W431/H431,"0")+IFERROR(W432/H432,"0")</f>
        <v>2</v>
      </c>
      <c r="X433" s="308">
        <f>IFERROR(IF(X431="",0,X431),"0")+IFERROR(IF(X432="",0,X432),"0")</f>
        <v>4.3499999999999997E-2</v>
      </c>
      <c r="Y433" s="309"/>
      <c r="Z433" s="309"/>
    </row>
    <row r="434" spans="1:53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15</v>
      </c>
      <c r="W434" s="308">
        <f>IFERROR(SUM(W431:W432),"0")</f>
        <v>15.6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9509.2000000000007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9634.5400000000009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10012.520159277145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10145.817999999999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17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10437.520159277145</v>
      </c>
      <c r="W465" s="308">
        <f>GrossWeightTotalR+PalletQtyTotalR*25</f>
        <v>10570.817999999999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1360.954323965818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1384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19.66478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550.80000000000007</v>
      </c>
      <c r="D472" s="46">
        <f>IFERROR(W54*1,"0")+IFERROR(W55*1,"0")+IFERROR(W56*1,"0")+IFERROR(W57*1,"0")</f>
        <v>475.20000000000005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2386.6000000000004</v>
      </c>
      <c r="F472" s="46">
        <f>IFERROR(W122*1,"0")+IFERROR(W123*1,"0")+IFERROR(W124*1,"0")</f>
        <v>286.8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468.3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407.7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219.6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227.39999999999998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2610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163.79999999999998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215.45999999999998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1622.8799999999999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60,95"/>
        <filter val="1 500,00"/>
        <filter val="1 905,00"/>
        <filter val="1,92"/>
        <filter val="10 012,52"/>
        <filter val="10 437,52"/>
        <filter val="10,00"/>
        <filter val="104,12"/>
        <filter val="11,23"/>
        <filter val="11,90"/>
        <filter val="124,05"/>
        <filter val="129,00"/>
        <filter val="13,33"/>
        <filter val="140,00"/>
        <filter val="141,00"/>
        <filter val="15,00"/>
        <filter val="15,36"/>
        <filter val="150,00"/>
        <filter val="158,00"/>
        <filter val="159,00"/>
        <filter val="163,00"/>
        <filter val="17"/>
        <filter val="17,00"/>
        <filter val="17,50"/>
        <filter val="170,00"/>
        <filter val="180,13"/>
        <filter val="187,83"/>
        <filter val="199,00"/>
        <filter val="2 100,00"/>
        <filter val="20,00"/>
        <filter val="20,26"/>
        <filter val="204,00"/>
        <filter val="204,20"/>
        <filter val="21,00"/>
        <filter val="23,00"/>
        <filter val="238,00"/>
        <filter val="24,50"/>
        <filter val="25,00"/>
        <filter val="250,00"/>
        <filter val="27,00"/>
        <filter val="281,00"/>
        <filter val="3,00"/>
        <filter val="300,00"/>
        <filter val="32,00"/>
        <filter val="32,08"/>
        <filter val="320,00"/>
        <filter val="33,33"/>
        <filter val="34,00"/>
        <filter val="350,00"/>
        <filter val="352,00"/>
        <filter val="354,00"/>
        <filter val="371,00"/>
        <filter val="4,20"/>
        <filter val="42,00"/>
        <filter val="43,00"/>
        <filter val="43,33"/>
        <filter val="43,61"/>
        <filter val="44,26"/>
        <filter val="45,00"/>
        <filter val="462,00"/>
        <filter val="471,00"/>
        <filter val="50,19"/>
        <filter val="50,93"/>
        <filter val="500,00"/>
        <filter val="51,00"/>
        <filter val="55,00"/>
        <filter val="550,00"/>
        <filter val="59,00"/>
        <filter val="6,25"/>
        <filter val="60,00"/>
        <filter val="60,61"/>
        <filter val="600,00"/>
        <filter val="72,12"/>
        <filter val="750,00"/>
        <filter val="77,00"/>
        <filter val="77,26"/>
        <filter val="78,00"/>
        <filter val="8,33"/>
        <filter val="8,52"/>
        <filter val="800,00"/>
        <filter val="88,00"/>
        <filter val="898,00"/>
        <filter val="9 509,20"/>
        <filter val="91,00"/>
        <filter val="96,00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