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60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W465" i="2" s="1"/>
  <c r="V460" i="2"/>
  <c r="V459" i="2"/>
  <c r="W458" i="2"/>
  <c r="X458" i="2" s="1"/>
  <c r="X459" i="2" s="1"/>
  <c r="X457" i="2"/>
  <c r="W457" i="2"/>
  <c r="W459" i="2" s="1"/>
  <c r="W455" i="2"/>
  <c r="V455" i="2"/>
  <c r="V454" i="2"/>
  <c r="X453" i="2"/>
  <c r="W453" i="2"/>
  <c r="W452" i="2"/>
  <c r="X452" i="2" s="1"/>
  <c r="X454" i="2" s="1"/>
  <c r="V450" i="2"/>
  <c r="V449" i="2"/>
  <c r="X448" i="2"/>
  <c r="W448" i="2"/>
  <c r="W447" i="2"/>
  <c r="X447" i="2" s="1"/>
  <c r="X449" i="2" s="1"/>
  <c r="V443" i="2"/>
  <c r="V442" i="2"/>
  <c r="W441" i="2"/>
  <c r="W443" i="2" s="1"/>
  <c r="N441" i="2"/>
  <c r="X440" i="2"/>
  <c r="W440" i="2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W432" i="2"/>
  <c r="X432" i="2" s="1"/>
  <c r="N432" i="2"/>
  <c r="X431" i="2"/>
  <c r="X437" i="2" s="1"/>
  <c r="W431" i="2"/>
  <c r="N431" i="2"/>
  <c r="W429" i="2"/>
  <c r="V429" i="2"/>
  <c r="W428" i="2"/>
  <c r="V428" i="2"/>
  <c r="X427" i="2"/>
  <c r="W427" i="2"/>
  <c r="N427" i="2"/>
  <c r="W426" i="2"/>
  <c r="X426" i="2" s="1"/>
  <c r="X428" i="2" s="1"/>
  <c r="N426" i="2"/>
  <c r="V424" i="2"/>
  <c r="V423" i="2"/>
  <c r="X422" i="2"/>
  <c r="W422" i="2"/>
  <c r="N422" i="2"/>
  <c r="X421" i="2"/>
  <c r="W421" i="2"/>
  <c r="N421" i="2"/>
  <c r="W420" i="2"/>
  <c r="X420" i="2" s="1"/>
  <c r="N420" i="2"/>
  <c r="X419" i="2"/>
  <c r="W419" i="2"/>
  <c r="N419" i="2"/>
  <c r="X418" i="2"/>
  <c r="W418" i="2"/>
  <c r="N418" i="2"/>
  <c r="X417" i="2"/>
  <c r="W417" i="2"/>
  <c r="N417" i="2"/>
  <c r="W416" i="2"/>
  <c r="X416" i="2" s="1"/>
  <c r="N416" i="2"/>
  <c r="X415" i="2"/>
  <c r="W415" i="2"/>
  <c r="N415" i="2"/>
  <c r="X414" i="2"/>
  <c r="X423" i="2" s="1"/>
  <c r="W414" i="2"/>
  <c r="S481" i="2" s="1"/>
  <c r="N414" i="2"/>
  <c r="V410" i="2"/>
  <c r="V409" i="2"/>
  <c r="X408" i="2"/>
  <c r="W408" i="2"/>
  <c r="N408" i="2"/>
  <c r="W407" i="2"/>
  <c r="X407" i="2" s="1"/>
  <c r="N407" i="2"/>
  <c r="W406" i="2"/>
  <c r="X406" i="2" s="1"/>
  <c r="N406" i="2"/>
  <c r="W405" i="2"/>
  <c r="X405" i="2" s="1"/>
  <c r="X404" i="2"/>
  <c r="W404" i="2"/>
  <c r="N404" i="2"/>
  <c r="W403" i="2"/>
  <c r="W410" i="2" s="1"/>
  <c r="N403" i="2"/>
  <c r="X402" i="2"/>
  <c r="W402" i="2"/>
  <c r="N402" i="2"/>
  <c r="V400" i="2"/>
  <c r="W399" i="2"/>
  <c r="V399" i="2"/>
  <c r="W398" i="2"/>
  <c r="X398" i="2" s="1"/>
  <c r="N398" i="2"/>
  <c r="X397" i="2"/>
  <c r="X399" i="2" s="1"/>
  <c r="W397" i="2"/>
  <c r="R481" i="2" s="1"/>
  <c r="N397" i="2"/>
  <c r="V394" i="2"/>
  <c r="W393" i="2"/>
  <c r="V393" i="2"/>
  <c r="X392" i="2"/>
  <c r="W392" i="2"/>
  <c r="W391" i="2"/>
  <c r="W394" i="2" s="1"/>
  <c r="V389" i="2"/>
  <c r="V388" i="2"/>
  <c r="W387" i="2"/>
  <c r="X387" i="2" s="1"/>
  <c r="X386" i="2"/>
  <c r="W386" i="2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V371" i="2"/>
  <c r="V370" i="2"/>
  <c r="X369" i="2"/>
  <c r="W369" i="2"/>
  <c r="W368" i="2"/>
  <c r="X368" i="2" s="1"/>
  <c r="N368" i="2"/>
  <c r="X367" i="2"/>
  <c r="W367" i="2"/>
  <c r="N367" i="2"/>
  <c r="X366" i="2"/>
  <c r="W366" i="2"/>
  <c r="N366" i="2"/>
  <c r="W365" i="2"/>
  <c r="X365" i="2" s="1"/>
  <c r="N365" i="2"/>
  <c r="W364" i="2"/>
  <c r="X364" i="2" s="1"/>
  <c r="N364" i="2"/>
  <c r="X363" i="2"/>
  <c r="W363" i="2"/>
  <c r="N363" i="2"/>
  <c r="X362" i="2"/>
  <c r="W362" i="2"/>
  <c r="N362" i="2"/>
  <c r="W361" i="2"/>
  <c r="X361" i="2" s="1"/>
  <c r="N361" i="2"/>
  <c r="W360" i="2"/>
  <c r="X360" i="2" s="1"/>
  <c r="N360" i="2"/>
  <c r="X359" i="2"/>
  <c r="W359" i="2"/>
  <c r="N359" i="2"/>
  <c r="X358" i="2"/>
  <c r="W358" i="2"/>
  <c r="N358" i="2"/>
  <c r="W357" i="2"/>
  <c r="W371" i="2" s="1"/>
  <c r="N357" i="2"/>
  <c r="V355" i="2"/>
  <c r="W354" i="2"/>
  <c r="V354" i="2"/>
  <c r="W353" i="2"/>
  <c r="X353" i="2" s="1"/>
  <c r="N353" i="2"/>
  <c r="W352" i="2"/>
  <c r="Q481" i="2" s="1"/>
  <c r="N352" i="2"/>
  <c r="W348" i="2"/>
  <c r="V348" i="2"/>
  <c r="X347" i="2"/>
  <c r="W347" i="2"/>
  <c r="V347" i="2"/>
  <c r="X346" i="2"/>
  <c r="W346" i="2"/>
  <c r="N346" i="2"/>
  <c r="V344" i="2"/>
  <c r="V343" i="2"/>
  <c r="W342" i="2"/>
  <c r="X342" i="2" s="1"/>
  <c r="N342" i="2"/>
  <c r="X341" i="2"/>
  <c r="W341" i="2"/>
  <c r="N341" i="2"/>
  <c r="X340" i="2"/>
  <c r="W340" i="2"/>
  <c r="N340" i="2"/>
  <c r="W339" i="2"/>
  <c r="W343" i="2" s="1"/>
  <c r="N339" i="2"/>
  <c r="V337" i="2"/>
  <c r="W336" i="2"/>
  <c r="V336" i="2"/>
  <c r="W335" i="2"/>
  <c r="X335" i="2" s="1"/>
  <c r="N335" i="2"/>
  <c r="W334" i="2"/>
  <c r="X334" i="2" s="1"/>
  <c r="N334" i="2"/>
  <c r="V332" i="2"/>
  <c r="V331" i="2"/>
  <c r="X330" i="2"/>
  <c r="W330" i="2"/>
  <c r="N330" i="2"/>
  <c r="W329" i="2"/>
  <c r="X329" i="2" s="1"/>
  <c r="N329" i="2"/>
  <c r="X328" i="2"/>
  <c r="W328" i="2"/>
  <c r="W332" i="2" s="1"/>
  <c r="N328" i="2"/>
  <c r="W327" i="2"/>
  <c r="W331" i="2" s="1"/>
  <c r="N327" i="2"/>
  <c r="V324" i="2"/>
  <c r="V323" i="2"/>
  <c r="W322" i="2"/>
  <c r="W324" i="2" s="1"/>
  <c r="N322" i="2"/>
  <c r="V320" i="2"/>
  <c r="W319" i="2"/>
  <c r="V319" i="2"/>
  <c r="W318" i="2"/>
  <c r="X318" i="2" s="1"/>
  <c r="X319" i="2" s="1"/>
  <c r="N318" i="2"/>
  <c r="V316" i="2"/>
  <c r="W315" i="2"/>
  <c r="V315" i="2"/>
  <c r="W314" i="2"/>
  <c r="W316" i="2" s="1"/>
  <c r="N314" i="2"/>
  <c r="X313" i="2"/>
  <c r="W313" i="2"/>
  <c r="X312" i="2"/>
  <c r="W312" i="2"/>
  <c r="N312" i="2"/>
  <c r="V310" i="2"/>
  <c r="V309" i="2"/>
  <c r="W308" i="2"/>
  <c r="X308" i="2" s="1"/>
  <c r="N308" i="2"/>
  <c r="W307" i="2"/>
  <c r="X307" i="2" s="1"/>
  <c r="N307" i="2"/>
  <c r="W306" i="2"/>
  <c r="X305" i="2"/>
  <c r="W305" i="2"/>
  <c r="N305" i="2"/>
  <c r="W304" i="2"/>
  <c r="X304" i="2" s="1"/>
  <c r="N304" i="2"/>
  <c r="X303" i="2"/>
  <c r="W303" i="2"/>
  <c r="N303" i="2"/>
  <c r="W302" i="2"/>
  <c r="X302" i="2" s="1"/>
  <c r="N302" i="2"/>
  <c r="W301" i="2"/>
  <c r="O481" i="2" s="1"/>
  <c r="N301" i="2"/>
  <c r="W297" i="2"/>
  <c r="V297" i="2"/>
  <c r="X296" i="2"/>
  <c r="W296" i="2"/>
  <c r="V296" i="2"/>
  <c r="X295" i="2"/>
  <c r="W295" i="2"/>
  <c r="N295" i="2"/>
  <c r="V293" i="2"/>
  <c r="V292" i="2"/>
  <c r="W291" i="2"/>
  <c r="X291" i="2" s="1"/>
  <c r="X292" i="2" s="1"/>
  <c r="N291" i="2"/>
  <c r="V289" i="2"/>
  <c r="V288" i="2"/>
  <c r="X287" i="2"/>
  <c r="X288" i="2" s="1"/>
  <c r="W287" i="2"/>
  <c r="W289" i="2" s="1"/>
  <c r="N287" i="2"/>
  <c r="W285" i="2"/>
  <c r="V285" i="2"/>
  <c r="X284" i="2"/>
  <c r="W284" i="2"/>
  <c r="V284" i="2"/>
  <c r="X283" i="2"/>
  <c r="W283" i="2"/>
  <c r="N481" i="2" s="1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X272" i="2"/>
  <c r="W272" i="2"/>
  <c r="N272" i="2"/>
  <c r="W271" i="2"/>
  <c r="X271" i="2" s="1"/>
  <c r="N271" i="2"/>
  <c r="X270" i="2"/>
  <c r="W270" i="2"/>
  <c r="W274" i="2" s="1"/>
  <c r="W269" i="2"/>
  <c r="W275" i="2" s="1"/>
  <c r="N269" i="2"/>
  <c r="X268" i="2"/>
  <c r="W268" i="2"/>
  <c r="N268" i="2"/>
  <c r="X267" i="2"/>
  <c r="W267" i="2"/>
  <c r="M481" i="2" s="1"/>
  <c r="N267" i="2"/>
  <c r="V264" i="2"/>
  <c r="V263" i="2"/>
  <c r="W262" i="2"/>
  <c r="X262" i="2" s="1"/>
  <c r="N262" i="2"/>
  <c r="W261" i="2"/>
  <c r="X261" i="2" s="1"/>
  <c r="N261" i="2"/>
  <c r="W260" i="2"/>
  <c r="W264" i="2" s="1"/>
  <c r="N260" i="2"/>
  <c r="V258" i="2"/>
  <c r="V257" i="2"/>
  <c r="X256" i="2"/>
  <c r="W256" i="2"/>
  <c r="N256" i="2"/>
  <c r="W255" i="2"/>
  <c r="X255" i="2" s="1"/>
  <c r="W254" i="2"/>
  <c r="W257" i="2" s="1"/>
  <c r="V252" i="2"/>
  <c r="V251" i="2"/>
  <c r="X250" i="2"/>
  <c r="W250" i="2"/>
  <c r="N250" i="2"/>
  <c r="W249" i="2"/>
  <c r="X249" i="2" s="1"/>
  <c r="N249" i="2"/>
  <c r="X248" i="2"/>
  <c r="X251" i="2" s="1"/>
  <c r="W248" i="2"/>
  <c r="W251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W239" i="2"/>
  <c r="X239" i="2" s="1"/>
  <c r="X238" i="2"/>
  <c r="W238" i="2"/>
  <c r="N238" i="2"/>
  <c r="W237" i="2"/>
  <c r="W245" i="2" s="1"/>
  <c r="N237" i="2"/>
  <c r="X236" i="2"/>
  <c r="W236" i="2"/>
  <c r="N236" i="2"/>
  <c r="V234" i="2"/>
  <c r="W233" i="2"/>
  <c r="V233" i="2"/>
  <c r="W232" i="2"/>
  <c r="X232" i="2" s="1"/>
  <c r="N232" i="2"/>
  <c r="X231" i="2"/>
  <c r="W231" i="2"/>
  <c r="N231" i="2"/>
  <c r="X230" i="2"/>
  <c r="W230" i="2"/>
  <c r="W234" i="2" s="1"/>
  <c r="N230" i="2"/>
  <c r="V228" i="2"/>
  <c r="V227" i="2"/>
  <c r="W226" i="2"/>
  <c r="X226" i="2" s="1"/>
  <c r="X227" i="2" s="1"/>
  <c r="N226" i="2"/>
  <c r="V224" i="2"/>
  <c r="V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X218" i="2"/>
  <c r="W218" i="2"/>
  <c r="N218" i="2"/>
  <c r="W217" i="2"/>
  <c r="X217" i="2" s="1"/>
  <c r="N217" i="2"/>
  <c r="X216" i="2"/>
  <c r="W216" i="2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N212" i="2"/>
  <c r="W211" i="2"/>
  <c r="X211" i="2" s="1"/>
  <c r="N211" i="2"/>
  <c r="X210" i="2"/>
  <c r="W210" i="2"/>
  <c r="N210" i="2"/>
  <c r="W209" i="2"/>
  <c r="W223" i="2" s="1"/>
  <c r="N209" i="2"/>
  <c r="X208" i="2"/>
  <c r="W208" i="2"/>
  <c r="W224" i="2" s="1"/>
  <c r="N208" i="2"/>
  <c r="V205" i="2"/>
  <c r="W204" i="2"/>
  <c r="V204" i="2"/>
  <c r="W203" i="2"/>
  <c r="W205" i="2" s="1"/>
  <c r="N203" i="2"/>
  <c r="V200" i="2"/>
  <c r="V199" i="2"/>
  <c r="W198" i="2"/>
  <c r="X198" i="2" s="1"/>
  <c r="N198" i="2"/>
  <c r="X197" i="2"/>
  <c r="W197" i="2"/>
  <c r="N197" i="2"/>
  <c r="W196" i="2"/>
  <c r="X196" i="2" s="1"/>
  <c r="X195" i="2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X181" i="2"/>
  <c r="W181" i="2"/>
  <c r="X180" i="2"/>
  <c r="W180" i="2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X171" i="2"/>
  <c r="W171" i="2"/>
  <c r="N171" i="2"/>
  <c r="X170" i="2"/>
  <c r="W170" i="2"/>
  <c r="N170" i="2"/>
  <c r="W169" i="2"/>
  <c r="X169" i="2" s="1"/>
  <c r="N169" i="2"/>
  <c r="W168" i="2"/>
  <c r="X168" i="2" s="1"/>
  <c r="N168" i="2"/>
  <c r="W166" i="2"/>
  <c r="V166" i="2"/>
  <c r="V165" i="2"/>
  <c r="W164" i="2"/>
  <c r="W165" i="2" s="1"/>
  <c r="N164" i="2"/>
  <c r="X163" i="2"/>
  <c r="W163" i="2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H481" i="2" s="1"/>
  <c r="V142" i="2"/>
  <c r="W141" i="2"/>
  <c r="V141" i="2"/>
  <c r="W140" i="2"/>
  <c r="X140" i="2" s="1"/>
  <c r="N140" i="2"/>
  <c r="X139" i="2"/>
  <c r="X141" i="2" s="1"/>
  <c r="W139" i="2"/>
  <c r="N139" i="2"/>
  <c r="X138" i="2"/>
  <c r="W138" i="2"/>
  <c r="G481" i="2" s="1"/>
  <c r="N138" i="2"/>
  <c r="V134" i="2"/>
  <c r="V133" i="2"/>
  <c r="W132" i="2"/>
  <c r="X132" i="2" s="1"/>
  <c r="N132" i="2"/>
  <c r="W131" i="2"/>
  <c r="X131" i="2" s="1"/>
  <c r="N131" i="2"/>
  <c r="W130" i="2"/>
  <c r="F481" i="2" s="1"/>
  <c r="W127" i="2"/>
  <c r="V127" i="2"/>
  <c r="V126" i="2"/>
  <c r="X125" i="2"/>
  <c r="W125" i="2"/>
  <c r="W124" i="2"/>
  <c r="X124" i="2" s="1"/>
  <c r="N124" i="2"/>
  <c r="W123" i="2"/>
  <c r="X123" i="2" s="1"/>
  <c r="X122" i="2"/>
  <c r="W122" i="2"/>
  <c r="N122" i="2"/>
  <c r="W121" i="2"/>
  <c r="W126" i="2" s="1"/>
  <c r="N121" i="2"/>
  <c r="V119" i="2"/>
  <c r="V118" i="2"/>
  <c r="W117" i="2"/>
  <c r="X117" i="2" s="1"/>
  <c r="X116" i="2"/>
  <c r="W116" i="2"/>
  <c r="N116" i="2"/>
  <c r="W115" i="2"/>
  <c r="X115" i="2" s="1"/>
  <c r="X114" i="2"/>
  <c r="W114" i="2"/>
  <c r="X113" i="2"/>
  <c r="W113" i="2"/>
  <c r="W112" i="2"/>
  <c r="X112" i="2" s="1"/>
  <c r="X111" i="2"/>
  <c r="W111" i="2"/>
  <c r="W110" i="2"/>
  <c r="X110" i="2" s="1"/>
  <c r="N110" i="2"/>
  <c r="X109" i="2"/>
  <c r="W109" i="2"/>
  <c r="W108" i="2"/>
  <c r="W119" i="2" s="1"/>
  <c r="X107" i="2"/>
  <c r="W107" i="2"/>
  <c r="W118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W99" i="2"/>
  <c r="X99" i="2" s="1"/>
  <c r="N99" i="2"/>
  <c r="X98" i="2"/>
  <c r="W98" i="2"/>
  <c r="N98" i="2"/>
  <c r="X97" i="2"/>
  <c r="W97" i="2"/>
  <c r="N97" i="2"/>
  <c r="W96" i="2"/>
  <c r="W105" i="2" s="1"/>
  <c r="N96" i="2"/>
  <c r="W95" i="2"/>
  <c r="X95" i="2" s="1"/>
  <c r="N95" i="2"/>
  <c r="X94" i="2"/>
  <c r="W94" i="2"/>
  <c r="W104" i="2" s="1"/>
  <c r="N94" i="2"/>
  <c r="V92" i="2"/>
  <c r="V91" i="2"/>
  <c r="X90" i="2"/>
  <c r="W90" i="2"/>
  <c r="N90" i="2"/>
  <c r="W89" i="2"/>
  <c r="X89" i="2" s="1"/>
  <c r="N89" i="2"/>
  <c r="W88" i="2"/>
  <c r="X88" i="2" s="1"/>
  <c r="X87" i="2"/>
  <c r="W87" i="2"/>
  <c r="W86" i="2"/>
  <c r="X86" i="2" s="1"/>
  <c r="X85" i="2"/>
  <c r="W85" i="2"/>
  <c r="N85" i="2"/>
  <c r="W84" i="2"/>
  <c r="X84" i="2" s="1"/>
  <c r="V82" i="2"/>
  <c r="V81" i="2"/>
  <c r="W80" i="2"/>
  <c r="X80" i="2" s="1"/>
  <c r="N80" i="2"/>
  <c r="W79" i="2"/>
  <c r="X79" i="2" s="1"/>
  <c r="N79" i="2"/>
  <c r="X78" i="2"/>
  <c r="W78" i="2"/>
  <c r="N78" i="2"/>
  <c r="X77" i="2"/>
  <c r="W77" i="2"/>
  <c r="N77" i="2"/>
  <c r="W76" i="2"/>
  <c r="X76" i="2" s="1"/>
  <c r="X75" i="2"/>
  <c r="W75" i="2"/>
  <c r="W74" i="2"/>
  <c r="X74" i="2" s="1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W82" i="2" s="1"/>
  <c r="V60" i="2"/>
  <c r="V59" i="2"/>
  <c r="W58" i="2"/>
  <c r="X58" i="2" s="1"/>
  <c r="X57" i="2"/>
  <c r="W57" i="2"/>
  <c r="N57" i="2"/>
  <c r="W56" i="2"/>
  <c r="X56" i="2" s="1"/>
  <c r="W55" i="2"/>
  <c r="X55" i="2" s="1"/>
  <c r="X59" i="2" s="1"/>
  <c r="N55" i="2"/>
  <c r="V52" i="2"/>
  <c r="W51" i="2"/>
  <c r="V51" i="2"/>
  <c r="W50" i="2"/>
  <c r="X50" i="2" s="1"/>
  <c r="N50" i="2"/>
  <c r="W49" i="2"/>
  <c r="C481" i="2" s="1"/>
  <c r="N49" i="2"/>
  <c r="W45" i="2"/>
  <c r="V45" i="2"/>
  <c r="X44" i="2"/>
  <c r="W44" i="2"/>
  <c r="V44" i="2"/>
  <c r="X43" i="2"/>
  <c r="W43" i="2"/>
  <c r="N43" i="2"/>
  <c r="V41" i="2"/>
  <c r="W40" i="2"/>
  <c r="V40" i="2"/>
  <c r="W39" i="2"/>
  <c r="W41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X29" i="2"/>
  <c r="W29" i="2"/>
  <c r="W33" i="2" s="1"/>
  <c r="N29" i="2"/>
  <c r="W28" i="2"/>
  <c r="W32" i="2" s="1"/>
  <c r="N28" i="2"/>
  <c r="X27" i="2"/>
  <c r="W27" i="2"/>
  <c r="N27" i="2"/>
  <c r="W26" i="2"/>
  <c r="X26" i="2" s="1"/>
  <c r="N26" i="2"/>
  <c r="W24" i="2"/>
  <c r="V24" i="2"/>
  <c r="W23" i="2"/>
  <c r="V23" i="2"/>
  <c r="V475" i="2" s="1"/>
  <c r="X22" i="2"/>
  <c r="X23" i="2" s="1"/>
  <c r="W22" i="2"/>
  <c r="W473" i="2" s="1"/>
  <c r="N22" i="2"/>
  <c r="H10" i="2"/>
  <c r="A9" i="2"/>
  <c r="F10" i="2" s="1"/>
  <c r="D7" i="2"/>
  <c r="O6" i="2"/>
  <c r="N2" i="2"/>
  <c r="V471" i="2" l="1"/>
  <c r="X301" i="2"/>
  <c r="X309" i="2" s="1"/>
  <c r="W310" i="2"/>
  <c r="V474" i="2"/>
  <c r="F9" i="2"/>
  <c r="H9" i="2"/>
  <c r="J9" i="2"/>
  <c r="X223" i="2"/>
  <c r="X172" i="2"/>
  <c r="X192" i="2"/>
  <c r="X377" i="2"/>
  <c r="X199" i="2"/>
  <c r="X388" i="2"/>
  <c r="X91" i="2"/>
  <c r="X233" i="2"/>
  <c r="X336" i="2"/>
  <c r="X28" i="2"/>
  <c r="X32" i="2" s="1"/>
  <c r="X121" i="2"/>
  <c r="X126" i="2" s="1"/>
  <c r="W161" i="2"/>
  <c r="W172" i="2"/>
  <c r="X209" i="2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471" i="2" s="1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W474" i="2" s="1"/>
  <c r="T481" i="2"/>
  <c r="X476" i="2" l="1"/>
  <c r="W475" i="2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<sst xmlns="http://schemas.openxmlformats.org/spreadsheetml/2006/main" count="3090" uniqueCount="705">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</sst>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395" zoomScaleNormal="100" zoomScaleSheetLayoutView="100" workbookViewId="0">
      <selection activeCell="V302" sqref="V30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66</v>
      </c>
      <c r="H1" s="322" t="s">
        <v>49</v>
      </c>
      <c r="I1" s="322"/>
      <c r="J1" s="322"/>
      <c r="K1" s="322"/>
      <c r="L1" s="322"/>
      <c r="M1" s="322"/>
      <c r="N1" s="322"/>
      <c r="O1" s="322"/>
      <c r="P1" s="323" t="s">
        <v>67</v>
      </c>
      <c r="Q1" s="324"/>
      <c r="R1" s="3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5"/>
      <c r="O3" s="325"/>
      <c r="P3" s="325"/>
      <c r="Q3" s="325"/>
      <c r="R3" s="325"/>
      <c r="S3" s="325"/>
      <c r="T3" s="325"/>
      <c r="U3" s="3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6" t="s">
        <v>8</v>
      </c>
      <c r="B5" s="326"/>
      <c r="C5" s="326"/>
      <c r="D5" s="327"/>
      <c r="E5" s="327"/>
      <c r="F5" s="328" t="s">
        <v>14</v>
      </c>
      <c r="G5" s="328"/>
      <c r="H5" s="327"/>
      <c r="I5" s="327"/>
      <c r="J5" s="327"/>
      <c r="K5" s="327"/>
      <c r="L5" s="327"/>
      <c r="N5" s="27" t="s">
        <v>4</v>
      </c>
      <c r="O5" s="329">
        <v>45270</v>
      </c>
      <c r="P5" s="329"/>
      <c r="R5" s="330" t="s">
        <v>3</v>
      </c>
      <c r="S5" s="331"/>
      <c r="T5" s="332" t="s">
        <v>669</v>
      </c>
      <c r="U5" s="333"/>
      <c r="Z5" s="60"/>
      <c r="AA5" s="60"/>
      <c r="AB5" s="60"/>
    </row>
    <row r="6" spans="1:29" s="17" customFormat="1" ht="24" customHeight="1" x14ac:dyDescent="0.2">
      <c r="A6" s="326" t="s">
        <v>1</v>
      </c>
      <c r="B6" s="326"/>
      <c r="C6" s="326"/>
      <c r="D6" s="334" t="s">
        <v>679</v>
      </c>
      <c r="E6" s="334"/>
      <c r="F6" s="334"/>
      <c r="G6" s="334"/>
      <c r="H6" s="334"/>
      <c r="I6" s="334"/>
      <c r="J6" s="334"/>
      <c r="K6" s="334"/>
      <c r="L6" s="334"/>
      <c r="N6" s="27" t="s">
        <v>30</v>
      </c>
      <c r="O6" s="335" t="str">
        <f>IF(O5=0," ",CHOOSE(WEEKDAY(O5,2),"Понедельник","Вторник","Среда","Четверг","Пятница","Суббота","Воскресенье"))</f>
        <v>Воскресенье</v>
      </c>
      <c r="P6" s="335"/>
      <c r="R6" s="336" t="s">
        <v>5</v>
      </c>
      <c r="S6" s="337"/>
      <c r="T6" s="338" t="s">
        <v>68</v>
      </c>
      <c r="U6" s="33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6"/>
      <c r="N7" s="29"/>
      <c r="O7" s="49"/>
      <c r="P7" s="49"/>
      <c r="R7" s="336"/>
      <c r="S7" s="337"/>
      <c r="T7" s="340"/>
      <c r="U7" s="341"/>
      <c r="Z7" s="60"/>
      <c r="AA7" s="60"/>
      <c r="AB7" s="60"/>
    </row>
    <row r="8" spans="1:29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L8" s="348"/>
      <c r="N8" s="27" t="s">
        <v>11</v>
      </c>
      <c r="O8" s="349">
        <v>0.33333333333333331</v>
      </c>
      <c r="P8" s="349"/>
      <c r="R8" s="336"/>
      <c r="S8" s="337"/>
      <c r="T8" s="340"/>
      <c r="U8" s="341"/>
      <c r="Z8" s="60"/>
      <c r="AA8" s="60"/>
      <c r="AB8" s="60"/>
    </row>
    <row r="9" spans="1:29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48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31" t="s">
        <v>15</v>
      </c>
      <c r="O9" s="329"/>
      <c r="P9" s="329"/>
      <c r="R9" s="336"/>
      <c r="S9" s="337"/>
      <c r="T9" s="342"/>
      <c r="U9" s="34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4" t="str">
        <f>IFERROR(VLOOKUP($D$10,Proxy,2,FALSE),"")</f>
        <v/>
      </c>
      <c r="I10" s="354"/>
      <c r="J10" s="354"/>
      <c r="K10" s="354"/>
      <c r="L10" s="354"/>
      <c r="N10" s="31" t="s">
        <v>35</v>
      </c>
      <c r="O10" s="349"/>
      <c r="P10" s="349"/>
      <c r="S10" s="29" t="s">
        <v>12</v>
      </c>
      <c r="T10" s="355" t="s">
        <v>69</v>
      </c>
      <c r="U10" s="35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9"/>
      <c r="P11" s="349"/>
      <c r="S11" s="29" t="s">
        <v>31</v>
      </c>
      <c r="T11" s="357" t="s">
        <v>57</v>
      </c>
      <c r="U11" s="35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8" t="s">
        <v>70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N12" s="27" t="s">
        <v>33</v>
      </c>
      <c r="O12" s="359"/>
      <c r="P12" s="359"/>
      <c r="Q12" s="28"/>
      <c r="R12"/>
      <c r="S12" s="29" t="s">
        <v>48</v>
      </c>
      <c r="T12" s="360"/>
      <c r="U12" s="360"/>
      <c r="V12"/>
      <c r="Z12" s="60"/>
      <c r="AA12" s="60"/>
      <c r="AB12" s="60"/>
    </row>
    <row r="13" spans="1:29" s="17" customFormat="1" ht="23.25" customHeight="1" x14ac:dyDescent="0.2">
      <c r="A13" s="358" t="s">
        <v>71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1"/>
      <c r="N13" s="31" t="s">
        <v>34</v>
      </c>
      <c r="O13" s="357"/>
      <c r="P13" s="35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8" t="s">
        <v>72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1" t="s">
        <v>73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/>
      <c r="N15" s="362" t="s">
        <v>63</v>
      </c>
      <c r="O15" s="362"/>
      <c r="P15" s="362"/>
      <c r="Q15" s="362"/>
      <c r="R15" s="36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3"/>
      <c r="O16" s="363"/>
      <c r="P16" s="363"/>
      <c r="Q16" s="363"/>
      <c r="R16" s="36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5" t="s">
        <v>61</v>
      </c>
      <c r="B17" s="365" t="s">
        <v>51</v>
      </c>
      <c r="C17" s="366" t="s">
        <v>50</v>
      </c>
      <c r="D17" s="365" t="s">
        <v>52</v>
      </c>
      <c r="E17" s="365"/>
      <c r="F17" s="365" t="s">
        <v>24</v>
      </c>
      <c r="G17" s="365" t="s">
        <v>27</v>
      </c>
      <c r="H17" s="365" t="s">
        <v>25</v>
      </c>
      <c r="I17" s="365" t="s">
        <v>26</v>
      </c>
      <c r="J17" s="367" t="s">
        <v>16</v>
      </c>
      <c r="K17" s="367" t="s">
        <v>65</v>
      </c>
      <c r="L17" s="367" t="s">
        <v>2</v>
      </c>
      <c r="M17" s="365" t="s">
        <v>28</v>
      </c>
      <c r="N17" s="365" t="s">
        <v>17</v>
      </c>
      <c r="O17" s="365"/>
      <c r="P17" s="365"/>
      <c r="Q17" s="365"/>
      <c r="R17" s="365"/>
      <c r="S17" s="364" t="s">
        <v>58</v>
      </c>
      <c r="T17" s="365"/>
      <c r="U17" s="365" t="s">
        <v>6</v>
      </c>
      <c r="V17" s="365" t="s">
        <v>44</v>
      </c>
      <c r="W17" s="369" t="s">
        <v>56</v>
      </c>
      <c r="X17" s="365" t="s">
        <v>18</v>
      </c>
      <c r="Y17" s="371" t="s">
        <v>62</v>
      </c>
      <c r="Z17" s="371" t="s">
        <v>19</v>
      </c>
      <c r="AA17" s="372" t="s">
        <v>59</v>
      </c>
      <c r="AB17" s="373"/>
      <c r="AC17" s="374"/>
      <c r="AD17" s="378"/>
      <c r="BA17" s="379" t="s">
        <v>64</v>
      </c>
    </row>
    <row r="18" spans="1:53" ht="14.25" customHeight="1" x14ac:dyDescent="0.2">
      <c r="A18" s="365"/>
      <c r="B18" s="365"/>
      <c r="C18" s="366"/>
      <c r="D18" s="365"/>
      <c r="E18" s="365"/>
      <c r="F18" s="365" t="s">
        <v>20</v>
      </c>
      <c r="G18" s="365" t="s">
        <v>21</v>
      </c>
      <c r="H18" s="365" t="s">
        <v>22</v>
      </c>
      <c r="I18" s="365" t="s">
        <v>22</v>
      </c>
      <c r="J18" s="368"/>
      <c r="K18" s="368"/>
      <c r="L18" s="368"/>
      <c r="M18" s="365"/>
      <c r="N18" s="365"/>
      <c r="O18" s="365"/>
      <c r="P18" s="365"/>
      <c r="Q18" s="365"/>
      <c r="R18" s="365"/>
      <c r="S18" s="36" t="s">
        <v>47</v>
      </c>
      <c r="T18" s="36" t="s">
        <v>46</v>
      </c>
      <c r="U18" s="365"/>
      <c r="V18" s="365"/>
      <c r="W18" s="370"/>
      <c r="X18" s="365"/>
      <c r="Y18" s="371"/>
      <c r="Z18" s="371"/>
      <c r="AA18" s="375"/>
      <c r="AB18" s="376"/>
      <c r="AC18" s="377"/>
      <c r="AD18" s="378"/>
      <c r="BA18" s="379"/>
    </row>
    <row r="19" spans="1:53" ht="27.75" customHeight="1" x14ac:dyDescent="0.2">
      <c r="A19" s="380" t="s">
        <v>74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customHeight="1" x14ac:dyDescent="0.25">
      <c r="A20" s="381" t="s">
        <v>74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customHeight="1" x14ac:dyDescent="0.25">
      <c r="A21" s="382" t="s">
        <v>75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83">
        <v>4607091389258</v>
      </c>
      <c r="E22" s="38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5"/>
      <c r="P22" s="385"/>
      <c r="Q22" s="385"/>
      <c r="R22" s="38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1"/>
      <c r="N23" s="387" t="s">
        <v>43</v>
      </c>
      <c r="O23" s="388"/>
      <c r="P23" s="388"/>
      <c r="Q23" s="388"/>
      <c r="R23" s="388"/>
      <c r="S23" s="388"/>
      <c r="T23" s="38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1"/>
      <c r="N24" s="387" t="s">
        <v>43</v>
      </c>
      <c r="O24" s="388"/>
      <c r="P24" s="388"/>
      <c r="Q24" s="388"/>
      <c r="R24" s="388"/>
      <c r="S24" s="388"/>
      <c r="T24" s="38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2" t="s">
        <v>80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83">
        <v>4607091383881</v>
      </c>
      <c r="E26" s="38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5"/>
      <c r="P26" s="385"/>
      <c r="Q26" s="385"/>
      <c r="R26" s="38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83">
        <v>4607091388237</v>
      </c>
      <c r="E27" s="38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5"/>
      <c r="P27" s="385"/>
      <c r="Q27" s="385"/>
      <c r="R27" s="38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83">
        <v>4607091383935</v>
      </c>
      <c r="E28" s="38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5"/>
      <c r="P28" s="385"/>
      <c r="Q28" s="385"/>
      <c r="R28" s="38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83">
        <v>4680115881853</v>
      </c>
      <c r="E29" s="38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5"/>
      <c r="P29" s="385"/>
      <c r="Q29" s="385"/>
      <c r="R29" s="38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83">
        <v>4607091383911</v>
      </c>
      <c r="E30" s="38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5"/>
      <c r="P30" s="385"/>
      <c r="Q30" s="385"/>
      <c r="R30" s="38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83">
        <v>4607091388244</v>
      </c>
      <c r="E31" s="38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5"/>
      <c r="P31" s="385"/>
      <c r="Q31" s="385"/>
      <c r="R31" s="38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0"/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1"/>
      <c r="N32" s="387" t="s">
        <v>43</v>
      </c>
      <c r="O32" s="388"/>
      <c r="P32" s="388"/>
      <c r="Q32" s="388"/>
      <c r="R32" s="388"/>
      <c r="S32" s="388"/>
      <c r="T32" s="38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/>
      <c r="N33" s="387" t="s">
        <v>43</v>
      </c>
      <c r="O33" s="388"/>
      <c r="P33" s="388"/>
      <c r="Q33" s="388"/>
      <c r="R33" s="388"/>
      <c r="S33" s="388"/>
      <c r="T33" s="38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2" t="s">
        <v>93</v>
      </c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83">
        <v>4607091388503</v>
      </c>
      <c r="E35" s="38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5"/>
      <c r="P35" s="385"/>
      <c r="Q35" s="385"/>
      <c r="R35" s="38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1"/>
      <c r="N36" s="387" t="s">
        <v>43</v>
      </c>
      <c r="O36" s="388"/>
      <c r="P36" s="388"/>
      <c r="Q36" s="388"/>
      <c r="R36" s="388"/>
      <c r="S36" s="388"/>
      <c r="T36" s="38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1"/>
      <c r="N37" s="387" t="s">
        <v>43</v>
      </c>
      <c r="O37" s="388"/>
      <c r="P37" s="388"/>
      <c r="Q37" s="388"/>
      <c r="R37" s="388"/>
      <c r="S37" s="388"/>
      <c r="T37" s="38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2" t="s">
        <v>98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83">
        <v>4607091388282</v>
      </c>
      <c r="E39" s="38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5"/>
      <c r="P39" s="385"/>
      <c r="Q39" s="385"/>
      <c r="R39" s="38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  <c r="N40" s="387" t="s">
        <v>43</v>
      </c>
      <c r="O40" s="388"/>
      <c r="P40" s="388"/>
      <c r="Q40" s="388"/>
      <c r="R40" s="388"/>
      <c r="S40" s="388"/>
      <c r="T40" s="38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  <c r="N41" s="387" t="s">
        <v>43</v>
      </c>
      <c r="O41" s="388"/>
      <c r="P41" s="388"/>
      <c r="Q41" s="388"/>
      <c r="R41" s="388"/>
      <c r="S41" s="388"/>
      <c r="T41" s="38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2" t="s">
        <v>102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83">
        <v>4607091389111</v>
      </c>
      <c r="E43" s="38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5"/>
      <c r="P43" s="385"/>
      <c r="Q43" s="385"/>
      <c r="R43" s="38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1"/>
      <c r="N44" s="387" t="s">
        <v>43</v>
      </c>
      <c r="O44" s="388"/>
      <c r="P44" s="388"/>
      <c r="Q44" s="388"/>
      <c r="R44" s="388"/>
      <c r="S44" s="388"/>
      <c r="T44" s="38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1"/>
      <c r="N45" s="387" t="s">
        <v>43</v>
      </c>
      <c r="O45" s="388"/>
      <c r="P45" s="388"/>
      <c r="Q45" s="388"/>
      <c r="R45" s="388"/>
      <c r="S45" s="388"/>
      <c r="T45" s="38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0" t="s">
        <v>105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55"/>
      <c r="Z46" s="55"/>
    </row>
    <row r="47" spans="1:53" ht="16.5" customHeight="1" x14ac:dyDescent="0.25">
      <c r="A47" s="381" t="s">
        <v>106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66"/>
      <c r="Z47" s="66"/>
    </row>
    <row r="48" spans="1:53" ht="14.25" customHeight="1" x14ac:dyDescent="0.25">
      <c r="A48" s="382" t="s">
        <v>107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83">
        <v>4680115881440</v>
      </c>
      <c r="E49" s="38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5"/>
      <c r="P49" s="385"/>
      <c r="Q49" s="385"/>
      <c r="R49" s="38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83">
        <v>4680115881433</v>
      </c>
      <c r="E50" s="38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5"/>
      <c r="P50" s="385"/>
      <c r="Q50" s="385"/>
      <c r="R50" s="38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0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1"/>
      <c r="N51" s="387" t="s">
        <v>43</v>
      </c>
      <c r="O51" s="388"/>
      <c r="P51" s="388"/>
      <c r="Q51" s="388"/>
      <c r="R51" s="388"/>
      <c r="S51" s="388"/>
      <c r="T51" s="38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1"/>
      <c r="N52" s="387" t="s">
        <v>43</v>
      </c>
      <c r="O52" s="388"/>
      <c r="P52" s="388"/>
      <c r="Q52" s="388"/>
      <c r="R52" s="388"/>
      <c r="S52" s="388"/>
      <c r="T52" s="38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1" t="s">
        <v>114</v>
      </c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66"/>
      <c r="Z53" s="66"/>
    </row>
    <row r="54" spans="1:53" ht="14.25" customHeight="1" x14ac:dyDescent="0.25">
      <c r="A54" s="382" t="s">
        <v>115</v>
      </c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83">
        <v>4680115881426</v>
      </c>
      <c r="E55" s="38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5"/>
      <c r="P55" s="385"/>
      <c r="Q55" s="385"/>
      <c r="R55" s="38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83">
        <v>4680115881426</v>
      </c>
      <c r="E56" s="38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404" t="s">
        <v>119</v>
      </c>
      <c r="O56" s="385"/>
      <c r="P56" s="385"/>
      <c r="Q56" s="385"/>
      <c r="R56" s="38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83">
        <v>4680115881419</v>
      </c>
      <c r="E57" s="38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5"/>
      <c r="P57" s="385"/>
      <c r="Q57" s="385"/>
      <c r="R57" s="38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83">
        <v>4680115881525</v>
      </c>
      <c r="E58" s="38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406" t="s">
        <v>125</v>
      </c>
      <c r="O58" s="385"/>
      <c r="P58" s="385"/>
      <c r="Q58" s="385"/>
      <c r="R58" s="38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1"/>
      <c r="N59" s="387" t="s">
        <v>43</v>
      </c>
      <c r="O59" s="388"/>
      <c r="P59" s="388"/>
      <c r="Q59" s="388"/>
      <c r="R59" s="388"/>
      <c r="S59" s="388"/>
      <c r="T59" s="38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1"/>
      <c r="N60" s="387" t="s">
        <v>43</v>
      </c>
      <c r="O60" s="388"/>
      <c r="P60" s="388"/>
      <c r="Q60" s="388"/>
      <c r="R60" s="388"/>
      <c r="S60" s="388"/>
      <c r="T60" s="38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1" t="s">
        <v>105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66"/>
      <c r="Z61" s="66"/>
    </row>
    <row r="62" spans="1:53" ht="14.25" customHeight="1" x14ac:dyDescent="0.25">
      <c r="A62" s="382" t="s">
        <v>115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83">
        <v>4607091382945</v>
      </c>
      <c r="E63" s="38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407" t="s">
        <v>128</v>
      </c>
      <c r="O63" s="385"/>
      <c r="P63" s="385"/>
      <c r="Q63" s="385"/>
      <c r="R63" s="38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83">
        <v>4607091385670</v>
      </c>
      <c r="E64" s="38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408" t="s">
        <v>131</v>
      </c>
      <c r="O64" s="385"/>
      <c r="P64" s="385"/>
      <c r="Q64" s="385"/>
      <c r="R64" s="38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83">
        <v>4680115881327</v>
      </c>
      <c r="E65" s="38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5"/>
      <c r="P65" s="385"/>
      <c r="Q65" s="385"/>
      <c r="R65" s="38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83">
        <v>4680115882133</v>
      </c>
      <c r="E66" s="38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410" t="s">
        <v>138</v>
      </c>
      <c r="O66" s="385"/>
      <c r="P66" s="385"/>
      <c r="Q66" s="385"/>
      <c r="R66" s="38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83">
        <v>4607091382952</v>
      </c>
      <c r="E67" s="38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5"/>
      <c r="P67" s="385"/>
      <c r="Q67" s="385"/>
      <c r="R67" s="38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83">
        <v>4607091385687</v>
      </c>
      <c r="E68" s="38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5"/>
      <c r="P68" s="385"/>
      <c r="Q68" s="385"/>
      <c r="R68" s="38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83">
        <v>4680115882539</v>
      </c>
      <c r="E69" s="38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5"/>
      <c r="P69" s="385"/>
      <c r="Q69" s="385"/>
      <c r="R69" s="38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83">
        <v>4607091384604</v>
      </c>
      <c r="E70" s="38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5"/>
      <c r="P70" s="385"/>
      <c r="Q70" s="385"/>
      <c r="R70" s="38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83">
        <v>4680115880283</v>
      </c>
      <c r="E71" s="38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5"/>
      <c r="P71" s="385"/>
      <c r="Q71" s="385"/>
      <c r="R71" s="38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83">
        <v>4680115881518</v>
      </c>
      <c r="E72" s="38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5"/>
      <c r="P72" s="385"/>
      <c r="Q72" s="385"/>
      <c r="R72" s="38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83">
        <v>4680115881303</v>
      </c>
      <c r="E73" s="38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5"/>
      <c r="P73" s="385"/>
      <c r="Q73" s="385"/>
      <c r="R73" s="38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83">
        <v>4680115882577</v>
      </c>
      <c r="E74" s="38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418" t="s">
        <v>155</v>
      </c>
      <c r="O74" s="385"/>
      <c r="P74" s="385"/>
      <c r="Q74" s="385"/>
      <c r="R74" s="38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83">
        <v>4680115882577</v>
      </c>
      <c r="E75" s="38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419" t="s">
        <v>157</v>
      </c>
      <c r="O75" s="385"/>
      <c r="P75" s="385"/>
      <c r="Q75" s="385"/>
      <c r="R75" s="38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83">
        <v>4680115882720</v>
      </c>
      <c r="E76" s="383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420" t="s">
        <v>160</v>
      </c>
      <c r="O76" s="385"/>
      <c r="P76" s="385"/>
      <c r="Q76" s="385"/>
      <c r="R76" s="38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83">
        <v>4607091388466</v>
      </c>
      <c r="E77" s="383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5"/>
      <c r="P77" s="385"/>
      <c r="Q77" s="385"/>
      <c r="R77" s="38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83">
        <v>4680115880269</v>
      </c>
      <c r="E78" s="383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5"/>
      <c r="P78" s="385"/>
      <c r="Q78" s="385"/>
      <c r="R78" s="38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83">
        <v>4680115880429</v>
      </c>
      <c r="E79" s="38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5"/>
      <c r="P79" s="385"/>
      <c r="Q79" s="385"/>
      <c r="R79" s="38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83">
        <v>4680115881457</v>
      </c>
      <c r="E80" s="383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5"/>
      <c r="P80" s="385"/>
      <c r="Q80" s="385"/>
      <c r="R80" s="38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1"/>
      <c r="N81" s="387" t="s">
        <v>43</v>
      </c>
      <c r="O81" s="388"/>
      <c r="P81" s="388"/>
      <c r="Q81" s="388"/>
      <c r="R81" s="388"/>
      <c r="S81" s="388"/>
      <c r="T81" s="389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1"/>
      <c r="N82" s="387" t="s">
        <v>43</v>
      </c>
      <c r="O82" s="388"/>
      <c r="P82" s="388"/>
      <c r="Q82" s="388"/>
      <c r="R82" s="388"/>
      <c r="S82" s="388"/>
      <c r="T82" s="389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82" t="s">
        <v>107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83">
        <v>4607091384789</v>
      </c>
      <c r="E84" s="38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425" t="s">
        <v>171</v>
      </c>
      <c r="O84" s="385"/>
      <c r="P84" s="385"/>
      <c r="Q84" s="385"/>
      <c r="R84" s="38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83">
        <v>4680115881488</v>
      </c>
      <c r="E85" s="38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5"/>
      <c r="P85" s="385"/>
      <c r="Q85" s="385"/>
      <c r="R85" s="38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83">
        <v>4607091384765</v>
      </c>
      <c r="E86" s="38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427" t="s">
        <v>176</v>
      </c>
      <c r="O86" s="385"/>
      <c r="P86" s="385"/>
      <c r="Q86" s="385"/>
      <c r="R86" s="38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83">
        <v>4680115882751</v>
      </c>
      <c r="E87" s="38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428" t="s">
        <v>179</v>
      </c>
      <c r="O87" s="385"/>
      <c r="P87" s="385"/>
      <c r="Q87" s="385"/>
      <c r="R87" s="38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83">
        <v>4680115882775</v>
      </c>
      <c r="E88" s="38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429" t="s">
        <v>182</v>
      </c>
      <c r="O88" s="385"/>
      <c r="P88" s="385"/>
      <c r="Q88" s="385"/>
      <c r="R88" s="38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83">
        <v>4680115880658</v>
      </c>
      <c r="E89" s="38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4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5"/>
      <c r="P89" s="385"/>
      <c r="Q89" s="385"/>
      <c r="R89" s="38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83">
        <v>4607091381962</v>
      </c>
      <c r="E90" s="383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4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5"/>
      <c r="P90" s="385"/>
      <c r="Q90" s="385"/>
      <c r="R90" s="38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1"/>
      <c r="N91" s="387" t="s">
        <v>43</v>
      </c>
      <c r="O91" s="388"/>
      <c r="P91" s="388"/>
      <c r="Q91" s="388"/>
      <c r="R91" s="388"/>
      <c r="S91" s="388"/>
      <c r="T91" s="389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1"/>
      <c r="N92" s="387" t="s">
        <v>43</v>
      </c>
      <c r="O92" s="388"/>
      <c r="P92" s="388"/>
      <c r="Q92" s="388"/>
      <c r="R92" s="388"/>
      <c r="S92" s="388"/>
      <c r="T92" s="389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82" t="s">
        <v>75</v>
      </c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83">
        <v>4607091387667</v>
      </c>
      <c r="E94" s="38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5"/>
      <c r="P94" s="385"/>
      <c r="Q94" s="385"/>
      <c r="R94" s="38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83">
        <v>4607091387636</v>
      </c>
      <c r="E95" s="383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5"/>
      <c r="P95" s="385"/>
      <c r="Q95" s="385"/>
      <c r="R95" s="38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83">
        <v>4607091384727</v>
      </c>
      <c r="E96" s="38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4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5"/>
      <c r="P96" s="385"/>
      <c r="Q96" s="385"/>
      <c r="R96" s="38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83">
        <v>4607091386745</v>
      </c>
      <c r="E97" s="383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4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5"/>
      <c r="P97" s="385"/>
      <c r="Q97" s="385"/>
      <c r="R97" s="38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83">
        <v>4607091382426</v>
      </c>
      <c r="E98" s="38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4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5"/>
      <c r="P98" s="385"/>
      <c r="Q98" s="385"/>
      <c r="R98" s="38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83">
        <v>4607091386547</v>
      </c>
      <c r="E99" s="38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4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5"/>
      <c r="P99" s="385"/>
      <c r="Q99" s="385"/>
      <c r="R99" s="38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83">
        <v>4607091384734</v>
      </c>
      <c r="E100" s="38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5"/>
      <c r="P100" s="385"/>
      <c r="Q100" s="385"/>
      <c r="R100" s="38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83">
        <v>4607091382464</v>
      </c>
      <c r="E101" s="38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5"/>
      <c r="P101" s="385"/>
      <c r="Q101" s="385"/>
      <c r="R101" s="38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83">
        <v>4680115883444</v>
      </c>
      <c r="E102" s="38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440" t="s">
        <v>206</v>
      </c>
      <c r="O102" s="385"/>
      <c r="P102" s="385"/>
      <c r="Q102" s="385"/>
      <c r="R102" s="38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83">
        <v>4680115883444</v>
      </c>
      <c r="E103" s="38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441" t="s">
        <v>206</v>
      </c>
      <c r="O103" s="385"/>
      <c r="P103" s="385"/>
      <c r="Q103" s="385"/>
      <c r="R103" s="38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1"/>
      <c r="N104" s="387" t="s">
        <v>43</v>
      </c>
      <c r="O104" s="388"/>
      <c r="P104" s="388"/>
      <c r="Q104" s="388"/>
      <c r="R104" s="388"/>
      <c r="S104" s="388"/>
      <c r="T104" s="389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1"/>
      <c r="N105" s="387" t="s">
        <v>43</v>
      </c>
      <c r="O105" s="388"/>
      <c r="P105" s="388"/>
      <c r="Q105" s="388"/>
      <c r="R105" s="388"/>
      <c r="S105" s="388"/>
      <c r="T105" s="389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2" t="s">
        <v>80</v>
      </c>
      <c r="B106" s="382"/>
      <c r="C106" s="382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  <c r="S106" s="382"/>
      <c r="T106" s="382"/>
      <c r="U106" s="382"/>
      <c r="V106" s="382"/>
      <c r="W106" s="382"/>
      <c r="X106" s="38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83">
        <v>4607091386967</v>
      </c>
      <c r="E107" s="38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442" t="s">
        <v>210</v>
      </c>
      <c r="O107" s="385"/>
      <c r="P107" s="385"/>
      <c r="Q107" s="385"/>
      <c r="R107" s="38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83">
        <v>4607091386967</v>
      </c>
      <c r="E108" s="38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443" t="s">
        <v>212</v>
      </c>
      <c r="O108" s="385"/>
      <c r="P108" s="385"/>
      <c r="Q108" s="385"/>
      <c r="R108" s="38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83">
        <v>4607091385304</v>
      </c>
      <c r="E109" s="38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444" t="s">
        <v>215</v>
      </c>
      <c r="O109" s="385"/>
      <c r="P109" s="385"/>
      <c r="Q109" s="385"/>
      <c r="R109" s="38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83">
        <v>4607091386264</v>
      </c>
      <c r="E110" s="38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5"/>
      <c r="P110" s="385"/>
      <c r="Q110" s="385"/>
      <c r="R110" s="38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83">
        <v>4680115882584</v>
      </c>
      <c r="E111" s="38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446" t="s">
        <v>220</v>
      </c>
      <c r="O111" s="385"/>
      <c r="P111" s="385"/>
      <c r="Q111" s="385"/>
      <c r="R111" s="38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83">
        <v>4680115882584</v>
      </c>
      <c r="E112" s="38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447" t="s">
        <v>222</v>
      </c>
      <c r="O112" s="385"/>
      <c r="P112" s="385"/>
      <c r="Q112" s="385"/>
      <c r="R112" s="38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83">
        <v>4607091385731</v>
      </c>
      <c r="E113" s="38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448" t="s">
        <v>225</v>
      </c>
      <c r="O113" s="385"/>
      <c r="P113" s="385"/>
      <c r="Q113" s="385"/>
      <c r="R113" s="38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83">
        <v>4680115880214</v>
      </c>
      <c r="E114" s="38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449" t="s">
        <v>228</v>
      </c>
      <c r="O114" s="385"/>
      <c r="P114" s="385"/>
      <c r="Q114" s="385"/>
      <c r="R114" s="38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83">
        <v>4680115880894</v>
      </c>
      <c r="E115" s="38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450" t="s">
        <v>231</v>
      </c>
      <c r="O115" s="385"/>
      <c r="P115" s="385"/>
      <c r="Q115" s="385"/>
      <c r="R115" s="38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83">
        <v>4607091385427</v>
      </c>
      <c r="E116" s="38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4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5"/>
      <c r="P116" s="385"/>
      <c r="Q116" s="385"/>
      <c r="R116" s="38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83">
        <v>4680115882645</v>
      </c>
      <c r="E117" s="38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452" t="s">
        <v>236</v>
      </c>
      <c r="O117" s="385"/>
      <c r="P117" s="385"/>
      <c r="Q117" s="385"/>
      <c r="R117" s="38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1"/>
      <c r="N118" s="387" t="s">
        <v>43</v>
      </c>
      <c r="O118" s="388"/>
      <c r="P118" s="388"/>
      <c r="Q118" s="388"/>
      <c r="R118" s="388"/>
      <c r="S118" s="388"/>
      <c r="T118" s="38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1"/>
      <c r="N119" s="387" t="s">
        <v>43</v>
      </c>
      <c r="O119" s="388"/>
      <c r="P119" s="388"/>
      <c r="Q119" s="388"/>
      <c r="R119" s="388"/>
      <c r="S119" s="388"/>
      <c r="T119" s="389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82" t="s">
        <v>237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83">
        <v>4607091383065</v>
      </c>
      <c r="E121" s="38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5"/>
      <c r="P121" s="385"/>
      <c r="Q121" s="385"/>
      <c r="R121" s="38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83">
        <v>4680115881532</v>
      </c>
      <c r="E122" s="38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5"/>
      <c r="P122" s="385"/>
      <c r="Q122" s="385"/>
      <c r="R122" s="38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83">
        <v>4680115882652</v>
      </c>
      <c r="E123" s="383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55" t="s">
        <v>244</v>
      </c>
      <c r="O123" s="385"/>
      <c r="P123" s="385"/>
      <c r="Q123" s="385"/>
      <c r="R123" s="38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83">
        <v>4680115880238</v>
      </c>
      <c r="E124" s="383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5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5"/>
      <c r="P124" s="385"/>
      <c r="Q124" s="385"/>
      <c r="R124" s="38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83">
        <v>4680115881464</v>
      </c>
      <c r="E125" s="383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57" t="s">
        <v>249</v>
      </c>
      <c r="O125" s="385"/>
      <c r="P125" s="385"/>
      <c r="Q125" s="385"/>
      <c r="R125" s="386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90"/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1"/>
      <c r="N126" s="387" t="s">
        <v>43</v>
      </c>
      <c r="O126" s="388"/>
      <c r="P126" s="388"/>
      <c r="Q126" s="388"/>
      <c r="R126" s="388"/>
      <c r="S126" s="388"/>
      <c r="T126" s="389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1"/>
      <c r="N127" s="387" t="s">
        <v>43</v>
      </c>
      <c r="O127" s="388"/>
      <c r="P127" s="388"/>
      <c r="Q127" s="388"/>
      <c r="R127" s="388"/>
      <c r="S127" s="388"/>
      <c r="T127" s="389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81" t="s">
        <v>250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381"/>
      <c r="Y128" s="66"/>
      <c r="Z128" s="66"/>
    </row>
    <row r="129" spans="1:53" ht="14.25" customHeight="1" x14ac:dyDescent="0.25">
      <c r="A129" s="382" t="s">
        <v>80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83">
        <v>4607091385168</v>
      </c>
      <c r="E130" s="383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458" t="s">
        <v>253</v>
      </c>
      <c r="O130" s="385"/>
      <c r="P130" s="385"/>
      <c r="Q130" s="385"/>
      <c r="R130" s="38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83">
        <v>4607091383256</v>
      </c>
      <c r="E131" s="383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5"/>
      <c r="P131" s="385"/>
      <c r="Q131" s="385"/>
      <c r="R131" s="38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83">
        <v>4607091385748</v>
      </c>
      <c r="E132" s="383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4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5"/>
      <c r="P132" s="385"/>
      <c r="Q132" s="385"/>
      <c r="R132" s="38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90"/>
      <c r="B133" s="390"/>
      <c r="C133" s="390"/>
      <c r="D133" s="390"/>
      <c r="E133" s="390"/>
      <c r="F133" s="390"/>
      <c r="G133" s="390"/>
      <c r="H133" s="390"/>
      <c r="I133" s="390"/>
      <c r="J133" s="390"/>
      <c r="K133" s="390"/>
      <c r="L133" s="390"/>
      <c r="M133" s="391"/>
      <c r="N133" s="387" t="s">
        <v>43</v>
      </c>
      <c r="O133" s="388"/>
      <c r="P133" s="388"/>
      <c r="Q133" s="388"/>
      <c r="R133" s="388"/>
      <c r="S133" s="388"/>
      <c r="T133" s="38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90"/>
      <c r="B134" s="390"/>
      <c r="C134" s="390"/>
      <c r="D134" s="390"/>
      <c r="E134" s="390"/>
      <c r="F134" s="390"/>
      <c r="G134" s="390"/>
      <c r="H134" s="390"/>
      <c r="I134" s="390"/>
      <c r="J134" s="390"/>
      <c r="K134" s="390"/>
      <c r="L134" s="390"/>
      <c r="M134" s="391"/>
      <c r="N134" s="387" t="s">
        <v>43</v>
      </c>
      <c r="O134" s="388"/>
      <c r="P134" s="388"/>
      <c r="Q134" s="388"/>
      <c r="R134" s="388"/>
      <c r="S134" s="388"/>
      <c r="T134" s="38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80" t="s">
        <v>258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55"/>
      <c r="Z135" s="55"/>
    </row>
    <row r="136" spans="1:53" ht="16.5" customHeight="1" x14ac:dyDescent="0.25">
      <c r="A136" s="381" t="s">
        <v>259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66"/>
      <c r="Z136" s="66"/>
    </row>
    <row r="137" spans="1:53" ht="14.25" customHeight="1" x14ac:dyDescent="0.25">
      <c r="A137" s="382" t="s">
        <v>115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83">
        <v>4607091383423</v>
      </c>
      <c r="E138" s="383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4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5"/>
      <c r="P138" s="385"/>
      <c r="Q138" s="385"/>
      <c r="R138" s="38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83">
        <v>4607091381405</v>
      </c>
      <c r="E139" s="383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4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5"/>
      <c r="P139" s="385"/>
      <c r="Q139" s="385"/>
      <c r="R139" s="386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83">
        <v>4607091386516</v>
      </c>
      <c r="E140" s="383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5"/>
      <c r="P140" s="385"/>
      <c r="Q140" s="385"/>
      <c r="R140" s="38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90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1"/>
      <c r="N141" s="387" t="s">
        <v>43</v>
      </c>
      <c r="O141" s="388"/>
      <c r="P141" s="388"/>
      <c r="Q141" s="388"/>
      <c r="R141" s="388"/>
      <c r="S141" s="388"/>
      <c r="T141" s="389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1"/>
      <c r="N142" s="387" t="s">
        <v>43</v>
      </c>
      <c r="O142" s="388"/>
      <c r="P142" s="388"/>
      <c r="Q142" s="388"/>
      <c r="R142" s="388"/>
      <c r="S142" s="388"/>
      <c r="T142" s="389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1" t="s">
        <v>266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66"/>
      <c r="Z143" s="66"/>
    </row>
    <row r="144" spans="1:53" ht="14.25" customHeight="1" x14ac:dyDescent="0.25">
      <c r="A144" s="382" t="s">
        <v>75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83">
        <v>4680115883963</v>
      </c>
      <c r="E145" s="383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464" t="s">
        <v>269</v>
      </c>
      <c r="O145" s="385"/>
      <c r="P145" s="385"/>
      <c r="Q145" s="385"/>
      <c r="R145" s="38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83">
        <v>4680115880993</v>
      </c>
      <c r="E146" s="383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5"/>
      <c r="P146" s="385"/>
      <c r="Q146" s="385"/>
      <c r="R146" s="38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83">
        <v>4680115881761</v>
      </c>
      <c r="E147" s="38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5"/>
      <c r="P147" s="385"/>
      <c r="Q147" s="385"/>
      <c r="R147" s="38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83">
        <v>4680115881563</v>
      </c>
      <c r="E148" s="383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5"/>
      <c r="P148" s="385"/>
      <c r="Q148" s="385"/>
      <c r="R148" s="38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83">
        <v>4680115880986</v>
      </c>
      <c r="E149" s="383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5"/>
      <c r="P149" s="385"/>
      <c r="Q149" s="385"/>
      <c r="R149" s="38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83">
        <v>4680115880207</v>
      </c>
      <c r="E150" s="383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4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5"/>
      <c r="P150" s="385"/>
      <c r="Q150" s="385"/>
      <c r="R150" s="38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83">
        <v>4680115881785</v>
      </c>
      <c r="E151" s="38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4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5"/>
      <c r="P151" s="385"/>
      <c r="Q151" s="385"/>
      <c r="R151" s="38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83">
        <v>4680115881679</v>
      </c>
      <c r="E152" s="383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5"/>
      <c r="P152" s="385"/>
      <c r="Q152" s="385"/>
      <c r="R152" s="38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83">
        <v>4680115880191</v>
      </c>
      <c r="E153" s="383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4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5"/>
      <c r="P153" s="385"/>
      <c r="Q153" s="385"/>
      <c r="R153" s="38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90"/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1"/>
      <c r="N154" s="387" t="s">
        <v>43</v>
      </c>
      <c r="O154" s="388"/>
      <c r="P154" s="388"/>
      <c r="Q154" s="388"/>
      <c r="R154" s="388"/>
      <c r="S154" s="388"/>
      <c r="T154" s="389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90"/>
      <c r="B155" s="390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1"/>
      <c r="N155" s="387" t="s">
        <v>43</v>
      </c>
      <c r="O155" s="388"/>
      <c r="P155" s="388"/>
      <c r="Q155" s="388"/>
      <c r="R155" s="388"/>
      <c r="S155" s="388"/>
      <c r="T155" s="389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1" t="s">
        <v>287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66"/>
      <c r="Z156" s="66"/>
    </row>
    <row r="157" spans="1:53" ht="14.25" customHeight="1" x14ac:dyDescent="0.25">
      <c r="A157" s="382" t="s">
        <v>115</v>
      </c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83">
        <v>4680115881402</v>
      </c>
      <c r="E158" s="38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4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5"/>
      <c r="P158" s="385"/>
      <c r="Q158" s="385"/>
      <c r="R158" s="386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83">
        <v>4680115881396</v>
      </c>
      <c r="E159" s="383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5"/>
      <c r="P159" s="385"/>
      <c r="Q159" s="385"/>
      <c r="R159" s="38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1"/>
      <c r="N160" s="387" t="s">
        <v>43</v>
      </c>
      <c r="O160" s="388"/>
      <c r="P160" s="388"/>
      <c r="Q160" s="388"/>
      <c r="R160" s="388"/>
      <c r="S160" s="388"/>
      <c r="T160" s="389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1"/>
      <c r="N161" s="387" t="s">
        <v>43</v>
      </c>
      <c r="O161" s="388"/>
      <c r="P161" s="388"/>
      <c r="Q161" s="388"/>
      <c r="R161" s="388"/>
      <c r="S161" s="388"/>
      <c r="T161" s="389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2" t="s">
        <v>107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83">
        <v>4680115882935</v>
      </c>
      <c r="E163" s="38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475" t="s">
        <v>294</v>
      </c>
      <c r="O163" s="385"/>
      <c r="P163" s="385"/>
      <c r="Q163" s="385"/>
      <c r="R163" s="38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83">
        <v>4680115880764</v>
      </c>
      <c r="E164" s="383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4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5"/>
      <c r="P164" s="385"/>
      <c r="Q164" s="385"/>
      <c r="R164" s="38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1"/>
      <c r="N165" s="387" t="s">
        <v>43</v>
      </c>
      <c r="O165" s="388"/>
      <c r="P165" s="388"/>
      <c r="Q165" s="388"/>
      <c r="R165" s="388"/>
      <c r="S165" s="388"/>
      <c r="T165" s="38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1"/>
      <c r="N166" s="387" t="s">
        <v>43</v>
      </c>
      <c r="O166" s="388"/>
      <c r="P166" s="388"/>
      <c r="Q166" s="388"/>
      <c r="R166" s="388"/>
      <c r="S166" s="388"/>
      <c r="T166" s="38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2" t="s">
        <v>75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83">
        <v>4680115882683</v>
      </c>
      <c r="E168" s="38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5"/>
      <c r="P168" s="385"/>
      <c r="Q168" s="385"/>
      <c r="R168" s="38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83">
        <v>4680115882690</v>
      </c>
      <c r="E169" s="38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5"/>
      <c r="P169" s="385"/>
      <c r="Q169" s="385"/>
      <c r="R169" s="38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83">
        <v>4680115882669</v>
      </c>
      <c r="E170" s="38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5"/>
      <c r="P170" s="385"/>
      <c r="Q170" s="385"/>
      <c r="R170" s="386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83">
        <v>4680115882676</v>
      </c>
      <c r="E171" s="38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5"/>
      <c r="P171" s="385"/>
      <c r="Q171" s="385"/>
      <c r="R171" s="38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1"/>
      <c r="N172" s="387" t="s">
        <v>43</v>
      </c>
      <c r="O172" s="388"/>
      <c r="P172" s="388"/>
      <c r="Q172" s="388"/>
      <c r="R172" s="388"/>
      <c r="S172" s="388"/>
      <c r="T172" s="389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90"/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1"/>
      <c r="N173" s="387" t="s">
        <v>43</v>
      </c>
      <c r="O173" s="388"/>
      <c r="P173" s="388"/>
      <c r="Q173" s="388"/>
      <c r="R173" s="388"/>
      <c r="S173" s="388"/>
      <c r="T173" s="389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82" t="s">
        <v>80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83">
        <v>4680115881556</v>
      </c>
      <c r="E175" s="38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5"/>
      <c r="P175" s="385"/>
      <c r="Q175" s="385"/>
      <c r="R175" s="38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83">
        <v>4680115880573</v>
      </c>
      <c r="E176" s="383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82" t="s">
        <v>309</v>
      </c>
      <c r="O176" s="385"/>
      <c r="P176" s="385"/>
      <c r="Q176" s="385"/>
      <c r="R176" s="38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83">
        <v>4680115881594</v>
      </c>
      <c r="E177" s="383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5"/>
      <c r="P177" s="385"/>
      <c r="Q177" s="385"/>
      <c r="R177" s="38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83">
        <v>4680115881587</v>
      </c>
      <c r="E178" s="38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84" t="s">
        <v>314</v>
      </c>
      <c r="O178" s="385"/>
      <c r="P178" s="385"/>
      <c r="Q178" s="385"/>
      <c r="R178" s="38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83">
        <v>4680115880962</v>
      </c>
      <c r="E179" s="383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5"/>
      <c r="P179" s="385"/>
      <c r="Q179" s="385"/>
      <c r="R179" s="38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83">
        <v>4680115881617</v>
      </c>
      <c r="E180" s="383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5"/>
      <c r="P180" s="385"/>
      <c r="Q180" s="385"/>
      <c r="R180" s="38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83">
        <v>4680115881228</v>
      </c>
      <c r="E181" s="383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87" t="s">
        <v>321</v>
      </c>
      <c r="O181" s="385"/>
      <c r="P181" s="385"/>
      <c r="Q181" s="385"/>
      <c r="R181" s="38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83">
        <v>4680115881037</v>
      </c>
      <c r="E182" s="383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88" t="s">
        <v>324</v>
      </c>
      <c r="O182" s="385"/>
      <c r="P182" s="385"/>
      <c r="Q182" s="385"/>
      <c r="R182" s="38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83">
        <v>4680115881211</v>
      </c>
      <c r="E183" s="383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5"/>
      <c r="P183" s="385"/>
      <c r="Q183" s="385"/>
      <c r="R183" s="38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83">
        <v>4680115881020</v>
      </c>
      <c r="E184" s="383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5"/>
      <c r="P184" s="385"/>
      <c r="Q184" s="385"/>
      <c r="R184" s="38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83">
        <v>4680115882195</v>
      </c>
      <c r="E185" s="383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5"/>
      <c r="P185" s="385"/>
      <c r="Q185" s="385"/>
      <c r="R185" s="38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83">
        <v>4680115882607</v>
      </c>
      <c r="E186" s="383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5"/>
      <c r="P186" s="385"/>
      <c r="Q186" s="385"/>
      <c r="R186" s="38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83">
        <v>4680115880092</v>
      </c>
      <c r="E187" s="38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5"/>
      <c r="P187" s="385"/>
      <c r="Q187" s="385"/>
      <c r="R187" s="38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83">
        <v>4680115880221</v>
      </c>
      <c r="E188" s="38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5"/>
      <c r="P188" s="385"/>
      <c r="Q188" s="385"/>
      <c r="R188" s="38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83">
        <v>4680115882942</v>
      </c>
      <c r="E189" s="38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9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5"/>
      <c r="P189" s="385"/>
      <c r="Q189" s="385"/>
      <c r="R189" s="38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83">
        <v>4680115880504</v>
      </c>
      <c r="E190" s="38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5"/>
      <c r="P190" s="385"/>
      <c r="Q190" s="385"/>
      <c r="R190" s="38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83">
        <v>4680115882164</v>
      </c>
      <c r="E191" s="383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5"/>
      <c r="P191" s="385"/>
      <c r="Q191" s="385"/>
      <c r="R191" s="38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1"/>
      <c r="N192" s="387" t="s">
        <v>43</v>
      </c>
      <c r="O192" s="388"/>
      <c r="P192" s="388"/>
      <c r="Q192" s="388"/>
      <c r="R192" s="388"/>
      <c r="S192" s="388"/>
      <c r="T192" s="389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90"/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1"/>
      <c r="N193" s="387" t="s">
        <v>43</v>
      </c>
      <c r="O193" s="388"/>
      <c r="P193" s="388"/>
      <c r="Q193" s="388"/>
      <c r="R193" s="388"/>
      <c r="S193" s="388"/>
      <c r="T193" s="389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82" t="s">
        <v>237</v>
      </c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83">
        <v>4680115882874</v>
      </c>
      <c r="E195" s="383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98" t="s">
        <v>345</v>
      </c>
      <c r="O195" s="385"/>
      <c r="P195" s="385"/>
      <c r="Q195" s="385"/>
      <c r="R195" s="386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83">
        <v>4680115884434</v>
      </c>
      <c r="E196" s="383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99" t="s">
        <v>348</v>
      </c>
      <c r="O196" s="385"/>
      <c r="P196" s="385"/>
      <c r="Q196" s="385"/>
      <c r="R196" s="386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83">
        <v>4680115880801</v>
      </c>
      <c r="E197" s="383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5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5"/>
      <c r="P197" s="385"/>
      <c r="Q197" s="385"/>
      <c r="R197" s="38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83">
        <v>4680115880818</v>
      </c>
      <c r="E198" s="383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5"/>
      <c r="P198" s="385"/>
      <c r="Q198" s="385"/>
      <c r="R198" s="38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1"/>
      <c r="N199" s="387" t="s">
        <v>43</v>
      </c>
      <c r="O199" s="388"/>
      <c r="P199" s="388"/>
      <c r="Q199" s="388"/>
      <c r="R199" s="388"/>
      <c r="S199" s="388"/>
      <c r="T199" s="389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90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1"/>
      <c r="N200" s="387" t="s">
        <v>43</v>
      </c>
      <c r="O200" s="388"/>
      <c r="P200" s="388"/>
      <c r="Q200" s="388"/>
      <c r="R200" s="388"/>
      <c r="S200" s="388"/>
      <c r="T200" s="389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81" t="s">
        <v>353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66"/>
      <c r="Z201" s="66"/>
    </row>
    <row r="202" spans="1:53" ht="14.25" customHeight="1" x14ac:dyDescent="0.25">
      <c r="A202" s="382" t="s">
        <v>75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83">
        <v>4607091389845</v>
      </c>
      <c r="E203" s="383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5"/>
      <c r="P203" s="385"/>
      <c r="Q203" s="385"/>
      <c r="R203" s="386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90"/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1"/>
      <c r="N204" s="387" t="s">
        <v>43</v>
      </c>
      <c r="O204" s="388"/>
      <c r="P204" s="388"/>
      <c r="Q204" s="388"/>
      <c r="R204" s="388"/>
      <c r="S204" s="388"/>
      <c r="T204" s="389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1"/>
      <c r="N205" s="387" t="s">
        <v>43</v>
      </c>
      <c r="O205" s="388"/>
      <c r="P205" s="388"/>
      <c r="Q205" s="388"/>
      <c r="R205" s="388"/>
      <c r="S205" s="388"/>
      <c r="T205" s="389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81" t="s">
        <v>356</v>
      </c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66"/>
      <c r="Z206" s="66"/>
    </row>
    <row r="207" spans="1:53" ht="14.25" customHeight="1" x14ac:dyDescent="0.25">
      <c r="A207" s="382" t="s">
        <v>115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83">
        <v>4607091387445</v>
      </c>
      <c r="E208" s="383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5"/>
      <c r="P208" s="385"/>
      <c r="Q208" s="385"/>
      <c r="R208" s="38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83">
        <v>4607091386004</v>
      </c>
      <c r="E209" s="383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5"/>
      <c r="P209" s="385"/>
      <c r="Q209" s="385"/>
      <c r="R209" s="38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83">
        <v>4607091386004</v>
      </c>
      <c r="E210" s="383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5"/>
      <c r="P210" s="385"/>
      <c r="Q210" s="385"/>
      <c r="R210" s="38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83">
        <v>4607091386073</v>
      </c>
      <c r="E211" s="383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5"/>
      <c r="P211" s="385"/>
      <c r="Q211" s="385"/>
      <c r="R211" s="38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83">
        <v>4607091387322</v>
      </c>
      <c r="E212" s="383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5"/>
      <c r="P212" s="385"/>
      <c r="Q212" s="385"/>
      <c r="R212" s="38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83">
        <v>4607091387322</v>
      </c>
      <c r="E213" s="383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5"/>
      <c r="P213" s="385"/>
      <c r="Q213" s="385"/>
      <c r="R213" s="38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83">
        <v>4607091387377</v>
      </c>
      <c r="E214" s="383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5"/>
      <c r="P214" s="385"/>
      <c r="Q214" s="385"/>
      <c r="R214" s="38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83">
        <v>4607091387353</v>
      </c>
      <c r="E215" s="383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5"/>
      <c r="P215" s="385"/>
      <c r="Q215" s="385"/>
      <c r="R215" s="38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83">
        <v>4607091386011</v>
      </c>
      <c r="E216" s="383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5"/>
      <c r="P216" s="385"/>
      <c r="Q216" s="385"/>
      <c r="R216" s="38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83">
        <v>4607091387308</v>
      </c>
      <c r="E217" s="383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5"/>
      <c r="P217" s="385"/>
      <c r="Q217" s="385"/>
      <c r="R217" s="38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83">
        <v>4607091387339</v>
      </c>
      <c r="E218" s="383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5"/>
      <c r="P218" s="385"/>
      <c r="Q218" s="385"/>
      <c r="R218" s="38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83">
        <v>4680115882638</v>
      </c>
      <c r="E219" s="383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5"/>
      <c r="P219" s="385"/>
      <c r="Q219" s="385"/>
      <c r="R219" s="38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83">
        <v>4680115881938</v>
      </c>
      <c r="E220" s="38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5"/>
      <c r="P220" s="385"/>
      <c r="Q220" s="385"/>
      <c r="R220" s="38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83">
        <v>4607091387346</v>
      </c>
      <c r="E221" s="383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5"/>
      <c r="P221" s="385"/>
      <c r="Q221" s="385"/>
      <c r="R221" s="38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83">
        <v>4607091389807</v>
      </c>
      <c r="E222" s="383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5"/>
      <c r="P222" s="385"/>
      <c r="Q222" s="385"/>
      <c r="R222" s="38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1"/>
      <c r="N223" s="387" t="s">
        <v>43</v>
      </c>
      <c r="O223" s="388"/>
      <c r="P223" s="388"/>
      <c r="Q223" s="388"/>
      <c r="R223" s="388"/>
      <c r="S223" s="388"/>
      <c r="T223" s="389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90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1"/>
      <c r="N224" s="387" t="s">
        <v>43</v>
      </c>
      <c r="O224" s="388"/>
      <c r="P224" s="388"/>
      <c r="Q224" s="388"/>
      <c r="R224" s="388"/>
      <c r="S224" s="388"/>
      <c r="T224" s="389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82" t="s">
        <v>107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83">
        <v>4680115881914</v>
      </c>
      <c r="E226" s="38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5"/>
      <c r="P226" s="385"/>
      <c r="Q226" s="385"/>
      <c r="R226" s="386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1"/>
      <c r="N227" s="387" t="s">
        <v>43</v>
      </c>
      <c r="O227" s="388"/>
      <c r="P227" s="388"/>
      <c r="Q227" s="388"/>
      <c r="R227" s="388"/>
      <c r="S227" s="388"/>
      <c r="T227" s="389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1"/>
      <c r="N228" s="387" t="s">
        <v>43</v>
      </c>
      <c r="O228" s="388"/>
      <c r="P228" s="388"/>
      <c r="Q228" s="388"/>
      <c r="R228" s="388"/>
      <c r="S228" s="388"/>
      <c r="T228" s="389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82" t="s">
        <v>75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83">
        <v>4607091387193</v>
      </c>
      <c r="E230" s="383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5"/>
      <c r="P230" s="385"/>
      <c r="Q230" s="385"/>
      <c r="R230" s="386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83">
        <v>4607091387230</v>
      </c>
      <c r="E231" s="383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5"/>
      <c r="P231" s="385"/>
      <c r="Q231" s="385"/>
      <c r="R231" s="386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83">
        <v>4607091387285</v>
      </c>
      <c r="E232" s="383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5"/>
      <c r="P232" s="385"/>
      <c r="Q232" s="385"/>
      <c r="R232" s="386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90"/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1"/>
      <c r="N233" s="387" t="s">
        <v>43</v>
      </c>
      <c r="O233" s="388"/>
      <c r="P233" s="388"/>
      <c r="Q233" s="388"/>
      <c r="R233" s="388"/>
      <c r="S233" s="388"/>
      <c r="T233" s="389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1"/>
      <c r="N234" s="387" t="s">
        <v>43</v>
      </c>
      <c r="O234" s="388"/>
      <c r="P234" s="388"/>
      <c r="Q234" s="388"/>
      <c r="R234" s="388"/>
      <c r="S234" s="388"/>
      <c r="T234" s="389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82" t="s">
        <v>80</v>
      </c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2"/>
      <c r="N235" s="382"/>
      <c r="O235" s="382"/>
      <c r="P235" s="382"/>
      <c r="Q235" s="382"/>
      <c r="R235" s="382"/>
      <c r="S235" s="382"/>
      <c r="T235" s="382"/>
      <c r="U235" s="382"/>
      <c r="V235" s="382"/>
      <c r="W235" s="382"/>
      <c r="X235" s="382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3">
        <v>4607091387766</v>
      </c>
      <c r="E236" s="383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5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5"/>
      <c r="P236" s="385"/>
      <c r="Q236" s="385"/>
      <c r="R236" s="38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ref="W236:W244" si="12"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83">
        <v>4607091387957</v>
      </c>
      <c r="E237" s="38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5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5"/>
      <c r="P237" s="385"/>
      <c r="Q237" s="385"/>
      <c r="R237" s="38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83">
        <v>4607091387964</v>
      </c>
      <c r="E238" s="383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5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5"/>
      <c r="P238" s="385"/>
      <c r="Q238" s="385"/>
      <c r="R238" s="38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83">
        <v>4680115883604</v>
      </c>
      <c r="E239" s="383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525" t="s">
        <v>401</v>
      </c>
      <c r="O239" s="385"/>
      <c r="P239" s="385"/>
      <c r="Q239" s="385"/>
      <c r="R239" s="38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83">
        <v>4680115883567</v>
      </c>
      <c r="E240" s="383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526" t="s">
        <v>404</v>
      </c>
      <c r="O240" s="385"/>
      <c r="P240" s="385"/>
      <c r="Q240" s="385"/>
      <c r="R240" s="38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customHeight="1" x14ac:dyDescent="0.25">
      <c r="A241" s="64" t="s">
        <v>405</v>
      </c>
      <c r="B241" s="64" t="s">
        <v>406</v>
      </c>
      <c r="C241" s="37">
        <v>4301051134</v>
      </c>
      <c r="D241" s="383">
        <v>4607091381672</v>
      </c>
      <c r="E241" s="383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5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5"/>
      <c r="P241" s="385"/>
      <c r="Q241" s="385"/>
      <c r="R241" s="38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83">
        <v>4607091387537</v>
      </c>
      <c r="E242" s="383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5"/>
      <c r="P242" s="385"/>
      <c r="Q242" s="385"/>
      <c r="R242" s="38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83">
        <v>4607091387513</v>
      </c>
      <c r="E243" s="383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5"/>
      <c r="P243" s="385"/>
      <c r="Q243" s="385"/>
      <c r="R243" s="38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83">
        <v>4680115880511</v>
      </c>
      <c r="E244" s="383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5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5"/>
      <c r="P244" s="385"/>
      <c r="Q244" s="385"/>
      <c r="R244" s="38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0"/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1"/>
      <c r="N245" s="387" t="s">
        <v>43</v>
      </c>
      <c r="O245" s="388"/>
      <c r="P245" s="388"/>
      <c r="Q245" s="388"/>
      <c r="R245" s="388"/>
      <c r="S245" s="388"/>
      <c r="T245" s="389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90"/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1"/>
      <c r="N246" s="387" t="s">
        <v>43</v>
      </c>
      <c r="O246" s="388"/>
      <c r="P246" s="388"/>
      <c r="Q246" s="388"/>
      <c r="R246" s="388"/>
      <c r="S246" s="388"/>
      <c r="T246" s="389"/>
      <c r="U246" s="43" t="s">
        <v>0</v>
      </c>
      <c r="V246" s="44">
        <f>IFERROR(SUM(V236:V244),"0")</f>
        <v>0</v>
      </c>
      <c r="W246" s="44">
        <f>IFERROR(SUM(W236:W244),"0")</f>
        <v>0</v>
      </c>
      <c r="X246" s="43"/>
      <c r="Y246" s="68"/>
      <c r="Z246" s="68"/>
    </row>
    <row r="247" spans="1:53" ht="14.25" customHeight="1" x14ac:dyDescent="0.25">
      <c r="A247" s="382" t="s">
        <v>237</v>
      </c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83">
        <v>4607091380880</v>
      </c>
      <c r="E248" s="383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5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5"/>
      <c r="P248" s="385"/>
      <c r="Q248" s="385"/>
      <c r="R248" s="38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83">
        <v>4607091384482</v>
      </c>
      <c r="E249" s="38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5"/>
      <c r="P249" s="385"/>
      <c r="Q249" s="385"/>
      <c r="R249" s="38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83">
        <v>4607091380897</v>
      </c>
      <c r="E250" s="383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5"/>
      <c r="P250" s="385"/>
      <c r="Q250" s="385"/>
      <c r="R250" s="38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90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1"/>
      <c r="N251" s="387" t="s">
        <v>43</v>
      </c>
      <c r="O251" s="388"/>
      <c r="P251" s="388"/>
      <c r="Q251" s="388"/>
      <c r="R251" s="388"/>
      <c r="S251" s="388"/>
      <c r="T251" s="389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1"/>
      <c r="N252" s="387" t="s">
        <v>43</v>
      </c>
      <c r="O252" s="388"/>
      <c r="P252" s="388"/>
      <c r="Q252" s="388"/>
      <c r="R252" s="388"/>
      <c r="S252" s="388"/>
      <c r="T252" s="389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82" t="s">
        <v>93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83">
        <v>4607091388374</v>
      </c>
      <c r="E254" s="383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534" t="s">
        <v>421</v>
      </c>
      <c r="O254" s="385"/>
      <c r="P254" s="385"/>
      <c r="Q254" s="385"/>
      <c r="R254" s="38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83">
        <v>4607091388381</v>
      </c>
      <c r="E255" s="383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535" t="s">
        <v>424</v>
      </c>
      <c r="O255" s="385"/>
      <c r="P255" s="385"/>
      <c r="Q255" s="385"/>
      <c r="R255" s="38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83">
        <v>4607091388404</v>
      </c>
      <c r="E256" s="383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5"/>
      <c r="P256" s="385"/>
      <c r="Q256" s="385"/>
      <c r="R256" s="386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90"/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1"/>
      <c r="N257" s="387" t="s">
        <v>43</v>
      </c>
      <c r="O257" s="388"/>
      <c r="P257" s="388"/>
      <c r="Q257" s="388"/>
      <c r="R257" s="388"/>
      <c r="S257" s="388"/>
      <c r="T257" s="389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90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1"/>
      <c r="N258" s="387" t="s">
        <v>43</v>
      </c>
      <c r="O258" s="388"/>
      <c r="P258" s="388"/>
      <c r="Q258" s="388"/>
      <c r="R258" s="388"/>
      <c r="S258" s="388"/>
      <c r="T258" s="389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82" t="s">
        <v>427</v>
      </c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2"/>
      <c r="P259" s="382"/>
      <c r="Q259" s="382"/>
      <c r="R259" s="382"/>
      <c r="S259" s="382"/>
      <c r="T259" s="382"/>
      <c r="U259" s="382"/>
      <c r="V259" s="382"/>
      <c r="W259" s="382"/>
      <c r="X259" s="382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83">
        <v>4680115881808</v>
      </c>
      <c r="E260" s="383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5"/>
      <c r="P260" s="385"/>
      <c r="Q260" s="385"/>
      <c r="R260" s="386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83">
        <v>4680115881822</v>
      </c>
      <c r="E261" s="383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5"/>
      <c r="P261" s="385"/>
      <c r="Q261" s="385"/>
      <c r="R261" s="38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83">
        <v>4680115880016</v>
      </c>
      <c r="E262" s="383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5"/>
      <c r="P262" s="385"/>
      <c r="Q262" s="385"/>
      <c r="R262" s="38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90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1"/>
      <c r="N263" s="387" t="s">
        <v>43</v>
      </c>
      <c r="O263" s="388"/>
      <c r="P263" s="388"/>
      <c r="Q263" s="388"/>
      <c r="R263" s="388"/>
      <c r="S263" s="388"/>
      <c r="T263" s="389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90"/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1"/>
      <c r="N264" s="387" t="s">
        <v>43</v>
      </c>
      <c r="O264" s="388"/>
      <c r="P264" s="388"/>
      <c r="Q264" s="388"/>
      <c r="R264" s="388"/>
      <c r="S264" s="388"/>
      <c r="T264" s="389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81" t="s">
        <v>436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66"/>
      <c r="Z265" s="66"/>
    </row>
    <row r="266" spans="1:53" ht="14.25" customHeight="1" x14ac:dyDescent="0.25">
      <c r="A266" s="382" t="s">
        <v>115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83">
        <v>4607091387421</v>
      </c>
      <c r="E267" s="383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5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5"/>
      <c r="P267" s="385"/>
      <c r="Q267" s="385"/>
      <c r="R267" s="38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83">
        <v>4607091387421</v>
      </c>
      <c r="E268" s="383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5"/>
      <c r="P268" s="385"/>
      <c r="Q268" s="385"/>
      <c r="R268" s="38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83">
        <v>4607091387452</v>
      </c>
      <c r="E269" s="383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5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5"/>
      <c r="P269" s="385"/>
      <c r="Q269" s="385"/>
      <c r="R269" s="38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83">
        <v>4607091387452</v>
      </c>
      <c r="E270" s="383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543" t="s">
        <v>443</v>
      </c>
      <c r="O270" s="385"/>
      <c r="P270" s="385"/>
      <c r="Q270" s="385"/>
      <c r="R270" s="38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83">
        <v>4607091385984</v>
      </c>
      <c r="E271" s="383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5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5"/>
      <c r="P271" s="385"/>
      <c r="Q271" s="385"/>
      <c r="R271" s="38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83">
        <v>4607091387438</v>
      </c>
      <c r="E272" s="383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5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5"/>
      <c r="P272" s="385"/>
      <c r="Q272" s="385"/>
      <c r="R272" s="386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83">
        <v>4607091387469</v>
      </c>
      <c r="E273" s="383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5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5"/>
      <c r="P273" s="385"/>
      <c r="Q273" s="385"/>
      <c r="R273" s="386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1"/>
      <c r="N274" s="387" t="s">
        <v>43</v>
      </c>
      <c r="O274" s="388"/>
      <c r="P274" s="388"/>
      <c r="Q274" s="388"/>
      <c r="R274" s="388"/>
      <c r="S274" s="388"/>
      <c r="T274" s="389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90"/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1"/>
      <c r="N275" s="387" t="s">
        <v>43</v>
      </c>
      <c r="O275" s="388"/>
      <c r="P275" s="388"/>
      <c r="Q275" s="388"/>
      <c r="R275" s="388"/>
      <c r="S275" s="388"/>
      <c r="T275" s="389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82" t="s">
        <v>75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83">
        <v>4607091387292</v>
      </c>
      <c r="E277" s="383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5"/>
      <c r="P277" s="385"/>
      <c r="Q277" s="385"/>
      <c r="R277" s="38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83">
        <v>4607091387315</v>
      </c>
      <c r="E278" s="383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5"/>
      <c r="P278" s="385"/>
      <c r="Q278" s="385"/>
      <c r="R278" s="38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90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1"/>
      <c r="N279" s="387" t="s">
        <v>43</v>
      </c>
      <c r="O279" s="388"/>
      <c r="P279" s="388"/>
      <c r="Q279" s="388"/>
      <c r="R279" s="388"/>
      <c r="S279" s="388"/>
      <c r="T279" s="389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1"/>
      <c r="N280" s="387" t="s">
        <v>43</v>
      </c>
      <c r="O280" s="388"/>
      <c r="P280" s="388"/>
      <c r="Q280" s="388"/>
      <c r="R280" s="388"/>
      <c r="S280" s="388"/>
      <c r="T280" s="389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81" t="s">
        <v>454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customHeight="1" x14ac:dyDescent="0.25">
      <c r="A282" s="382" t="s">
        <v>75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83">
        <v>4607091383836</v>
      </c>
      <c r="E283" s="383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5"/>
      <c r="P283" s="385"/>
      <c r="Q283" s="385"/>
      <c r="R283" s="38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1"/>
      <c r="N284" s="387" t="s">
        <v>43</v>
      </c>
      <c r="O284" s="388"/>
      <c r="P284" s="388"/>
      <c r="Q284" s="388"/>
      <c r="R284" s="388"/>
      <c r="S284" s="388"/>
      <c r="T284" s="38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90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1"/>
      <c r="N285" s="387" t="s">
        <v>43</v>
      </c>
      <c r="O285" s="388"/>
      <c r="P285" s="388"/>
      <c r="Q285" s="388"/>
      <c r="R285" s="388"/>
      <c r="S285" s="388"/>
      <c r="T285" s="38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82" t="s">
        <v>80</v>
      </c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2"/>
      <c r="S286" s="382"/>
      <c r="T286" s="382"/>
      <c r="U286" s="382"/>
      <c r="V286" s="382"/>
      <c r="W286" s="382"/>
      <c r="X286" s="382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83">
        <v>4607091387919</v>
      </c>
      <c r="E287" s="383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5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5"/>
      <c r="P287" s="385"/>
      <c r="Q287" s="385"/>
      <c r="R287" s="386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90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1"/>
      <c r="N288" s="387" t="s">
        <v>43</v>
      </c>
      <c r="O288" s="388"/>
      <c r="P288" s="388"/>
      <c r="Q288" s="388"/>
      <c r="R288" s="388"/>
      <c r="S288" s="388"/>
      <c r="T288" s="389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1"/>
      <c r="N289" s="387" t="s">
        <v>43</v>
      </c>
      <c r="O289" s="388"/>
      <c r="P289" s="388"/>
      <c r="Q289" s="388"/>
      <c r="R289" s="388"/>
      <c r="S289" s="388"/>
      <c r="T289" s="389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82" t="s">
        <v>237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83">
        <v>4607091388831</v>
      </c>
      <c r="E291" s="383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5"/>
      <c r="P291" s="385"/>
      <c r="Q291" s="385"/>
      <c r="R291" s="38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1"/>
      <c r="N292" s="387" t="s">
        <v>43</v>
      </c>
      <c r="O292" s="388"/>
      <c r="P292" s="388"/>
      <c r="Q292" s="388"/>
      <c r="R292" s="388"/>
      <c r="S292" s="388"/>
      <c r="T292" s="389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90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1"/>
      <c r="N293" s="387" t="s">
        <v>43</v>
      </c>
      <c r="O293" s="388"/>
      <c r="P293" s="388"/>
      <c r="Q293" s="388"/>
      <c r="R293" s="388"/>
      <c r="S293" s="388"/>
      <c r="T293" s="389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82" t="s">
        <v>93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83">
        <v>4607091383102</v>
      </c>
      <c r="E295" s="383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5"/>
      <c r="P295" s="385"/>
      <c r="Q295" s="385"/>
      <c r="R295" s="386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1"/>
      <c r="N296" s="387" t="s">
        <v>43</v>
      </c>
      <c r="O296" s="388"/>
      <c r="P296" s="388"/>
      <c r="Q296" s="388"/>
      <c r="R296" s="388"/>
      <c r="S296" s="388"/>
      <c r="T296" s="389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90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1"/>
      <c r="N297" s="387" t="s">
        <v>43</v>
      </c>
      <c r="O297" s="388"/>
      <c r="P297" s="388"/>
      <c r="Q297" s="388"/>
      <c r="R297" s="388"/>
      <c r="S297" s="388"/>
      <c r="T297" s="389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80" t="s">
        <v>463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55"/>
      <c r="Z298" s="55"/>
    </row>
    <row r="299" spans="1:53" ht="16.5" customHeight="1" x14ac:dyDescent="0.25">
      <c r="A299" s="381" t="s">
        <v>464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66"/>
      <c r="Z299" s="66"/>
    </row>
    <row r="300" spans="1:53" ht="14.25" customHeight="1" x14ac:dyDescent="0.25">
      <c r="A300" s="382" t="s">
        <v>115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83">
        <v>4607091383997</v>
      </c>
      <c r="E301" s="38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5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5"/>
      <c r="P301" s="385"/>
      <c r="Q301" s="385"/>
      <c r="R301" s="386"/>
      <c r="S301" s="40" t="s">
        <v>48</v>
      </c>
      <c r="T301" s="40" t="s">
        <v>48</v>
      </c>
      <c r="U301" s="41" t="s">
        <v>0</v>
      </c>
      <c r="V301" s="59">
        <v>18500</v>
      </c>
      <c r="W301" s="56">
        <f t="shared" ref="W301:W308" si="14">IFERROR(IF(V301="",0,CEILING((V301/$H301),1)*$H301),"")</f>
        <v>18510</v>
      </c>
      <c r="X301" s="42">
        <f>IFERROR(IF(W301=0,"",ROUNDUP(W301/H301,0)*0.02175),"")</f>
        <v>26.839499999999997</v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83">
        <v>4607091383997</v>
      </c>
      <c r="E302" s="38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55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5"/>
      <c r="P302" s="385"/>
      <c r="Q302" s="385"/>
      <c r="R302" s="386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3">
        <v>4607091384130</v>
      </c>
      <c r="E303" s="38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5"/>
      <c r="P303" s="385"/>
      <c r="Q303" s="385"/>
      <c r="R303" s="386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4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83">
        <v>4607091384130</v>
      </c>
      <c r="E304" s="383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5"/>
      <c r="P304" s="385"/>
      <c r="Q304" s="385"/>
      <c r="R304" s="386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83">
        <v>4607091384147</v>
      </c>
      <c r="E305" s="383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5"/>
      <c r="P305" s="385"/>
      <c r="Q305" s="385"/>
      <c r="R305" s="386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83">
        <v>4607091384147</v>
      </c>
      <c r="E306" s="383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558" t="s">
        <v>474</v>
      </c>
      <c r="O306" s="385"/>
      <c r="P306" s="385"/>
      <c r="Q306" s="385"/>
      <c r="R306" s="386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83">
        <v>4607091384154</v>
      </c>
      <c r="E307" s="383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5"/>
      <c r="P307" s="385"/>
      <c r="Q307" s="385"/>
      <c r="R307" s="386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83">
        <v>4607091384161</v>
      </c>
      <c r="E308" s="383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5"/>
      <c r="P308" s="385"/>
      <c r="Q308" s="385"/>
      <c r="R308" s="386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0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1"/>
      <c r="N309" s="387" t="s">
        <v>43</v>
      </c>
      <c r="O309" s="388"/>
      <c r="P309" s="388"/>
      <c r="Q309" s="388"/>
      <c r="R309" s="388"/>
      <c r="S309" s="388"/>
      <c r="T309" s="389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1233.3333333333333</v>
      </c>
      <c r="W309" s="44">
        <f>IFERROR(W301/H301,"0")+IFERROR(W302/H302,"0")+IFERROR(W303/H303,"0")+IFERROR(W304/H304,"0")+IFERROR(W305/H305,"0")+IFERROR(W306/H306,"0")+IFERROR(W307/H307,"0")+IFERROR(W308/H308,"0")</f>
        <v>1234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26.839499999999997</v>
      </c>
      <c r="Y309" s="68"/>
      <c r="Z309" s="68"/>
    </row>
    <row r="310" spans="1:53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1"/>
      <c r="N310" s="387" t="s">
        <v>43</v>
      </c>
      <c r="O310" s="388"/>
      <c r="P310" s="388"/>
      <c r="Q310" s="388"/>
      <c r="R310" s="388"/>
      <c r="S310" s="388"/>
      <c r="T310" s="389"/>
      <c r="U310" s="43" t="s">
        <v>0</v>
      </c>
      <c r="V310" s="44">
        <f>IFERROR(SUM(V301:V308),"0")</f>
        <v>18500</v>
      </c>
      <c r="W310" s="44">
        <f>IFERROR(SUM(W301:W308),"0")</f>
        <v>18510</v>
      </c>
      <c r="X310" s="43"/>
      <c r="Y310" s="68"/>
      <c r="Z310" s="68"/>
    </row>
    <row r="311" spans="1:53" ht="14.25" customHeight="1" x14ac:dyDescent="0.25">
      <c r="A311" s="382" t="s">
        <v>107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3">
        <v>4607091383980</v>
      </c>
      <c r="E312" s="383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5"/>
      <c r="P312" s="385"/>
      <c r="Q312" s="385"/>
      <c r="R312" s="38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83">
        <v>4680115883314</v>
      </c>
      <c r="E313" s="383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562" t="s">
        <v>483</v>
      </c>
      <c r="O313" s="385"/>
      <c r="P313" s="385"/>
      <c r="Q313" s="385"/>
      <c r="R313" s="38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83">
        <v>4607091384178</v>
      </c>
      <c r="E314" s="38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5"/>
      <c r="P314" s="385"/>
      <c r="Q314" s="385"/>
      <c r="R314" s="38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0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1"/>
      <c r="N315" s="387" t="s">
        <v>43</v>
      </c>
      <c r="O315" s="388"/>
      <c r="P315" s="388"/>
      <c r="Q315" s="388"/>
      <c r="R315" s="388"/>
      <c r="S315" s="388"/>
      <c r="T315" s="389"/>
      <c r="U315" s="43" t="s">
        <v>42</v>
      </c>
      <c r="V315" s="44">
        <f>IFERROR(V312/H312,"0")+IFERROR(V313/H313,"0")+IFERROR(V314/H314,"0")</f>
        <v>0</v>
      </c>
      <c r="W315" s="44">
        <f>IFERROR(W312/H312,"0")+IFERROR(W313/H313,"0")+IFERROR(W314/H314,"0")</f>
        <v>0</v>
      </c>
      <c r="X315" s="44">
        <f>IFERROR(IF(X312="",0,X312),"0")+IFERROR(IF(X313="",0,X313),"0")+IFERROR(IF(X314="",0,X314),"0")</f>
        <v>0</v>
      </c>
      <c r="Y315" s="68"/>
      <c r="Z315" s="68"/>
    </row>
    <row r="316" spans="1:53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1"/>
      <c r="N316" s="387" t="s">
        <v>43</v>
      </c>
      <c r="O316" s="388"/>
      <c r="P316" s="388"/>
      <c r="Q316" s="388"/>
      <c r="R316" s="388"/>
      <c r="S316" s="388"/>
      <c r="T316" s="389"/>
      <c r="U316" s="43" t="s">
        <v>0</v>
      </c>
      <c r="V316" s="44">
        <f>IFERROR(SUM(V312:V314),"0")</f>
        <v>0</v>
      </c>
      <c r="W316" s="44">
        <f>IFERROR(SUM(W312:W314),"0")</f>
        <v>0</v>
      </c>
      <c r="X316" s="43"/>
      <c r="Y316" s="68"/>
      <c r="Z316" s="68"/>
    </row>
    <row r="317" spans="1:53" ht="14.25" customHeight="1" x14ac:dyDescent="0.25">
      <c r="A317" s="382" t="s">
        <v>80</v>
      </c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4301051298</v>
      </c>
      <c r="D318" s="383">
        <v>4607091384260</v>
      </c>
      <c r="E318" s="383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5"/>
      <c r="P318" s="385"/>
      <c r="Q318" s="385"/>
      <c r="R318" s="38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90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1"/>
      <c r="N319" s="387" t="s">
        <v>43</v>
      </c>
      <c r="O319" s="388"/>
      <c r="P319" s="388"/>
      <c r="Q319" s="388"/>
      <c r="R319" s="388"/>
      <c r="S319" s="388"/>
      <c r="T319" s="389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1"/>
      <c r="N320" s="387" t="s">
        <v>43</v>
      </c>
      <c r="O320" s="388"/>
      <c r="P320" s="388"/>
      <c r="Q320" s="388"/>
      <c r="R320" s="388"/>
      <c r="S320" s="388"/>
      <c r="T320" s="389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82" t="s">
        <v>237</v>
      </c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67"/>
      <c r="Z321" s="67"/>
    </row>
    <row r="322" spans="1:53" ht="16.5" customHeight="1" x14ac:dyDescent="0.25">
      <c r="A322" s="64" t="s">
        <v>488</v>
      </c>
      <c r="B322" s="64" t="s">
        <v>489</v>
      </c>
      <c r="C322" s="37">
        <v>4301060314</v>
      </c>
      <c r="D322" s="383">
        <v>4607091384673</v>
      </c>
      <c r="E322" s="38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5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5"/>
      <c r="P322" s="385"/>
      <c r="Q322" s="385"/>
      <c r="R322" s="386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90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1"/>
      <c r="N323" s="387" t="s">
        <v>43</v>
      </c>
      <c r="O323" s="388"/>
      <c r="P323" s="388"/>
      <c r="Q323" s="388"/>
      <c r="R323" s="388"/>
      <c r="S323" s="388"/>
      <c r="T323" s="389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1"/>
      <c r="N324" s="387" t="s">
        <v>43</v>
      </c>
      <c r="O324" s="388"/>
      <c r="P324" s="388"/>
      <c r="Q324" s="388"/>
      <c r="R324" s="388"/>
      <c r="S324" s="388"/>
      <c r="T324" s="389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81" t="s">
        <v>490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66"/>
      <c r="Z325" s="66"/>
    </row>
    <row r="326" spans="1:53" ht="14.25" customHeight="1" x14ac:dyDescent="0.25">
      <c r="A326" s="382" t="s">
        <v>115</v>
      </c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83">
        <v>4607091384185</v>
      </c>
      <c r="E327" s="383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5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5"/>
      <c r="P327" s="385"/>
      <c r="Q327" s="385"/>
      <c r="R327" s="38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4301011312</v>
      </c>
      <c r="D328" s="383">
        <v>4607091384192</v>
      </c>
      <c r="E328" s="383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5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5"/>
      <c r="P328" s="385"/>
      <c r="Q328" s="385"/>
      <c r="R328" s="38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4301011483</v>
      </c>
      <c r="D329" s="383">
        <v>4680115881907</v>
      </c>
      <c r="E329" s="383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5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5"/>
      <c r="P329" s="385"/>
      <c r="Q329" s="385"/>
      <c r="R329" s="38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83">
        <v>4607091384680</v>
      </c>
      <c r="E330" s="383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5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5"/>
      <c r="P330" s="385"/>
      <c r="Q330" s="385"/>
      <c r="R330" s="38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0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1"/>
      <c r="N331" s="387" t="s">
        <v>43</v>
      </c>
      <c r="O331" s="388"/>
      <c r="P331" s="388"/>
      <c r="Q331" s="388"/>
      <c r="R331" s="388"/>
      <c r="S331" s="388"/>
      <c r="T331" s="389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1"/>
      <c r="N332" s="387" t="s">
        <v>43</v>
      </c>
      <c r="O332" s="388"/>
      <c r="P332" s="388"/>
      <c r="Q332" s="388"/>
      <c r="R332" s="388"/>
      <c r="S332" s="388"/>
      <c r="T332" s="389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82" t="s">
        <v>75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83">
        <v>4607091384802</v>
      </c>
      <c r="E334" s="383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5"/>
      <c r="P334" s="385"/>
      <c r="Q334" s="385"/>
      <c r="R334" s="38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4301031140</v>
      </c>
      <c r="D335" s="383">
        <v>4607091384826</v>
      </c>
      <c r="E335" s="383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5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5"/>
      <c r="P335" s="385"/>
      <c r="Q335" s="385"/>
      <c r="R335" s="38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0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1"/>
      <c r="N336" s="387" t="s">
        <v>43</v>
      </c>
      <c r="O336" s="388"/>
      <c r="P336" s="388"/>
      <c r="Q336" s="388"/>
      <c r="R336" s="388"/>
      <c r="S336" s="388"/>
      <c r="T336" s="389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1"/>
      <c r="N337" s="387" t="s">
        <v>43</v>
      </c>
      <c r="O337" s="388"/>
      <c r="P337" s="388"/>
      <c r="Q337" s="388"/>
      <c r="R337" s="388"/>
      <c r="S337" s="388"/>
      <c r="T337" s="389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2" t="s">
        <v>80</v>
      </c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83">
        <v>4607091384246</v>
      </c>
      <c r="E339" s="38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5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5"/>
      <c r="P339" s="385"/>
      <c r="Q339" s="385"/>
      <c r="R339" s="386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4301051445</v>
      </c>
      <c r="D340" s="383">
        <v>4680115881976</v>
      </c>
      <c r="E340" s="383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5"/>
      <c r="P340" s="385"/>
      <c r="Q340" s="385"/>
      <c r="R340" s="38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83">
        <v>4607091384253</v>
      </c>
      <c r="E341" s="383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5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5"/>
      <c r="P341" s="385"/>
      <c r="Q341" s="385"/>
      <c r="R341" s="38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509</v>
      </c>
      <c r="B342" s="64" t="s">
        <v>510</v>
      </c>
      <c r="C342" s="37">
        <v>4301051444</v>
      </c>
      <c r="D342" s="383">
        <v>4680115881969</v>
      </c>
      <c r="E342" s="383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5"/>
      <c r="P342" s="385"/>
      <c r="Q342" s="385"/>
      <c r="R342" s="38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0"/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1"/>
      <c r="N343" s="387" t="s">
        <v>43</v>
      </c>
      <c r="O343" s="388"/>
      <c r="P343" s="388"/>
      <c r="Q343" s="388"/>
      <c r="R343" s="388"/>
      <c r="S343" s="388"/>
      <c r="T343" s="389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90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1"/>
      <c r="N344" s="387" t="s">
        <v>43</v>
      </c>
      <c r="O344" s="388"/>
      <c r="P344" s="388"/>
      <c r="Q344" s="388"/>
      <c r="R344" s="388"/>
      <c r="S344" s="388"/>
      <c r="T344" s="389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82" t="s">
        <v>237</v>
      </c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67"/>
      <c r="Z345" s="67"/>
    </row>
    <row r="346" spans="1:53" ht="27" customHeight="1" x14ac:dyDescent="0.25">
      <c r="A346" s="64" t="s">
        <v>511</v>
      </c>
      <c r="B346" s="64" t="s">
        <v>512</v>
      </c>
      <c r="C346" s="37">
        <v>4301060322</v>
      </c>
      <c r="D346" s="383">
        <v>4607091389357</v>
      </c>
      <c r="E346" s="383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5"/>
      <c r="P346" s="385"/>
      <c r="Q346" s="385"/>
      <c r="R346" s="386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0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1"/>
      <c r="N347" s="387" t="s">
        <v>43</v>
      </c>
      <c r="O347" s="388"/>
      <c r="P347" s="388"/>
      <c r="Q347" s="388"/>
      <c r="R347" s="388"/>
      <c r="S347" s="388"/>
      <c r="T347" s="389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1"/>
      <c r="N348" s="387" t="s">
        <v>43</v>
      </c>
      <c r="O348" s="388"/>
      <c r="P348" s="388"/>
      <c r="Q348" s="388"/>
      <c r="R348" s="388"/>
      <c r="S348" s="388"/>
      <c r="T348" s="389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0" t="s">
        <v>513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55"/>
      <c r="Z349" s="55"/>
    </row>
    <row r="350" spans="1:53" ht="16.5" customHeight="1" x14ac:dyDescent="0.25">
      <c r="A350" s="381" t="s">
        <v>514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6"/>
      <c r="Z350" s="66"/>
    </row>
    <row r="351" spans="1:53" ht="14.25" customHeight="1" x14ac:dyDescent="0.25">
      <c r="A351" s="382" t="s">
        <v>115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67"/>
      <c r="Z351" s="67"/>
    </row>
    <row r="352" spans="1:53" ht="27" customHeight="1" x14ac:dyDescent="0.25">
      <c r="A352" s="64" t="s">
        <v>515</v>
      </c>
      <c r="B352" s="64" t="s">
        <v>516</v>
      </c>
      <c r="C352" s="37">
        <v>4301011428</v>
      </c>
      <c r="D352" s="383">
        <v>4607091389708</v>
      </c>
      <c r="E352" s="383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5"/>
      <c r="P352" s="385"/>
      <c r="Q352" s="385"/>
      <c r="R352" s="38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4301011427</v>
      </c>
      <c r="D353" s="383">
        <v>4607091389692</v>
      </c>
      <c r="E353" s="383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5"/>
      <c r="P353" s="385"/>
      <c r="Q353" s="385"/>
      <c r="R353" s="38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0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1"/>
      <c r="N354" s="387" t="s">
        <v>43</v>
      </c>
      <c r="O354" s="388"/>
      <c r="P354" s="388"/>
      <c r="Q354" s="388"/>
      <c r="R354" s="388"/>
      <c r="S354" s="388"/>
      <c r="T354" s="389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1"/>
      <c r="N355" s="387" t="s">
        <v>43</v>
      </c>
      <c r="O355" s="388"/>
      <c r="P355" s="388"/>
      <c r="Q355" s="388"/>
      <c r="R355" s="388"/>
      <c r="S355" s="388"/>
      <c r="T355" s="389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2" t="s">
        <v>75</v>
      </c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83">
        <v>4607091389753</v>
      </c>
      <c r="E357" s="383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5"/>
      <c r="P357" s="385"/>
      <c r="Q357" s="385"/>
      <c r="R357" s="38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5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4301031174</v>
      </c>
      <c r="D358" s="383">
        <v>4607091389760</v>
      </c>
      <c r="E358" s="383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5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5"/>
      <c r="P358" s="385"/>
      <c r="Q358" s="385"/>
      <c r="R358" s="38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83">
        <v>4607091389746</v>
      </c>
      <c r="E359" s="383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5"/>
      <c r="P359" s="385"/>
      <c r="Q359" s="385"/>
      <c r="R359" s="386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525</v>
      </c>
      <c r="B360" s="64" t="s">
        <v>526</v>
      </c>
      <c r="C360" s="37">
        <v>4301031236</v>
      </c>
      <c r="D360" s="383">
        <v>4680115882928</v>
      </c>
      <c r="E360" s="383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5"/>
      <c r="P360" s="385"/>
      <c r="Q360" s="385"/>
      <c r="R360" s="386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4301031257</v>
      </c>
      <c r="D361" s="383">
        <v>4680115883147</v>
      </c>
      <c r="E361" s="383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5"/>
      <c r="P361" s="385"/>
      <c r="Q361" s="385"/>
      <c r="R361" s="386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529</v>
      </c>
      <c r="B362" s="64" t="s">
        <v>530</v>
      </c>
      <c r="C362" s="37">
        <v>4301031178</v>
      </c>
      <c r="D362" s="383">
        <v>4607091384338</v>
      </c>
      <c r="E362" s="383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5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5"/>
      <c r="P362" s="385"/>
      <c r="Q362" s="385"/>
      <c r="R362" s="386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4301031254</v>
      </c>
      <c r="D363" s="383">
        <v>4680115883154</v>
      </c>
      <c r="E363" s="383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5"/>
      <c r="P363" s="385"/>
      <c r="Q363" s="385"/>
      <c r="R363" s="386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533</v>
      </c>
      <c r="B364" s="64" t="s">
        <v>534</v>
      </c>
      <c r="C364" s="37">
        <v>4301031171</v>
      </c>
      <c r="D364" s="383">
        <v>4607091389524</v>
      </c>
      <c r="E364" s="383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5"/>
      <c r="P364" s="385"/>
      <c r="Q364" s="385"/>
      <c r="R364" s="386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4301031258</v>
      </c>
      <c r="D365" s="383">
        <v>4680115883161</v>
      </c>
      <c r="E365" s="383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5"/>
      <c r="P365" s="385"/>
      <c r="Q365" s="385"/>
      <c r="R365" s="386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4301031170</v>
      </c>
      <c r="D366" s="383">
        <v>4607091384345</v>
      </c>
      <c r="E366" s="383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5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5"/>
      <c r="P366" s="385"/>
      <c r="Q366" s="385"/>
      <c r="R366" s="386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4301031256</v>
      </c>
      <c r="D367" s="383">
        <v>4680115883178</v>
      </c>
      <c r="E367" s="383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5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5"/>
      <c r="P367" s="385"/>
      <c r="Q367" s="385"/>
      <c r="R367" s="386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4301031172</v>
      </c>
      <c r="D368" s="383">
        <v>4607091389531</v>
      </c>
      <c r="E368" s="38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5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5"/>
      <c r="P368" s="385"/>
      <c r="Q368" s="385"/>
      <c r="R368" s="386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543</v>
      </c>
      <c r="B369" s="64" t="s">
        <v>544</v>
      </c>
      <c r="C369" s="37">
        <v>4301031255</v>
      </c>
      <c r="D369" s="383">
        <v>4680115883185</v>
      </c>
      <c r="E369" s="38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591" t="s">
        <v>545</v>
      </c>
      <c r="O369" s="385"/>
      <c r="P369" s="385"/>
      <c r="Q369" s="385"/>
      <c r="R369" s="386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1"/>
      <c r="N370" s="387" t="s">
        <v>43</v>
      </c>
      <c r="O370" s="388"/>
      <c r="P370" s="388"/>
      <c r="Q370" s="388"/>
      <c r="R370" s="388"/>
      <c r="S370" s="388"/>
      <c r="T370" s="389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90"/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L371" s="390"/>
      <c r="M371" s="391"/>
      <c r="N371" s="387" t="s">
        <v>43</v>
      </c>
      <c r="O371" s="388"/>
      <c r="P371" s="388"/>
      <c r="Q371" s="388"/>
      <c r="R371" s="388"/>
      <c r="S371" s="388"/>
      <c r="T371" s="389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82" t="s">
        <v>80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67"/>
      <c r="Z372" s="67"/>
    </row>
    <row r="373" spans="1:53" ht="27" customHeight="1" x14ac:dyDescent="0.25">
      <c r="A373" s="64" t="s">
        <v>546</v>
      </c>
      <c r="B373" s="64" t="s">
        <v>547</v>
      </c>
      <c r="C373" s="37">
        <v>4301051258</v>
      </c>
      <c r="D373" s="383">
        <v>4607091389685</v>
      </c>
      <c r="E373" s="383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5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5"/>
      <c r="P373" s="385"/>
      <c r="Q373" s="385"/>
      <c r="R373" s="38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4301051431</v>
      </c>
      <c r="D374" s="383">
        <v>4607091389654</v>
      </c>
      <c r="E374" s="383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5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5"/>
      <c r="P374" s="385"/>
      <c r="Q374" s="385"/>
      <c r="R374" s="38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4301051284</v>
      </c>
      <c r="D375" s="383">
        <v>4607091384352</v>
      </c>
      <c r="E375" s="383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5"/>
      <c r="P375" s="385"/>
      <c r="Q375" s="385"/>
      <c r="R375" s="38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552</v>
      </c>
      <c r="B376" s="64" t="s">
        <v>553</v>
      </c>
      <c r="C376" s="37">
        <v>4301051257</v>
      </c>
      <c r="D376" s="383">
        <v>4607091389661</v>
      </c>
      <c r="E376" s="383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5"/>
      <c r="P376" s="385"/>
      <c r="Q376" s="385"/>
      <c r="R376" s="38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0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1"/>
      <c r="N377" s="387" t="s">
        <v>43</v>
      </c>
      <c r="O377" s="388"/>
      <c r="P377" s="388"/>
      <c r="Q377" s="388"/>
      <c r="R377" s="388"/>
      <c r="S377" s="388"/>
      <c r="T377" s="389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1"/>
      <c r="N378" s="387" t="s">
        <v>43</v>
      </c>
      <c r="O378" s="388"/>
      <c r="P378" s="388"/>
      <c r="Q378" s="388"/>
      <c r="R378" s="388"/>
      <c r="S378" s="388"/>
      <c r="T378" s="389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2" t="s">
        <v>237</v>
      </c>
      <c r="B379" s="382"/>
      <c r="C379" s="382"/>
      <c r="D379" s="382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67"/>
      <c r="Z379" s="67"/>
    </row>
    <row r="380" spans="1:53" ht="27" customHeight="1" x14ac:dyDescent="0.25">
      <c r="A380" s="64" t="s">
        <v>554</v>
      </c>
      <c r="B380" s="64" t="s">
        <v>555</v>
      </c>
      <c r="C380" s="37">
        <v>4301060352</v>
      </c>
      <c r="D380" s="383">
        <v>4680115881648</v>
      </c>
      <c r="E380" s="383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5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5"/>
      <c r="P380" s="385"/>
      <c r="Q380" s="385"/>
      <c r="R380" s="386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1"/>
      <c r="N381" s="387" t="s">
        <v>43</v>
      </c>
      <c r="O381" s="388"/>
      <c r="P381" s="388"/>
      <c r="Q381" s="388"/>
      <c r="R381" s="388"/>
      <c r="S381" s="388"/>
      <c r="T381" s="389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0"/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1"/>
      <c r="N382" s="387" t="s">
        <v>43</v>
      </c>
      <c r="O382" s="388"/>
      <c r="P382" s="388"/>
      <c r="Q382" s="388"/>
      <c r="R382" s="388"/>
      <c r="S382" s="388"/>
      <c r="T382" s="389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2" t="s">
        <v>93</v>
      </c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382"/>
      <c r="P383" s="382"/>
      <c r="Q383" s="382"/>
      <c r="R383" s="382"/>
      <c r="S383" s="382"/>
      <c r="T383" s="382"/>
      <c r="U383" s="382"/>
      <c r="V383" s="382"/>
      <c r="W383" s="382"/>
      <c r="X383" s="382"/>
      <c r="Y383" s="67"/>
      <c r="Z383" s="67"/>
    </row>
    <row r="384" spans="1:53" ht="27" customHeight="1" x14ac:dyDescent="0.25">
      <c r="A384" s="64" t="s">
        <v>556</v>
      </c>
      <c r="B384" s="64" t="s">
        <v>557</v>
      </c>
      <c r="C384" s="37">
        <v>4301032045</v>
      </c>
      <c r="D384" s="383">
        <v>4680115884335</v>
      </c>
      <c r="E384" s="383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597" t="s">
        <v>558</v>
      </c>
      <c r="O384" s="385"/>
      <c r="P384" s="385"/>
      <c r="Q384" s="385"/>
      <c r="R384" s="38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561</v>
      </c>
      <c r="B385" s="64" t="s">
        <v>562</v>
      </c>
      <c r="C385" s="37">
        <v>4301170011</v>
      </c>
      <c r="D385" s="383">
        <v>4680115884113</v>
      </c>
      <c r="E385" s="383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598" t="s">
        <v>563</v>
      </c>
      <c r="O385" s="385"/>
      <c r="P385" s="385"/>
      <c r="Q385" s="385"/>
      <c r="R385" s="38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4301032046</v>
      </c>
      <c r="D386" s="383">
        <v>4680115884359</v>
      </c>
      <c r="E386" s="383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599" t="s">
        <v>566</v>
      </c>
      <c r="O386" s="385"/>
      <c r="P386" s="385"/>
      <c r="Q386" s="385"/>
      <c r="R386" s="38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83">
        <v>4680115884342</v>
      </c>
      <c r="E387" s="383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600" t="s">
        <v>569</v>
      </c>
      <c r="O387" s="385"/>
      <c r="P387" s="385"/>
      <c r="Q387" s="385"/>
      <c r="R387" s="386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0"/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1"/>
      <c r="N388" s="387" t="s">
        <v>43</v>
      </c>
      <c r="O388" s="388"/>
      <c r="P388" s="388"/>
      <c r="Q388" s="388"/>
      <c r="R388" s="388"/>
      <c r="S388" s="388"/>
      <c r="T388" s="389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0"/>
      <c r="B389" s="390"/>
      <c r="C389" s="390"/>
      <c r="D389" s="390"/>
      <c r="E389" s="390"/>
      <c r="F389" s="390"/>
      <c r="G389" s="390"/>
      <c r="H389" s="390"/>
      <c r="I389" s="390"/>
      <c r="J389" s="390"/>
      <c r="K389" s="390"/>
      <c r="L389" s="390"/>
      <c r="M389" s="391"/>
      <c r="N389" s="387" t="s">
        <v>43</v>
      </c>
      <c r="O389" s="388"/>
      <c r="P389" s="388"/>
      <c r="Q389" s="388"/>
      <c r="R389" s="388"/>
      <c r="S389" s="388"/>
      <c r="T389" s="389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customHeight="1" x14ac:dyDescent="0.25">
      <c r="A390" s="382" t="s">
        <v>102</v>
      </c>
      <c r="B390" s="382"/>
      <c r="C390" s="382"/>
      <c r="D390" s="382"/>
      <c r="E390" s="382"/>
      <c r="F390" s="382"/>
      <c r="G390" s="382"/>
      <c r="H390" s="382"/>
      <c r="I390" s="382"/>
      <c r="J390" s="382"/>
      <c r="K390" s="382"/>
      <c r="L390" s="382"/>
      <c r="M390" s="382"/>
      <c r="N390" s="382"/>
      <c r="O390" s="382"/>
      <c r="P390" s="382"/>
      <c r="Q390" s="382"/>
      <c r="R390" s="382"/>
      <c r="S390" s="382"/>
      <c r="T390" s="382"/>
      <c r="U390" s="382"/>
      <c r="V390" s="382"/>
      <c r="W390" s="382"/>
      <c r="X390" s="382"/>
      <c r="Y390" s="67"/>
      <c r="Z390" s="67"/>
    </row>
    <row r="391" spans="1:53" ht="27" customHeight="1" x14ac:dyDescent="0.25">
      <c r="A391" s="64" t="s">
        <v>570</v>
      </c>
      <c r="B391" s="64" t="s">
        <v>571</v>
      </c>
      <c r="C391" s="37">
        <v>4301170010</v>
      </c>
      <c r="D391" s="383">
        <v>4680115884090</v>
      </c>
      <c r="E391" s="383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601" t="s">
        <v>572</v>
      </c>
      <c r="O391" s="385"/>
      <c r="P391" s="385"/>
      <c r="Q391" s="385"/>
      <c r="R391" s="386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4301170009</v>
      </c>
      <c r="D392" s="383">
        <v>4680115882997</v>
      </c>
      <c r="E392" s="38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602" t="s">
        <v>575</v>
      </c>
      <c r="O392" s="385"/>
      <c r="P392" s="385"/>
      <c r="Q392" s="385"/>
      <c r="R392" s="38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90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1"/>
      <c r="N393" s="387" t="s">
        <v>43</v>
      </c>
      <c r="O393" s="388"/>
      <c r="P393" s="388"/>
      <c r="Q393" s="388"/>
      <c r="R393" s="388"/>
      <c r="S393" s="388"/>
      <c r="T393" s="389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90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1"/>
      <c r="N394" s="387" t="s">
        <v>43</v>
      </c>
      <c r="O394" s="388"/>
      <c r="P394" s="388"/>
      <c r="Q394" s="388"/>
      <c r="R394" s="388"/>
      <c r="S394" s="388"/>
      <c r="T394" s="389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customHeight="1" x14ac:dyDescent="0.25">
      <c r="A395" s="381" t="s">
        <v>576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6"/>
      <c r="Z395" s="66"/>
    </row>
    <row r="396" spans="1:53" ht="14.25" customHeight="1" x14ac:dyDescent="0.25">
      <c r="A396" s="382" t="s">
        <v>107</v>
      </c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2"/>
      <c r="S396" s="382"/>
      <c r="T396" s="382"/>
      <c r="U396" s="382"/>
      <c r="V396" s="382"/>
      <c r="W396" s="382"/>
      <c r="X396" s="382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4301020196</v>
      </c>
      <c r="D397" s="383">
        <v>4607091389388</v>
      </c>
      <c r="E397" s="383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85"/>
      <c r="P397" s="385"/>
      <c r="Q397" s="385"/>
      <c r="R397" s="38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4301020185</v>
      </c>
      <c r="D398" s="383">
        <v>4607091389364</v>
      </c>
      <c r="E398" s="383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6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85"/>
      <c r="P398" s="385"/>
      <c r="Q398" s="385"/>
      <c r="R398" s="38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90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1"/>
      <c r="N399" s="387" t="s">
        <v>43</v>
      </c>
      <c r="O399" s="388"/>
      <c r="P399" s="388"/>
      <c r="Q399" s="388"/>
      <c r="R399" s="388"/>
      <c r="S399" s="388"/>
      <c r="T399" s="389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x14ac:dyDescent="0.2">
      <c r="A400" s="390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L400" s="390"/>
      <c r="M400" s="391"/>
      <c r="N400" s="387" t="s">
        <v>43</v>
      </c>
      <c r="O400" s="388"/>
      <c r="P400" s="388"/>
      <c r="Q400" s="388"/>
      <c r="R400" s="388"/>
      <c r="S400" s="388"/>
      <c r="T400" s="389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customHeight="1" x14ac:dyDescent="0.25">
      <c r="A401" s="382" t="s">
        <v>75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83">
        <v>4607091389739</v>
      </c>
      <c r="E402" s="383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85"/>
      <c r="P402" s="385"/>
      <c r="Q402" s="385"/>
      <c r="R402" s="38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ref="W402:W408" si="17">IFERROR(IF(V402="",0,CEILING((V402/$H402),1)*$H402),"")</f>
        <v>0</v>
      </c>
      <c r="X402" s="42" t="str">
        <f>IFERROR(IF(W402=0,"",ROUNDUP(W402/H402,0)*0.00753),"")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4301031247</v>
      </c>
      <c r="D403" s="383">
        <v>4680115883048</v>
      </c>
      <c r="E403" s="383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85"/>
      <c r="P403" s="385"/>
      <c r="Q403" s="385"/>
      <c r="R403" s="38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4301031176</v>
      </c>
      <c r="D404" s="383">
        <v>4607091389425</v>
      </c>
      <c r="E404" s="383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6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85"/>
      <c r="P404" s="385"/>
      <c r="Q404" s="385"/>
      <c r="R404" s="38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587</v>
      </c>
      <c r="B405" s="64" t="s">
        <v>588</v>
      </c>
      <c r="C405" s="37">
        <v>4301031215</v>
      </c>
      <c r="D405" s="383">
        <v>4680115882911</v>
      </c>
      <c r="E405" s="383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608" t="s">
        <v>589</v>
      </c>
      <c r="O405" s="385"/>
      <c r="P405" s="385"/>
      <c r="Q405" s="385"/>
      <c r="R405" s="38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4301031167</v>
      </c>
      <c r="D406" s="383">
        <v>4680115880771</v>
      </c>
      <c r="E406" s="383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6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85"/>
      <c r="P406" s="385"/>
      <c r="Q406" s="385"/>
      <c r="R406" s="38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4301031173</v>
      </c>
      <c r="D407" s="383">
        <v>4607091389500</v>
      </c>
      <c r="E407" s="383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6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85"/>
      <c r="P407" s="385"/>
      <c r="Q407" s="385"/>
      <c r="R407" s="38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594</v>
      </c>
      <c r="B408" s="64" t="s">
        <v>595</v>
      </c>
      <c r="C408" s="37">
        <v>4301031103</v>
      </c>
      <c r="D408" s="383">
        <v>4680115881983</v>
      </c>
      <c r="E408" s="383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6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85"/>
      <c r="P408" s="385"/>
      <c r="Q408" s="385"/>
      <c r="R408" s="38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1"/>
      <c r="N409" s="387" t="s">
        <v>43</v>
      </c>
      <c r="O409" s="388"/>
      <c r="P409" s="388"/>
      <c r="Q409" s="388"/>
      <c r="R409" s="388"/>
      <c r="S409" s="388"/>
      <c r="T409" s="389"/>
      <c r="U409" s="43" t="s">
        <v>42</v>
      </c>
      <c r="V409" s="44">
        <f>IFERROR(V402/H402,"0")+IFERROR(V403/H403,"0")+IFERROR(V404/H404,"0")+IFERROR(V405/H405,"0")+IFERROR(V406/H406,"0")+IFERROR(V407/H407,"0")+IFERROR(V408/H408,"0")</f>
        <v>0</v>
      </c>
      <c r="W409" s="44">
        <f>IFERROR(W402/H402,"0")+IFERROR(W403/H403,"0")+IFERROR(W404/H404,"0")+IFERROR(W405/H405,"0")+IFERROR(W406/H406,"0")+IFERROR(W407/H407,"0")+IFERROR(W408/H408,"0")</f>
        <v>0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90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1"/>
      <c r="N410" s="387" t="s">
        <v>43</v>
      </c>
      <c r="O410" s="388"/>
      <c r="P410" s="388"/>
      <c r="Q410" s="388"/>
      <c r="R410" s="388"/>
      <c r="S410" s="388"/>
      <c r="T410" s="389"/>
      <c r="U410" s="43" t="s">
        <v>0</v>
      </c>
      <c r="V410" s="44">
        <f>IFERROR(SUM(V402:V408),"0")</f>
        <v>0</v>
      </c>
      <c r="W410" s="44">
        <f>IFERROR(SUM(W402:W408),"0")</f>
        <v>0</v>
      </c>
      <c r="X410" s="43"/>
      <c r="Y410" s="68"/>
      <c r="Z410" s="68"/>
    </row>
    <row r="411" spans="1:53" ht="27.75" customHeight="1" x14ac:dyDescent="0.2">
      <c r="A411" s="380" t="s">
        <v>596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55"/>
      <c r="Z411" s="55"/>
    </row>
    <row r="412" spans="1:53" ht="16.5" customHeight="1" x14ac:dyDescent="0.25">
      <c r="A412" s="381" t="s">
        <v>596</v>
      </c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1"/>
      <c r="M412" s="381"/>
      <c r="N412" s="381"/>
      <c r="O412" s="381"/>
      <c r="P412" s="381"/>
      <c r="Q412" s="381"/>
      <c r="R412" s="381"/>
      <c r="S412" s="381"/>
      <c r="T412" s="381"/>
      <c r="U412" s="381"/>
      <c r="V412" s="381"/>
      <c r="W412" s="381"/>
      <c r="X412" s="381"/>
      <c r="Y412" s="66"/>
      <c r="Z412" s="66"/>
    </row>
    <row r="413" spans="1:53" ht="14.25" customHeight="1" x14ac:dyDescent="0.25">
      <c r="A413" s="382" t="s">
        <v>115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83">
        <v>4607091389067</v>
      </c>
      <c r="E414" s="383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6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5"/>
      <c r="P414" s="385"/>
      <c r="Q414" s="385"/>
      <c r="R414" s="386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83">
        <v>4607091383522</v>
      </c>
      <c r="E415" s="38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5"/>
      <c r="P415" s="385"/>
      <c r="Q415" s="385"/>
      <c r="R415" s="386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83">
        <v>4607091384437</v>
      </c>
      <c r="E416" s="38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6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5"/>
      <c r="P416" s="385"/>
      <c r="Q416" s="385"/>
      <c r="R416" s="38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83">
        <v>4607091389104</v>
      </c>
      <c r="E417" s="38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6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5"/>
      <c r="P417" s="385"/>
      <c r="Q417" s="385"/>
      <c r="R417" s="38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83">
        <v>4680115880603</v>
      </c>
      <c r="E418" s="38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6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5"/>
      <c r="P418" s="385"/>
      <c r="Q418" s="385"/>
      <c r="R418" s="38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83">
        <v>4607091389999</v>
      </c>
      <c r="E419" s="38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6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5"/>
      <c r="P419" s="385"/>
      <c r="Q419" s="385"/>
      <c r="R419" s="38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83">
        <v>4680115882782</v>
      </c>
      <c r="E420" s="383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5"/>
      <c r="P420" s="385"/>
      <c r="Q420" s="385"/>
      <c r="R420" s="38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83">
        <v>4607091389098</v>
      </c>
      <c r="E421" s="383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5"/>
      <c r="P421" s="385"/>
      <c r="Q421" s="385"/>
      <c r="R421" s="38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83">
        <v>4607091389982</v>
      </c>
      <c r="E422" s="383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62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5"/>
      <c r="P422" s="385"/>
      <c r="Q422" s="385"/>
      <c r="R422" s="38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90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1"/>
      <c r="N423" s="387" t="s">
        <v>43</v>
      </c>
      <c r="O423" s="388"/>
      <c r="P423" s="388"/>
      <c r="Q423" s="388"/>
      <c r="R423" s="388"/>
      <c r="S423" s="388"/>
      <c r="T423" s="389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90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1"/>
      <c r="N424" s="387" t="s">
        <v>43</v>
      </c>
      <c r="O424" s="388"/>
      <c r="P424" s="388"/>
      <c r="Q424" s="388"/>
      <c r="R424" s="388"/>
      <c r="S424" s="388"/>
      <c r="T424" s="389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82" t="s">
        <v>107</v>
      </c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83">
        <v>4607091388930</v>
      </c>
      <c r="E426" s="383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6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5"/>
      <c r="P426" s="385"/>
      <c r="Q426" s="385"/>
      <c r="R426" s="38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83">
        <v>4680115880054</v>
      </c>
      <c r="E427" s="383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5"/>
      <c r="P427" s="385"/>
      <c r="Q427" s="385"/>
      <c r="R427" s="386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90"/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1"/>
      <c r="N428" s="387" t="s">
        <v>43</v>
      </c>
      <c r="O428" s="388"/>
      <c r="P428" s="388"/>
      <c r="Q428" s="388"/>
      <c r="R428" s="388"/>
      <c r="S428" s="388"/>
      <c r="T428" s="389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90"/>
      <c r="B429" s="390"/>
      <c r="C429" s="390"/>
      <c r="D429" s="390"/>
      <c r="E429" s="390"/>
      <c r="F429" s="390"/>
      <c r="G429" s="390"/>
      <c r="H429" s="390"/>
      <c r="I429" s="390"/>
      <c r="J429" s="390"/>
      <c r="K429" s="390"/>
      <c r="L429" s="390"/>
      <c r="M429" s="391"/>
      <c r="N429" s="387" t="s">
        <v>43</v>
      </c>
      <c r="O429" s="388"/>
      <c r="P429" s="388"/>
      <c r="Q429" s="388"/>
      <c r="R429" s="388"/>
      <c r="S429" s="388"/>
      <c r="T429" s="389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82" t="s">
        <v>75</v>
      </c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382"/>
      <c r="P430" s="382"/>
      <c r="Q430" s="382"/>
      <c r="R430" s="382"/>
      <c r="S430" s="382"/>
      <c r="T430" s="382"/>
      <c r="U430" s="382"/>
      <c r="V430" s="382"/>
      <c r="W430" s="382"/>
      <c r="X430" s="382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83">
        <v>4680115883116</v>
      </c>
      <c r="E431" s="383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5"/>
      <c r="P431" s="385"/>
      <c r="Q431" s="385"/>
      <c r="R431" s="38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83">
        <v>4680115883093</v>
      </c>
      <c r="E432" s="383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5"/>
      <c r="P432" s="385"/>
      <c r="Q432" s="385"/>
      <c r="R432" s="38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83">
        <v>4680115883109</v>
      </c>
      <c r="E433" s="383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5"/>
      <c r="P433" s="385"/>
      <c r="Q433" s="385"/>
      <c r="R433" s="38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83">
        <v>4680115882072</v>
      </c>
      <c r="E434" s="383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626" t="s">
        <v>627</v>
      </c>
      <c r="O434" s="385"/>
      <c r="P434" s="385"/>
      <c r="Q434" s="385"/>
      <c r="R434" s="38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83">
        <v>4680115882102</v>
      </c>
      <c r="E435" s="383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627" t="s">
        <v>630</v>
      </c>
      <c r="O435" s="385"/>
      <c r="P435" s="385"/>
      <c r="Q435" s="385"/>
      <c r="R435" s="38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83">
        <v>4680115882096</v>
      </c>
      <c r="E436" s="383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628" t="s">
        <v>633</v>
      </c>
      <c r="O436" s="385"/>
      <c r="P436" s="385"/>
      <c r="Q436" s="385"/>
      <c r="R436" s="38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90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1"/>
      <c r="N437" s="387" t="s">
        <v>43</v>
      </c>
      <c r="O437" s="388"/>
      <c r="P437" s="388"/>
      <c r="Q437" s="388"/>
      <c r="R437" s="388"/>
      <c r="S437" s="388"/>
      <c r="T437" s="389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1"/>
      <c r="N438" s="387" t="s">
        <v>43</v>
      </c>
      <c r="O438" s="388"/>
      <c r="P438" s="388"/>
      <c r="Q438" s="388"/>
      <c r="R438" s="388"/>
      <c r="S438" s="388"/>
      <c r="T438" s="389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82" t="s">
        <v>80</v>
      </c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2"/>
      <c r="M439" s="382"/>
      <c r="N439" s="382"/>
      <c r="O439" s="382"/>
      <c r="P439" s="382"/>
      <c r="Q439" s="382"/>
      <c r="R439" s="382"/>
      <c r="S439" s="382"/>
      <c r="T439" s="382"/>
      <c r="U439" s="382"/>
      <c r="V439" s="382"/>
      <c r="W439" s="382"/>
      <c r="X439" s="382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83">
        <v>4607091383409</v>
      </c>
      <c r="E440" s="383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6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5"/>
      <c r="P440" s="385"/>
      <c r="Q440" s="385"/>
      <c r="R440" s="38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83">
        <v>4607091383416</v>
      </c>
      <c r="E441" s="383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6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5"/>
      <c r="P441" s="385"/>
      <c r="Q441" s="385"/>
      <c r="R441" s="38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1"/>
      <c r="N442" s="387" t="s">
        <v>43</v>
      </c>
      <c r="O442" s="388"/>
      <c r="P442" s="388"/>
      <c r="Q442" s="388"/>
      <c r="R442" s="388"/>
      <c r="S442" s="388"/>
      <c r="T442" s="389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90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1"/>
      <c r="N443" s="387" t="s">
        <v>43</v>
      </c>
      <c r="O443" s="388"/>
      <c r="P443" s="388"/>
      <c r="Q443" s="388"/>
      <c r="R443" s="388"/>
      <c r="S443" s="388"/>
      <c r="T443" s="389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80" t="s">
        <v>638</v>
      </c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0"/>
      <c r="O444" s="380"/>
      <c r="P444" s="380"/>
      <c r="Q444" s="380"/>
      <c r="R444" s="380"/>
      <c r="S444" s="380"/>
      <c r="T444" s="380"/>
      <c r="U444" s="380"/>
      <c r="V444" s="380"/>
      <c r="W444" s="380"/>
      <c r="X444" s="380"/>
      <c r="Y444" s="55"/>
      <c r="Z444" s="55"/>
    </row>
    <row r="445" spans="1:53" ht="16.5" customHeight="1" x14ac:dyDescent="0.25">
      <c r="A445" s="381" t="s">
        <v>639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66"/>
      <c r="Z445" s="66"/>
    </row>
    <row r="446" spans="1:53" ht="14.25" customHeight="1" x14ac:dyDescent="0.25">
      <c r="A446" s="382" t="s">
        <v>115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83">
        <v>4640242180441</v>
      </c>
      <c r="E447" s="383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631" t="s">
        <v>642</v>
      </c>
      <c r="O447" s="385"/>
      <c r="P447" s="385"/>
      <c r="Q447" s="385"/>
      <c r="R447" s="38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83">
        <v>4640242180564</v>
      </c>
      <c r="E448" s="383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632" t="s">
        <v>645</v>
      </c>
      <c r="O448" s="385"/>
      <c r="P448" s="385"/>
      <c r="Q448" s="385"/>
      <c r="R448" s="38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90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1"/>
      <c r="N449" s="387" t="s">
        <v>43</v>
      </c>
      <c r="O449" s="388"/>
      <c r="P449" s="388"/>
      <c r="Q449" s="388"/>
      <c r="R449" s="388"/>
      <c r="S449" s="388"/>
      <c r="T449" s="389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1"/>
      <c r="N450" s="387" t="s">
        <v>43</v>
      </c>
      <c r="O450" s="388"/>
      <c r="P450" s="388"/>
      <c r="Q450" s="388"/>
      <c r="R450" s="388"/>
      <c r="S450" s="388"/>
      <c r="T450" s="389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82" t="s">
        <v>107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83">
        <v>4640242180526</v>
      </c>
      <c r="E452" s="383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633" t="s">
        <v>648</v>
      </c>
      <c r="O452" s="385"/>
      <c r="P452" s="385"/>
      <c r="Q452" s="385"/>
      <c r="R452" s="38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83">
        <v>4640242180519</v>
      </c>
      <c r="E453" s="383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634" t="s">
        <v>651</v>
      </c>
      <c r="O453" s="385"/>
      <c r="P453" s="385"/>
      <c r="Q453" s="385"/>
      <c r="R453" s="38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90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1"/>
      <c r="N454" s="387" t="s">
        <v>43</v>
      </c>
      <c r="O454" s="388"/>
      <c r="P454" s="388"/>
      <c r="Q454" s="388"/>
      <c r="R454" s="388"/>
      <c r="S454" s="388"/>
      <c r="T454" s="389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90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1"/>
      <c r="N455" s="387" t="s">
        <v>43</v>
      </c>
      <c r="O455" s="388"/>
      <c r="P455" s="388"/>
      <c r="Q455" s="388"/>
      <c r="R455" s="388"/>
      <c r="S455" s="388"/>
      <c r="T455" s="389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82" t="s">
        <v>75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67"/>
      <c r="Z456" s="67"/>
    </row>
    <row r="457" spans="1:53" ht="27" customHeight="1" x14ac:dyDescent="0.25">
      <c r="A457" s="64" t="s">
        <v>652</v>
      </c>
      <c r="B457" s="64" t="s">
        <v>653</v>
      </c>
      <c r="C457" s="37">
        <v>4301031280</v>
      </c>
      <c r="D457" s="383">
        <v>4640242180816</v>
      </c>
      <c r="E457" s="383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635" t="s">
        <v>654</v>
      </c>
      <c r="O457" s="385"/>
      <c r="P457" s="385"/>
      <c r="Q457" s="385"/>
      <c r="R457" s="38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customHeight="1" x14ac:dyDescent="0.25">
      <c r="A458" s="64" t="s">
        <v>655</v>
      </c>
      <c r="B458" s="64" t="s">
        <v>656</v>
      </c>
      <c r="C458" s="37">
        <v>4301031244</v>
      </c>
      <c r="D458" s="383">
        <v>4640242180595</v>
      </c>
      <c r="E458" s="383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636" t="s">
        <v>657</v>
      </c>
      <c r="O458" s="385"/>
      <c r="P458" s="385"/>
      <c r="Q458" s="385"/>
      <c r="R458" s="386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x14ac:dyDescent="0.2">
      <c r="A459" s="390"/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1"/>
      <c r="N459" s="387" t="s">
        <v>43</v>
      </c>
      <c r="O459" s="388"/>
      <c r="P459" s="388"/>
      <c r="Q459" s="388"/>
      <c r="R459" s="388"/>
      <c r="S459" s="388"/>
      <c r="T459" s="389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x14ac:dyDescent="0.2">
      <c r="A460" s="390"/>
      <c r="B460" s="390"/>
      <c r="C460" s="390"/>
      <c r="D460" s="390"/>
      <c r="E460" s="390"/>
      <c r="F460" s="390"/>
      <c r="G460" s="390"/>
      <c r="H460" s="390"/>
      <c r="I460" s="390"/>
      <c r="J460" s="390"/>
      <c r="K460" s="390"/>
      <c r="L460" s="390"/>
      <c r="M460" s="391"/>
      <c r="N460" s="387" t="s">
        <v>43</v>
      </c>
      <c r="O460" s="388"/>
      <c r="P460" s="388"/>
      <c r="Q460" s="388"/>
      <c r="R460" s="388"/>
      <c r="S460" s="388"/>
      <c r="T460" s="389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customHeight="1" x14ac:dyDescent="0.25">
      <c r="A461" s="382" t="s">
        <v>80</v>
      </c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2"/>
      <c r="S461" s="382"/>
      <c r="T461" s="382"/>
      <c r="U461" s="382"/>
      <c r="V461" s="382"/>
      <c r="W461" s="382"/>
      <c r="X461" s="382"/>
      <c r="Y461" s="67"/>
      <c r="Z461" s="67"/>
    </row>
    <row r="462" spans="1:53" ht="27" customHeight="1" x14ac:dyDescent="0.25">
      <c r="A462" s="64" t="s">
        <v>658</v>
      </c>
      <c r="B462" s="64" t="s">
        <v>659</v>
      </c>
      <c r="C462" s="37">
        <v>4301051510</v>
      </c>
      <c r="D462" s="383">
        <v>4640242180540</v>
      </c>
      <c r="E462" s="383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637" t="s">
        <v>660</v>
      </c>
      <c r="O462" s="385"/>
      <c r="P462" s="385"/>
      <c r="Q462" s="385"/>
      <c r="R462" s="386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661</v>
      </c>
      <c r="B463" s="64" t="s">
        <v>662</v>
      </c>
      <c r="C463" s="37">
        <v>4301051508</v>
      </c>
      <c r="D463" s="383">
        <v>4640242180557</v>
      </c>
      <c r="E463" s="383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638" t="s">
        <v>663</v>
      </c>
      <c r="O463" s="385"/>
      <c r="P463" s="385"/>
      <c r="Q463" s="385"/>
      <c r="R463" s="386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90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1"/>
      <c r="N464" s="387" t="s">
        <v>43</v>
      </c>
      <c r="O464" s="388"/>
      <c r="P464" s="388"/>
      <c r="Q464" s="388"/>
      <c r="R464" s="388"/>
      <c r="S464" s="388"/>
      <c r="T464" s="389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90"/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0"/>
      <c r="M465" s="391"/>
      <c r="N465" s="387" t="s">
        <v>43</v>
      </c>
      <c r="O465" s="388"/>
      <c r="P465" s="388"/>
      <c r="Q465" s="388"/>
      <c r="R465" s="388"/>
      <c r="S465" s="388"/>
      <c r="T465" s="389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customHeight="1" x14ac:dyDescent="0.25">
      <c r="A466" s="381" t="s">
        <v>664</v>
      </c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381"/>
      <c r="N466" s="381"/>
      <c r="O466" s="381"/>
      <c r="P466" s="381"/>
      <c r="Q466" s="381"/>
      <c r="R466" s="381"/>
      <c r="S466" s="381"/>
      <c r="T466" s="381"/>
      <c r="U466" s="381"/>
      <c r="V466" s="381"/>
      <c r="W466" s="381"/>
      <c r="X466" s="381"/>
      <c r="Y466" s="66"/>
      <c r="Z466" s="66"/>
    </row>
    <row r="467" spans="1:53" ht="14.25" customHeight="1" x14ac:dyDescent="0.25">
      <c r="A467" s="382" t="s">
        <v>80</v>
      </c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382"/>
      <c r="P467" s="382"/>
      <c r="Q467" s="382"/>
      <c r="R467" s="382"/>
      <c r="S467" s="382"/>
      <c r="T467" s="382"/>
      <c r="U467" s="382"/>
      <c r="V467" s="382"/>
      <c r="W467" s="382"/>
      <c r="X467" s="382"/>
      <c r="Y467" s="67"/>
      <c r="Z467" s="67"/>
    </row>
    <row r="468" spans="1:53" ht="16.5" customHeight="1" x14ac:dyDescent="0.25">
      <c r="A468" s="64" t="s">
        <v>665</v>
      </c>
      <c r="B468" s="64" t="s">
        <v>666</v>
      </c>
      <c r="C468" s="37">
        <v>4301051310</v>
      </c>
      <c r="D468" s="383">
        <v>4680115880870</v>
      </c>
      <c r="E468" s="383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6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85"/>
      <c r="P468" s="385"/>
      <c r="Q468" s="385"/>
      <c r="R468" s="386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x14ac:dyDescent="0.2">
      <c r="A469" s="390"/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1"/>
      <c r="N469" s="387" t="s">
        <v>43</v>
      </c>
      <c r="O469" s="388"/>
      <c r="P469" s="388"/>
      <c r="Q469" s="388"/>
      <c r="R469" s="388"/>
      <c r="S469" s="388"/>
      <c r="T469" s="389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x14ac:dyDescent="0.2">
      <c r="A470" s="390"/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1"/>
      <c r="N470" s="387" t="s">
        <v>43</v>
      </c>
      <c r="O470" s="388"/>
      <c r="P470" s="388"/>
      <c r="Q470" s="388"/>
      <c r="R470" s="388"/>
      <c r="S470" s="388"/>
      <c r="T470" s="389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90"/>
      <c r="B471" s="390"/>
      <c r="C471" s="390"/>
      <c r="D471" s="390"/>
      <c r="E471" s="390"/>
      <c r="F471" s="390"/>
      <c r="G471" s="390"/>
      <c r="H471" s="390"/>
      <c r="I471" s="390"/>
      <c r="J471" s="390"/>
      <c r="K471" s="390"/>
      <c r="L471" s="390"/>
      <c r="M471" s="644"/>
      <c r="N471" s="641" t="s">
        <v>36</v>
      </c>
      <c r="O471" s="642"/>
      <c r="P471" s="642"/>
      <c r="Q471" s="642"/>
      <c r="R471" s="642"/>
      <c r="S471" s="642"/>
      <c r="T471" s="64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18500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18510</v>
      </c>
      <c r="X471" s="43"/>
      <c r="Y471" s="68"/>
      <c r="Z471" s="68"/>
    </row>
    <row r="472" spans="1:53" x14ac:dyDescent="0.2">
      <c r="A472" s="390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644"/>
      <c r="N472" s="641" t="s">
        <v>37</v>
      </c>
      <c r="O472" s="642"/>
      <c r="P472" s="642"/>
      <c r="Q472" s="642"/>
      <c r="R472" s="642"/>
      <c r="S472" s="642"/>
      <c r="T472" s="64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19092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19102.32</v>
      </c>
      <c r="X472" s="43"/>
      <c r="Y472" s="68"/>
      <c r="Z472" s="68"/>
    </row>
    <row r="473" spans="1:53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644"/>
      <c r="N473" s="641" t="s">
        <v>38</v>
      </c>
      <c r="O473" s="642"/>
      <c r="P473" s="642"/>
      <c r="Q473" s="642"/>
      <c r="R473" s="642"/>
      <c r="S473" s="642"/>
      <c r="T473" s="64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26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26</v>
      </c>
      <c r="X473" s="43"/>
      <c r="Y473" s="68"/>
      <c r="Z473" s="68"/>
    </row>
    <row r="474" spans="1:53" x14ac:dyDescent="0.2">
      <c r="A474" s="390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644"/>
      <c r="N474" s="641" t="s">
        <v>39</v>
      </c>
      <c r="O474" s="642"/>
      <c r="P474" s="642"/>
      <c r="Q474" s="642"/>
      <c r="R474" s="642"/>
      <c r="S474" s="642"/>
      <c r="T474" s="643"/>
      <c r="U474" s="43" t="s">
        <v>0</v>
      </c>
      <c r="V474" s="44">
        <f>GrossWeightTotal+PalletQtyTotal*25</f>
        <v>19742</v>
      </c>
      <c r="W474" s="44">
        <f>GrossWeightTotalR+PalletQtyTotalR*25</f>
        <v>19752.32</v>
      </c>
      <c r="X474" s="43"/>
      <c r="Y474" s="68"/>
      <c r="Z474" s="68"/>
    </row>
    <row r="475" spans="1:53" x14ac:dyDescent="0.2">
      <c r="A475" s="390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644"/>
      <c r="N475" s="641" t="s">
        <v>40</v>
      </c>
      <c r="O475" s="642"/>
      <c r="P475" s="642"/>
      <c r="Q475" s="642"/>
      <c r="R475" s="642"/>
      <c r="S475" s="642"/>
      <c r="T475" s="64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1233.3333333333333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1234</v>
      </c>
      <c r="X475" s="43"/>
      <c r="Y475" s="68"/>
      <c r="Z475" s="68"/>
    </row>
    <row r="476" spans="1:53" ht="14.25" x14ac:dyDescent="0.2">
      <c r="A476" s="390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644"/>
      <c r="N476" s="641" t="s">
        <v>41</v>
      </c>
      <c r="O476" s="642"/>
      <c r="P476" s="642"/>
      <c r="Q476" s="642"/>
      <c r="R476" s="642"/>
      <c r="S476" s="642"/>
      <c r="T476" s="64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26.839499999999997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640" t="s">
        <v>105</v>
      </c>
      <c r="D478" s="640" t="s">
        <v>105</v>
      </c>
      <c r="E478" s="640" t="s">
        <v>105</v>
      </c>
      <c r="F478" s="640" t="s">
        <v>105</v>
      </c>
      <c r="G478" s="640" t="s">
        <v>258</v>
      </c>
      <c r="H478" s="640" t="s">
        <v>258</v>
      </c>
      <c r="I478" s="640" t="s">
        <v>258</v>
      </c>
      <c r="J478" s="640" t="s">
        <v>258</v>
      </c>
      <c r="K478" s="645"/>
      <c r="L478" s="640" t="s">
        <v>258</v>
      </c>
      <c r="M478" s="640" t="s">
        <v>258</v>
      </c>
      <c r="N478" s="640" t="s">
        <v>258</v>
      </c>
      <c r="O478" s="640" t="s">
        <v>463</v>
      </c>
      <c r="P478" s="640" t="s">
        <v>463</v>
      </c>
      <c r="Q478" s="640" t="s">
        <v>513</v>
      </c>
      <c r="R478" s="640" t="s">
        <v>513</v>
      </c>
      <c r="S478" s="72" t="s">
        <v>596</v>
      </c>
      <c r="T478" s="640" t="s">
        <v>638</v>
      </c>
      <c r="U478" s="640" t="s">
        <v>638</v>
      </c>
      <c r="Z478" s="61"/>
      <c r="AC478" s="1"/>
    </row>
    <row r="479" spans="1:53" ht="14.25" customHeight="1" thickTop="1" x14ac:dyDescent="0.2">
      <c r="A479" s="646" t="s">
        <v>10</v>
      </c>
      <c r="B479" s="640" t="s">
        <v>74</v>
      </c>
      <c r="C479" s="640" t="s">
        <v>106</v>
      </c>
      <c r="D479" s="640" t="s">
        <v>114</v>
      </c>
      <c r="E479" s="640" t="s">
        <v>105</v>
      </c>
      <c r="F479" s="640" t="s">
        <v>250</v>
      </c>
      <c r="G479" s="640" t="s">
        <v>259</v>
      </c>
      <c r="H479" s="640" t="s">
        <v>266</v>
      </c>
      <c r="I479" s="640" t="s">
        <v>287</v>
      </c>
      <c r="J479" s="640" t="s">
        <v>353</v>
      </c>
      <c r="K479" s="1"/>
      <c r="L479" s="640" t="s">
        <v>356</v>
      </c>
      <c r="M479" s="640" t="s">
        <v>436</v>
      </c>
      <c r="N479" s="640" t="s">
        <v>454</v>
      </c>
      <c r="O479" s="640" t="s">
        <v>464</v>
      </c>
      <c r="P479" s="640" t="s">
        <v>490</v>
      </c>
      <c r="Q479" s="640" t="s">
        <v>514</v>
      </c>
      <c r="R479" s="640" t="s">
        <v>576</v>
      </c>
      <c r="S479" s="640" t="s">
        <v>596</v>
      </c>
      <c r="T479" s="640" t="s">
        <v>639</v>
      </c>
      <c r="U479" s="640" t="s">
        <v>664</v>
      </c>
      <c r="Z479" s="61"/>
      <c r="AC479" s="1"/>
    </row>
    <row r="480" spans="1:53" ht="13.5" thickBot="1" x14ac:dyDescent="0.25">
      <c r="A480" s="647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640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18510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53">
        <f>IFERROR(W397*1,"0")+IFERROR(W398*1,"0")+IFERROR(W402*1,"0")+IFERROR(W403*1,"0")+IFERROR(W404*1,"0")+IFERROR(W405*1,"0")+IFERROR(W406*1,"0")+IFERROR(W407*1,"0")+IFERROR(W408*1,"0")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7"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1048</vt:i4>
      </vt:variant>
    </vt:vector>
  </HeadingPairs>
  <TitlesOfParts>
    <vt:vector size="10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2023-12-12T08:13:24Z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