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395" zoomScaleNormal="100" zoomScaleSheetLayoutView="100" workbookViewId="0">
      <selection activeCell="V302" sqref="V302"/>
    </sheetView>
  </sheetViews>
  <sheetFormatPr baseColWidth="8" defaultColWidth="9.140625" defaultRowHeight="12.75"/>
  <cols>
    <col width="9.140625" customWidth="1" style="64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5" min="16" max="16"/>
    <col width="6.140625" customWidth="1" style="64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5" min="22" max="22"/>
    <col width="11" customWidth="1" style="645" min="23" max="23"/>
    <col width="10" customWidth="1" style="645" min="24" max="24"/>
    <col width="11.5703125" customWidth="1" style="645" min="25" max="25"/>
    <col width="10.42578125" customWidth="1" style="64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5" min="30" max="30"/>
    <col width="9.140625" customWidth="1" style="645" min="31" max="16384"/>
  </cols>
  <sheetData>
    <row r="1" ht="45" customFormat="1" customHeight="1" s="360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КИ</t>
        </is>
      </c>
      <c r="H1" s="322" t="inlineStr">
        <is>
          <t>на отгрузку продукции с ООО Трейд-Сервис с</t>
        </is>
      </c>
      <c r="P1" s="323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0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5" t="n"/>
      <c r="P2" s="645" t="n"/>
      <c r="Q2" s="645" t="n"/>
      <c r="R2" s="645" t="n"/>
      <c r="S2" s="645" t="n"/>
      <c r="T2" s="645" t="n"/>
      <c r="U2" s="64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5" t="n"/>
      <c r="O3" s="645" t="n"/>
      <c r="P3" s="645" t="n"/>
      <c r="Q3" s="645" t="n"/>
      <c r="R3" s="645" t="n"/>
      <c r="S3" s="645" t="n"/>
      <c r="T3" s="645" t="n"/>
      <c r="U3" s="64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0">
      <c r="A5" s="326" t="inlineStr">
        <is>
          <t xml:space="preserve">Ваш контактный телефон и имя: </t>
        </is>
      </c>
      <c r="B5" s="648" t="n"/>
      <c r="C5" s="649" t="n"/>
      <c r="D5" s="327" t="n"/>
      <c r="E5" s="650" t="n"/>
      <c r="F5" s="328" t="inlineStr">
        <is>
          <t>Комментарий к заказу:</t>
        </is>
      </c>
      <c r="G5" s="649" t="n"/>
      <c r="H5" s="327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45270</v>
      </c>
      <c r="P5" s="653" t="n"/>
      <c r="R5" s="331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360">
      <c r="A6" s="326" t="inlineStr">
        <is>
          <t>Адрес доставки:</t>
        </is>
      </c>
      <c r="B6" s="648" t="n"/>
      <c r="C6" s="649" t="n"/>
      <c r="D6" s="334" t="inlineStr">
        <is>
          <t>ЛП, ООО, Краснодарский край, Сочи г, Строительный пер, д. 10А,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335">
        <f>IF(O5=0," ",CHOOSE(WEEKDAY(O5,2),"Понедельник","Вторник","Среда","Четверг","Пятница","Суббота","Воскресенье"))</f>
        <v/>
      </c>
      <c r="P6" s="657" t="n"/>
      <c r="R6" s="337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"ЛОГИСТИЧЕСКИЙ ПАРТНЕР"</t>
        </is>
      </c>
      <c r="U6" s="659" t="n"/>
      <c r="Z6" s="60" t="n"/>
      <c r="AA6" s="60" t="n"/>
      <c r="AB6" s="60" t="n"/>
    </row>
    <row r="7" hidden="1" ht="21.75" customFormat="1" customHeight="1" s="360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645" t="n"/>
      <c r="S7" s="654" t="n"/>
      <c r="T7" s="663" t="n"/>
      <c r="U7" s="664" t="n"/>
      <c r="Z7" s="60" t="n"/>
      <c r="AA7" s="60" t="n"/>
      <c r="AB7" s="60" t="n"/>
    </row>
    <row r="8" ht="25.5" customFormat="1" customHeight="1" s="360">
      <c r="A8" s="347" t="inlineStr">
        <is>
          <t>Адрес сдачи груза:</t>
        </is>
      </c>
      <c r="B8" s="665" t="n"/>
      <c r="C8" s="666" t="n"/>
      <c r="D8" s="348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349" t="n">
        <v>0.3333333333333333</v>
      </c>
      <c r="P8" s="653" t="n"/>
      <c r="R8" s="645" t="n"/>
      <c r="S8" s="654" t="n"/>
      <c r="T8" s="663" t="n"/>
      <c r="U8" s="664" t="n"/>
      <c r="Z8" s="60" t="n"/>
      <c r="AA8" s="60" t="n"/>
      <c r="AB8" s="60" t="n"/>
    </row>
    <row r="9" ht="39.95" customFormat="1" customHeight="1" s="360">
      <c r="A9" s="35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 t="n"/>
      <c r="C9" s="645" t="n"/>
      <c r="D9" s="351" t="inlineStr"/>
      <c r="E9" s="3" t="n"/>
      <c r="F9" s="35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 t="n"/>
      <c r="H9" s="35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645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0">
      <c r="A10" s="35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 t="n"/>
      <c r="C10" s="645" t="n"/>
      <c r="D10" s="351" t="n"/>
      <c r="E10" s="3" t="n"/>
      <c r="F10" s="35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 t="n"/>
      <c r="H10" s="354">
        <f>IFERROR(VLOOKUP($D$10,Proxy,2,FALSE),"")</f>
        <v/>
      </c>
      <c r="I10" s="645" t="n"/>
      <c r="J10" s="645" t="n"/>
      <c r="K10" s="645" t="n"/>
      <c r="L10" s="645" t="n"/>
      <c r="N10" s="31" t="inlineStr">
        <is>
          <t>Время доставки</t>
        </is>
      </c>
      <c r="O10" s="349" t="n"/>
      <c r="P10" s="653" t="n"/>
      <c r="S10" s="29" t="inlineStr">
        <is>
          <t>КОД Аксапты Клиента</t>
        </is>
      </c>
      <c r="T10" s="671" t="inlineStr">
        <is>
          <t>590704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9" t="n"/>
      <c r="P11" s="653" t="n"/>
      <c r="S11" s="29" t="inlineStr">
        <is>
          <t>Тип заказа</t>
        </is>
      </c>
      <c r="T11" s="357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0">
      <c r="A12" s="358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359" t="n"/>
      <c r="P12" s="662" t="n"/>
      <c r="Q12" s="28" t="n"/>
      <c r="S12" s="29" t="inlineStr"/>
      <c r="T12" s="360" t="n"/>
      <c r="U12" s="645" t="n"/>
      <c r="Z12" s="60" t="n"/>
      <c r="AA12" s="60" t="n"/>
      <c r="AB12" s="60" t="n"/>
    </row>
    <row r="13" ht="23.25" customFormat="1" customHeight="1" s="360">
      <c r="A13" s="358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357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0">
      <c r="A14" s="358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0">
      <c r="A15" s="361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363" t="inlineStr">
        <is>
          <t>Кликните на продукт, чтобы просмотреть изображение</t>
        </is>
      </c>
      <c r="V15" s="360" t="n"/>
      <c r="W15" s="360" t="n"/>
      <c r="X15" s="360" t="n"/>
      <c r="Y15" s="36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5" t="inlineStr">
        <is>
          <t>Код единицы продаж</t>
        </is>
      </c>
      <c r="B17" s="365" t="inlineStr">
        <is>
          <t>Код продукта</t>
        </is>
      </c>
      <c r="C17" s="366" t="inlineStr">
        <is>
          <t>Номер варианта</t>
        </is>
      </c>
      <c r="D17" s="365" t="inlineStr">
        <is>
          <t xml:space="preserve">Штрих-код </t>
        </is>
      </c>
      <c r="E17" s="674" t="n"/>
      <c r="F17" s="365" t="inlineStr">
        <is>
          <t>Вес нетто штуки, кг</t>
        </is>
      </c>
      <c r="G17" s="365" t="inlineStr">
        <is>
          <t>Кол-во штук в коробе, шт</t>
        </is>
      </c>
      <c r="H17" s="365" t="inlineStr">
        <is>
          <t>Вес нетто короба, кг</t>
        </is>
      </c>
      <c r="I17" s="365" t="inlineStr">
        <is>
          <t>Вес брутто короба, кг</t>
        </is>
      </c>
      <c r="J17" s="365" t="inlineStr">
        <is>
          <t>Кол-во кор. на паллте, шт</t>
        </is>
      </c>
      <c r="K17" s="365" t="inlineStr">
        <is>
          <t>Коробок в слое</t>
        </is>
      </c>
      <c r="L17" s="365" t="inlineStr">
        <is>
          <t>Завод</t>
        </is>
      </c>
      <c r="M17" s="365" t="inlineStr">
        <is>
          <t>Срок годности, сут.</t>
        </is>
      </c>
      <c r="N17" s="365" t="inlineStr">
        <is>
          <t>Наименование</t>
        </is>
      </c>
      <c r="O17" s="675" t="n"/>
      <c r="P17" s="675" t="n"/>
      <c r="Q17" s="675" t="n"/>
      <c r="R17" s="674" t="n"/>
      <c r="S17" s="364" t="inlineStr">
        <is>
          <t>Доступно к отгрузке</t>
        </is>
      </c>
      <c r="T17" s="649" t="n"/>
      <c r="U17" s="365" t="inlineStr">
        <is>
          <t>Ед. изм.</t>
        </is>
      </c>
      <c r="V17" s="365" t="inlineStr">
        <is>
          <t>Заказ</t>
        </is>
      </c>
      <c r="W17" s="369" t="inlineStr">
        <is>
          <t>Заказ с округлением до короба</t>
        </is>
      </c>
      <c r="X17" s="365" t="inlineStr">
        <is>
          <t>Объём заказа, м3</t>
        </is>
      </c>
      <c r="Y17" s="371" t="inlineStr">
        <is>
          <t>Примечание по продуктку</t>
        </is>
      </c>
      <c r="Z17" s="371" t="inlineStr">
        <is>
          <t>Признак "НОВИНКА"</t>
        </is>
      </c>
      <c r="AA17" s="371" t="inlineStr">
        <is>
          <t>Для формул</t>
        </is>
      </c>
      <c r="AB17" s="676" t="n"/>
      <c r="AC17" s="677" t="n"/>
      <c r="AD17" s="378" t="n"/>
      <c r="BA17" s="379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364" t="inlineStr">
        <is>
          <t>начиная с</t>
        </is>
      </c>
      <c r="T18" s="364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645" t="n"/>
    </row>
    <row r="19" ht="27.75" customHeight="1">
      <c r="A19" s="380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81" t="inlineStr">
        <is>
          <t>Ядрена копоть</t>
        </is>
      </c>
      <c r="B20" s="645" t="n"/>
      <c r="C20" s="645" t="n"/>
      <c r="D20" s="645" t="n"/>
      <c r="E20" s="645" t="n"/>
      <c r="F20" s="645" t="n"/>
      <c r="G20" s="645" t="n"/>
      <c r="H20" s="645" t="n"/>
      <c r="I20" s="645" t="n"/>
      <c r="J20" s="645" t="n"/>
      <c r="K20" s="645" t="n"/>
      <c r="L20" s="645" t="n"/>
      <c r="M20" s="645" t="n"/>
      <c r="N20" s="645" t="n"/>
      <c r="O20" s="645" t="n"/>
      <c r="P20" s="645" t="n"/>
      <c r="Q20" s="645" t="n"/>
      <c r="R20" s="645" t="n"/>
      <c r="S20" s="645" t="n"/>
      <c r="T20" s="645" t="n"/>
      <c r="U20" s="645" t="n"/>
      <c r="V20" s="645" t="n"/>
      <c r="W20" s="645" t="n"/>
      <c r="X20" s="645" t="n"/>
      <c r="Y20" s="381" t="n"/>
      <c r="Z20" s="381" t="n"/>
    </row>
    <row r="21" ht="14.25" customHeight="1">
      <c r="A21" s="382" t="inlineStr">
        <is>
          <t>Копченые колбасы</t>
        </is>
      </c>
      <c r="B21" s="645" t="n"/>
      <c r="C21" s="645" t="n"/>
      <c r="D21" s="645" t="n"/>
      <c r="E21" s="645" t="n"/>
      <c r="F21" s="645" t="n"/>
      <c r="G21" s="645" t="n"/>
      <c r="H21" s="645" t="n"/>
      <c r="I21" s="645" t="n"/>
      <c r="J21" s="645" t="n"/>
      <c r="K21" s="645" t="n"/>
      <c r="L21" s="645" t="n"/>
      <c r="M21" s="645" t="n"/>
      <c r="N21" s="645" t="n"/>
      <c r="O21" s="645" t="n"/>
      <c r="P21" s="645" t="n"/>
      <c r="Q21" s="645" t="n"/>
      <c r="R21" s="645" t="n"/>
      <c r="S21" s="645" t="n"/>
      <c r="T21" s="645" t="n"/>
      <c r="U21" s="645" t="n"/>
      <c r="V21" s="645" t="n"/>
      <c r="W21" s="645" t="n"/>
      <c r="X21" s="645" t="n"/>
      <c r="Y21" s="382" t="n"/>
      <c r="Z21" s="38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3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1" t="n"/>
      <c r="B23" s="645" t="n"/>
      <c r="C23" s="645" t="n"/>
      <c r="D23" s="645" t="n"/>
      <c r="E23" s="645" t="n"/>
      <c r="F23" s="645" t="n"/>
      <c r="G23" s="645" t="n"/>
      <c r="H23" s="645" t="n"/>
      <c r="I23" s="645" t="n"/>
      <c r="J23" s="645" t="n"/>
      <c r="K23" s="645" t="n"/>
      <c r="L23" s="645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645" t="n"/>
      <c r="B24" s="645" t="n"/>
      <c r="C24" s="645" t="n"/>
      <c r="D24" s="645" t="n"/>
      <c r="E24" s="645" t="n"/>
      <c r="F24" s="645" t="n"/>
      <c r="G24" s="645" t="n"/>
      <c r="H24" s="645" t="n"/>
      <c r="I24" s="645" t="n"/>
      <c r="J24" s="645" t="n"/>
      <c r="K24" s="645" t="n"/>
      <c r="L24" s="645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82" t="inlineStr">
        <is>
          <t>Сосиски</t>
        </is>
      </c>
      <c r="B25" s="645" t="n"/>
      <c r="C25" s="645" t="n"/>
      <c r="D25" s="645" t="n"/>
      <c r="E25" s="645" t="n"/>
      <c r="F25" s="645" t="n"/>
      <c r="G25" s="645" t="n"/>
      <c r="H25" s="645" t="n"/>
      <c r="I25" s="645" t="n"/>
      <c r="J25" s="645" t="n"/>
      <c r="K25" s="645" t="n"/>
      <c r="L25" s="645" t="n"/>
      <c r="M25" s="645" t="n"/>
      <c r="N25" s="645" t="n"/>
      <c r="O25" s="645" t="n"/>
      <c r="P25" s="645" t="n"/>
      <c r="Q25" s="645" t="n"/>
      <c r="R25" s="645" t="n"/>
      <c r="S25" s="645" t="n"/>
      <c r="T25" s="645" t="n"/>
      <c r="U25" s="645" t="n"/>
      <c r="V25" s="645" t="n"/>
      <c r="W25" s="645" t="n"/>
      <c r="X25" s="645" t="n"/>
      <c r="Y25" s="382" t="n"/>
      <c r="Z25" s="38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3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3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3" t="n">
        <v>4607091383935</v>
      </c>
      <c r="E28" s="657" t="n"/>
      <c r="F28" s="689" t="n">
        <v>0.33</v>
      </c>
      <c r="G28" s="38" t="n">
        <v>6</v>
      </c>
      <c r="H28" s="689" t="n">
        <v>1.98</v>
      </c>
      <c r="I28" s="68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3" t="n">
        <v>4680115881853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3" t="n">
        <v>4607091383911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3" t="n">
        <v>4607091388244</v>
      </c>
      <c r="E31" s="657" t="n"/>
      <c r="F31" s="689" t="n">
        <v>0.42</v>
      </c>
      <c r="G31" s="38" t="n">
        <v>6</v>
      </c>
      <c r="H31" s="689" t="n">
        <v>2.52</v>
      </c>
      <c r="I31" s="68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1" t="n"/>
      <c r="B32" s="645" t="n"/>
      <c r="C32" s="645" t="n"/>
      <c r="D32" s="645" t="n"/>
      <c r="E32" s="645" t="n"/>
      <c r="F32" s="645" t="n"/>
      <c r="G32" s="645" t="n"/>
      <c r="H32" s="645" t="n"/>
      <c r="I32" s="645" t="n"/>
      <c r="J32" s="645" t="n"/>
      <c r="K32" s="645" t="n"/>
      <c r="L32" s="645" t="n"/>
      <c r="M32" s="694" t="n"/>
      <c r="N32" s="695" t="inlineStr">
        <is>
          <t>Итого</t>
        </is>
      </c>
      <c r="O32" s="665" t="n"/>
      <c r="P32" s="665" t="n"/>
      <c r="Q32" s="665" t="n"/>
      <c r="R32" s="665" t="n"/>
      <c r="S32" s="665" t="n"/>
      <c r="T32" s="666" t="n"/>
      <c r="U32" s="43" t="inlineStr">
        <is>
          <t>кор</t>
        </is>
      </c>
      <c r="V32" s="696">
        <f>IFERROR(V26/H26,"0")+IFERROR(V27/H27,"0")+IFERROR(V28/H28,"0")+IFERROR(V29/H29,"0")+IFERROR(V30/H30,"0")+IFERROR(V31/H31,"0")</f>
        <v/>
      </c>
      <c r="W32" s="696">
        <f>IFERROR(W26/H26,"0")+IFERROR(W27/H27,"0")+IFERROR(W28/H28,"0")+IFERROR(W29/H29,"0")+IFERROR(W30/H30,"0")+IFERROR(W31/H31,"0")</f>
        <v/>
      </c>
      <c r="X32" s="696">
        <f>IFERROR(IF(X26="",0,X26),"0")+IFERROR(IF(X27="",0,X27),"0")+IFERROR(IF(X28="",0,X28),"0")+IFERROR(IF(X29="",0,X29),"0")+IFERROR(IF(X30="",0,X30),"0")+IFERROR(IF(X31="",0,X31),"0")</f>
        <v/>
      </c>
      <c r="Y32" s="697" t="n"/>
      <c r="Z32" s="697" t="n"/>
    </row>
    <row r="33">
      <c r="A33" s="645" t="n"/>
      <c r="B33" s="645" t="n"/>
      <c r="C33" s="645" t="n"/>
      <c r="D33" s="645" t="n"/>
      <c r="E33" s="645" t="n"/>
      <c r="F33" s="645" t="n"/>
      <c r="G33" s="645" t="n"/>
      <c r="H33" s="645" t="n"/>
      <c r="I33" s="645" t="n"/>
      <c r="J33" s="645" t="n"/>
      <c r="K33" s="645" t="n"/>
      <c r="L33" s="645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кг</t>
        </is>
      </c>
      <c r="V33" s="696">
        <f>IFERROR(SUM(V26:V31),"0")</f>
        <v/>
      </c>
      <c r="W33" s="696">
        <f>IFERROR(SUM(W26:W31),"0")</f>
        <v/>
      </c>
      <c r="X33" s="43" t="n"/>
      <c r="Y33" s="697" t="n"/>
      <c r="Z33" s="697" t="n"/>
    </row>
    <row r="34" ht="14.25" customHeight="1">
      <c r="A34" s="382" t="inlineStr">
        <is>
          <t>Сырокопченые колбасы</t>
        </is>
      </c>
      <c r="B34" s="645" t="n"/>
      <c r="C34" s="645" t="n"/>
      <c r="D34" s="645" t="n"/>
      <c r="E34" s="645" t="n"/>
      <c r="F34" s="645" t="n"/>
      <c r="G34" s="645" t="n"/>
      <c r="H34" s="645" t="n"/>
      <c r="I34" s="645" t="n"/>
      <c r="J34" s="645" t="n"/>
      <c r="K34" s="645" t="n"/>
      <c r="L34" s="645" t="n"/>
      <c r="M34" s="645" t="n"/>
      <c r="N34" s="645" t="n"/>
      <c r="O34" s="645" t="n"/>
      <c r="P34" s="645" t="n"/>
      <c r="Q34" s="645" t="n"/>
      <c r="R34" s="645" t="n"/>
      <c r="S34" s="645" t="n"/>
      <c r="T34" s="645" t="n"/>
      <c r="U34" s="645" t="n"/>
      <c r="V34" s="645" t="n"/>
      <c r="W34" s="645" t="n"/>
      <c r="X34" s="645" t="n"/>
      <c r="Y34" s="382" t="n"/>
      <c r="Z34" s="38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3" t="n">
        <v>4607091388503</v>
      </c>
      <c r="E35" s="657" t="n"/>
      <c r="F35" s="689" t="n">
        <v>0.05</v>
      </c>
      <c r="G35" s="38" t="n">
        <v>12</v>
      </c>
      <c r="H35" s="689" t="n">
        <v>0.6</v>
      </c>
      <c r="I35" s="68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1" t="n"/>
      <c r="P35" s="691" t="n"/>
      <c r="Q35" s="691" t="n"/>
      <c r="R35" s="657" t="n"/>
      <c r="S35" s="40" t="inlineStr"/>
      <c r="T35" s="40" t="inlineStr"/>
      <c r="U35" s="41" t="inlineStr">
        <is>
          <t>кг</t>
        </is>
      </c>
      <c r="V35" s="692" t="n">
        <v>0</v>
      </c>
      <c r="W35" s="69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1" t="n"/>
      <c r="B36" s="645" t="n"/>
      <c r="C36" s="645" t="n"/>
      <c r="D36" s="645" t="n"/>
      <c r="E36" s="645" t="n"/>
      <c r="F36" s="645" t="n"/>
      <c r="G36" s="645" t="n"/>
      <c r="H36" s="645" t="n"/>
      <c r="I36" s="645" t="n"/>
      <c r="J36" s="645" t="n"/>
      <c r="K36" s="645" t="n"/>
      <c r="L36" s="645" t="n"/>
      <c r="M36" s="694" t="n"/>
      <c r="N36" s="695" t="inlineStr">
        <is>
          <t>Итого</t>
        </is>
      </c>
      <c r="O36" s="665" t="n"/>
      <c r="P36" s="665" t="n"/>
      <c r="Q36" s="665" t="n"/>
      <c r="R36" s="665" t="n"/>
      <c r="S36" s="665" t="n"/>
      <c r="T36" s="666" t="n"/>
      <c r="U36" s="43" t="inlineStr">
        <is>
          <t>кор</t>
        </is>
      </c>
      <c r="V36" s="696">
        <f>IFERROR(V35/H35,"0")</f>
        <v/>
      </c>
      <c r="W36" s="696">
        <f>IFERROR(W35/H35,"0")</f>
        <v/>
      </c>
      <c r="X36" s="696">
        <f>IFERROR(IF(X35="",0,X35),"0")</f>
        <v/>
      </c>
      <c r="Y36" s="697" t="n"/>
      <c r="Z36" s="697" t="n"/>
    </row>
    <row r="37">
      <c r="A37" s="645" t="n"/>
      <c r="B37" s="645" t="n"/>
      <c r="C37" s="645" t="n"/>
      <c r="D37" s="645" t="n"/>
      <c r="E37" s="645" t="n"/>
      <c r="F37" s="645" t="n"/>
      <c r="G37" s="645" t="n"/>
      <c r="H37" s="645" t="n"/>
      <c r="I37" s="645" t="n"/>
      <c r="J37" s="645" t="n"/>
      <c r="K37" s="645" t="n"/>
      <c r="L37" s="645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кг</t>
        </is>
      </c>
      <c r="V37" s="696">
        <f>IFERROR(SUM(V35:V35),"0")</f>
        <v/>
      </c>
      <c r="W37" s="696">
        <f>IFERROR(SUM(W35:W35),"0")</f>
        <v/>
      </c>
      <c r="X37" s="43" t="n"/>
      <c r="Y37" s="697" t="n"/>
      <c r="Z37" s="697" t="n"/>
    </row>
    <row r="38" ht="14.25" customHeight="1">
      <c r="A38" s="382" t="inlineStr">
        <is>
          <t>Продукты из мяса птицы копчено-вареные</t>
        </is>
      </c>
      <c r="B38" s="645" t="n"/>
      <c r="C38" s="645" t="n"/>
      <c r="D38" s="645" t="n"/>
      <c r="E38" s="645" t="n"/>
      <c r="F38" s="645" t="n"/>
      <c r="G38" s="645" t="n"/>
      <c r="H38" s="645" t="n"/>
      <c r="I38" s="645" t="n"/>
      <c r="J38" s="645" t="n"/>
      <c r="K38" s="645" t="n"/>
      <c r="L38" s="645" t="n"/>
      <c r="M38" s="645" t="n"/>
      <c r="N38" s="645" t="n"/>
      <c r="O38" s="645" t="n"/>
      <c r="P38" s="645" t="n"/>
      <c r="Q38" s="645" t="n"/>
      <c r="R38" s="645" t="n"/>
      <c r="S38" s="645" t="n"/>
      <c r="T38" s="645" t="n"/>
      <c r="U38" s="645" t="n"/>
      <c r="V38" s="645" t="n"/>
      <c r="W38" s="645" t="n"/>
      <c r="X38" s="645" t="n"/>
      <c r="Y38" s="382" t="n"/>
      <c r="Z38" s="38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3" t="n">
        <v>4607091388282</v>
      </c>
      <c r="E39" s="657" t="n"/>
      <c r="F39" s="689" t="n">
        <v>0.3</v>
      </c>
      <c r="G39" s="38" t="n">
        <v>6</v>
      </c>
      <c r="H39" s="689" t="n">
        <v>1.8</v>
      </c>
      <c r="I39" s="68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1" t="n"/>
      <c r="P39" s="691" t="n"/>
      <c r="Q39" s="691" t="n"/>
      <c r="R39" s="657" t="n"/>
      <c r="S39" s="40" t="inlineStr"/>
      <c r="T39" s="40" t="inlineStr"/>
      <c r="U39" s="41" t="inlineStr">
        <is>
          <t>кг</t>
        </is>
      </c>
      <c r="V39" s="692" t="n">
        <v>0</v>
      </c>
      <c r="W39" s="69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1" t="n"/>
      <c r="B40" s="645" t="n"/>
      <c r="C40" s="645" t="n"/>
      <c r="D40" s="645" t="n"/>
      <c r="E40" s="645" t="n"/>
      <c r="F40" s="645" t="n"/>
      <c r="G40" s="645" t="n"/>
      <c r="H40" s="645" t="n"/>
      <c r="I40" s="645" t="n"/>
      <c r="J40" s="645" t="n"/>
      <c r="K40" s="645" t="n"/>
      <c r="L40" s="645" t="n"/>
      <c r="M40" s="694" t="n"/>
      <c r="N40" s="695" t="inlineStr">
        <is>
          <t>Итого</t>
        </is>
      </c>
      <c r="O40" s="665" t="n"/>
      <c r="P40" s="665" t="n"/>
      <c r="Q40" s="665" t="n"/>
      <c r="R40" s="665" t="n"/>
      <c r="S40" s="665" t="n"/>
      <c r="T40" s="666" t="n"/>
      <c r="U40" s="43" t="inlineStr">
        <is>
          <t>кор</t>
        </is>
      </c>
      <c r="V40" s="696">
        <f>IFERROR(V39/H39,"0")</f>
        <v/>
      </c>
      <c r="W40" s="696">
        <f>IFERROR(W39/H39,"0")</f>
        <v/>
      </c>
      <c r="X40" s="696">
        <f>IFERROR(IF(X39="",0,X39),"0")</f>
        <v/>
      </c>
      <c r="Y40" s="697" t="n"/>
      <c r="Z40" s="697" t="n"/>
    </row>
    <row r="41">
      <c r="A41" s="645" t="n"/>
      <c r="B41" s="645" t="n"/>
      <c r="C41" s="645" t="n"/>
      <c r="D41" s="645" t="n"/>
      <c r="E41" s="645" t="n"/>
      <c r="F41" s="645" t="n"/>
      <c r="G41" s="645" t="n"/>
      <c r="H41" s="645" t="n"/>
      <c r="I41" s="645" t="n"/>
      <c r="J41" s="645" t="n"/>
      <c r="K41" s="645" t="n"/>
      <c r="L41" s="645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кг</t>
        </is>
      </c>
      <c r="V41" s="696">
        <f>IFERROR(SUM(V39:V39),"0")</f>
        <v/>
      </c>
      <c r="W41" s="696">
        <f>IFERROR(SUM(W39:W39),"0")</f>
        <v/>
      </c>
      <c r="X41" s="43" t="n"/>
      <c r="Y41" s="697" t="n"/>
      <c r="Z41" s="697" t="n"/>
    </row>
    <row r="42" ht="14.25" customHeight="1">
      <c r="A42" s="382" t="inlineStr">
        <is>
          <t>Сыровяленые колбасы</t>
        </is>
      </c>
      <c r="B42" s="645" t="n"/>
      <c r="C42" s="645" t="n"/>
      <c r="D42" s="645" t="n"/>
      <c r="E42" s="645" t="n"/>
      <c r="F42" s="645" t="n"/>
      <c r="G42" s="645" t="n"/>
      <c r="H42" s="645" t="n"/>
      <c r="I42" s="645" t="n"/>
      <c r="J42" s="645" t="n"/>
      <c r="K42" s="645" t="n"/>
      <c r="L42" s="645" t="n"/>
      <c r="M42" s="645" t="n"/>
      <c r="N42" s="645" t="n"/>
      <c r="O42" s="645" t="n"/>
      <c r="P42" s="645" t="n"/>
      <c r="Q42" s="645" t="n"/>
      <c r="R42" s="645" t="n"/>
      <c r="S42" s="645" t="n"/>
      <c r="T42" s="645" t="n"/>
      <c r="U42" s="645" t="n"/>
      <c r="V42" s="645" t="n"/>
      <c r="W42" s="645" t="n"/>
      <c r="X42" s="645" t="n"/>
      <c r="Y42" s="382" t="n"/>
      <c r="Z42" s="38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3" t="n">
        <v>4607091389111</v>
      </c>
      <c r="E43" s="657" t="n"/>
      <c r="F43" s="689" t="n">
        <v>0.025</v>
      </c>
      <c r="G43" s="38" t="n">
        <v>10</v>
      </c>
      <c r="H43" s="689" t="n">
        <v>0.25</v>
      </c>
      <c r="I43" s="68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1" t="n"/>
      <c r="P43" s="691" t="n"/>
      <c r="Q43" s="691" t="n"/>
      <c r="R43" s="657" t="n"/>
      <c r="S43" s="40" t="inlineStr"/>
      <c r="T43" s="40" t="inlineStr"/>
      <c r="U43" s="41" t="inlineStr">
        <is>
          <t>кг</t>
        </is>
      </c>
      <c r="V43" s="692" t="n">
        <v>0</v>
      </c>
      <c r="W43" s="69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1" t="n"/>
      <c r="B44" s="645" t="n"/>
      <c r="C44" s="645" t="n"/>
      <c r="D44" s="645" t="n"/>
      <c r="E44" s="645" t="n"/>
      <c r="F44" s="645" t="n"/>
      <c r="G44" s="645" t="n"/>
      <c r="H44" s="645" t="n"/>
      <c r="I44" s="645" t="n"/>
      <c r="J44" s="645" t="n"/>
      <c r="K44" s="645" t="n"/>
      <c r="L44" s="645" t="n"/>
      <c r="M44" s="694" t="n"/>
      <c r="N44" s="695" t="inlineStr">
        <is>
          <t>Итого</t>
        </is>
      </c>
      <c r="O44" s="665" t="n"/>
      <c r="P44" s="665" t="n"/>
      <c r="Q44" s="665" t="n"/>
      <c r="R44" s="665" t="n"/>
      <c r="S44" s="665" t="n"/>
      <c r="T44" s="666" t="n"/>
      <c r="U44" s="43" t="inlineStr">
        <is>
          <t>кор</t>
        </is>
      </c>
      <c r="V44" s="696">
        <f>IFERROR(V43/H43,"0")</f>
        <v/>
      </c>
      <c r="W44" s="696">
        <f>IFERROR(W43/H43,"0")</f>
        <v/>
      </c>
      <c r="X44" s="696">
        <f>IFERROR(IF(X43="",0,X43),"0")</f>
        <v/>
      </c>
      <c r="Y44" s="697" t="n"/>
      <c r="Z44" s="697" t="n"/>
    </row>
    <row r="45">
      <c r="A45" s="645" t="n"/>
      <c r="B45" s="645" t="n"/>
      <c r="C45" s="645" t="n"/>
      <c r="D45" s="645" t="n"/>
      <c r="E45" s="645" t="n"/>
      <c r="F45" s="645" t="n"/>
      <c r="G45" s="645" t="n"/>
      <c r="H45" s="645" t="n"/>
      <c r="I45" s="645" t="n"/>
      <c r="J45" s="645" t="n"/>
      <c r="K45" s="645" t="n"/>
      <c r="L45" s="645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кг</t>
        </is>
      </c>
      <c r="V45" s="696">
        <f>IFERROR(SUM(V43:V43),"0")</f>
        <v/>
      </c>
      <c r="W45" s="696">
        <f>IFERROR(SUM(W43:W43),"0")</f>
        <v/>
      </c>
      <c r="X45" s="43" t="n"/>
      <c r="Y45" s="697" t="n"/>
      <c r="Z45" s="697" t="n"/>
    </row>
    <row r="46" ht="27.75" customHeight="1">
      <c r="A46" s="380" t="inlineStr">
        <is>
          <t>Вязанка</t>
        </is>
      </c>
      <c r="B46" s="688" t="n"/>
      <c r="C46" s="688" t="n"/>
      <c r="D46" s="688" t="n"/>
      <c r="E46" s="688" t="n"/>
      <c r="F46" s="688" t="n"/>
      <c r="G46" s="688" t="n"/>
      <c r="H46" s="688" t="n"/>
      <c r="I46" s="688" t="n"/>
      <c r="J46" s="688" t="n"/>
      <c r="K46" s="688" t="n"/>
      <c r="L46" s="688" t="n"/>
      <c r="M46" s="688" t="n"/>
      <c r="N46" s="688" t="n"/>
      <c r="O46" s="688" t="n"/>
      <c r="P46" s="688" t="n"/>
      <c r="Q46" s="688" t="n"/>
      <c r="R46" s="688" t="n"/>
      <c r="S46" s="688" t="n"/>
      <c r="T46" s="688" t="n"/>
      <c r="U46" s="688" t="n"/>
      <c r="V46" s="688" t="n"/>
      <c r="W46" s="688" t="n"/>
      <c r="X46" s="688" t="n"/>
      <c r="Y46" s="55" t="n"/>
      <c r="Z46" s="55" t="n"/>
    </row>
    <row r="47" ht="16.5" customHeight="1">
      <c r="A47" s="381" t="inlineStr">
        <is>
          <t>Столичная</t>
        </is>
      </c>
      <c r="B47" s="645" t="n"/>
      <c r="C47" s="645" t="n"/>
      <c r="D47" s="645" t="n"/>
      <c r="E47" s="645" t="n"/>
      <c r="F47" s="645" t="n"/>
      <c r="G47" s="645" t="n"/>
      <c r="H47" s="645" t="n"/>
      <c r="I47" s="645" t="n"/>
      <c r="J47" s="645" t="n"/>
      <c r="K47" s="645" t="n"/>
      <c r="L47" s="645" t="n"/>
      <c r="M47" s="645" t="n"/>
      <c r="N47" s="645" t="n"/>
      <c r="O47" s="645" t="n"/>
      <c r="P47" s="645" t="n"/>
      <c r="Q47" s="645" t="n"/>
      <c r="R47" s="645" t="n"/>
      <c r="S47" s="645" t="n"/>
      <c r="T47" s="645" t="n"/>
      <c r="U47" s="645" t="n"/>
      <c r="V47" s="645" t="n"/>
      <c r="W47" s="645" t="n"/>
      <c r="X47" s="645" t="n"/>
      <c r="Y47" s="381" t="n"/>
      <c r="Z47" s="381" t="n"/>
    </row>
    <row r="48" ht="14.25" customHeight="1">
      <c r="A48" s="382" t="inlineStr">
        <is>
          <t>Ветчины</t>
        </is>
      </c>
      <c r="B48" s="645" t="n"/>
      <c r="C48" s="645" t="n"/>
      <c r="D48" s="645" t="n"/>
      <c r="E48" s="645" t="n"/>
      <c r="F48" s="645" t="n"/>
      <c r="G48" s="645" t="n"/>
      <c r="H48" s="645" t="n"/>
      <c r="I48" s="645" t="n"/>
      <c r="J48" s="645" t="n"/>
      <c r="K48" s="645" t="n"/>
      <c r="L48" s="645" t="n"/>
      <c r="M48" s="645" t="n"/>
      <c r="N48" s="645" t="n"/>
      <c r="O48" s="645" t="n"/>
      <c r="P48" s="645" t="n"/>
      <c r="Q48" s="645" t="n"/>
      <c r="R48" s="645" t="n"/>
      <c r="S48" s="645" t="n"/>
      <c r="T48" s="645" t="n"/>
      <c r="U48" s="645" t="n"/>
      <c r="V48" s="645" t="n"/>
      <c r="W48" s="645" t="n"/>
      <c r="X48" s="645" t="n"/>
      <c r="Y48" s="382" t="n"/>
      <c r="Z48" s="38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3" t="n">
        <v>4680115881440</v>
      </c>
      <c r="E49" s="657" t="n"/>
      <c r="F49" s="689" t="n">
        <v>1.35</v>
      </c>
      <c r="G49" s="38" t="n">
        <v>8</v>
      </c>
      <c r="H49" s="689" t="n">
        <v>10.8</v>
      </c>
      <c r="I49" s="68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7">
        <f>HYPERLINK("https://abi.ru/products/Охлажденные/Вязанка/Столичная/Ветчины/P003234/","Ветчины «Филейская» Весовые Вектор ТМ «Вязанка»")</f>
        <v/>
      </c>
      <c r="O49" s="691" t="n"/>
      <c r="P49" s="691" t="n"/>
      <c r="Q49" s="691" t="n"/>
      <c r="R49" s="657" t="n"/>
      <c r="S49" s="40" t="inlineStr"/>
      <c r="T49" s="40" t="inlineStr"/>
      <c r="U49" s="41" t="inlineStr">
        <is>
          <t>кг</t>
        </is>
      </c>
      <c r="V49" s="692" t="n">
        <v>0</v>
      </c>
      <c r="W49" s="69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3" t="n">
        <v>4680115881433</v>
      </c>
      <c r="E50" s="657" t="n"/>
      <c r="F50" s="689" t="n">
        <v>0.45</v>
      </c>
      <c r="G50" s="38" t="n">
        <v>6</v>
      </c>
      <c r="H50" s="689" t="n">
        <v>2.7</v>
      </c>
      <c r="I50" s="68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1" t="n"/>
      <c r="B51" s="645" t="n"/>
      <c r="C51" s="645" t="n"/>
      <c r="D51" s="645" t="n"/>
      <c r="E51" s="645" t="n"/>
      <c r="F51" s="645" t="n"/>
      <c r="G51" s="645" t="n"/>
      <c r="H51" s="645" t="n"/>
      <c r="I51" s="645" t="n"/>
      <c r="J51" s="645" t="n"/>
      <c r="K51" s="645" t="n"/>
      <c r="L51" s="645" t="n"/>
      <c r="M51" s="694" t="n"/>
      <c r="N51" s="695" t="inlineStr">
        <is>
          <t>Итого</t>
        </is>
      </c>
      <c r="O51" s="665" t="n"/>
      <c r="P51" s="665" t="n"/>
      <c r="Q51" s="665" t="n"/>
      <c r="R51" s="665" t="n"/>
      <c r="S51" s="665" t="n"/>
      <c r="T51" s="666" t="n"/>
      <c r="U51" s="43" t="inlineStr">
        <is>
          <t>кор</t>
        </is>
      </c>
      <c r="V51" s="696">
        <f>IFERROR(V49/H49,"0")+IFERROR(V50/H50,"0")</f>
        <v/>
      </c>
      <c r="W51" s="696">
        <f>IFERROR(W49/H49,"0")+IFERROR(W50/H50,"0")</f>
        <v/>
      </c>
      <c r="X51" s="696">
        <f>IFERROR(IF(X49="",0,X49),"0")+IFERROR(IF(X50="",0,X50),"0")</f>
        <v/>
      </c>
      <c r="Y51" s="697" t="n"/>
      <c r="Z51" s="697" t="n"/>
    </row>
    <row r="52">
      <c r="A52" s="645" t="n"/>
      <c r="B52" s="645" t="n"/>
      <c r="C52" s="645" t="n"/>
      <c r="D52" s="645" t="n"/>
      <c r="E52" s="645" t="n"/>
      <c r="F52" s="645" t="n"/>
      <c r="G52" s="645" t="n"/>
      <c r="H52" s="645" t="n"/>
      <c r="I52" s="645" t="n"/>
      <c r="J52" s="645" t="n"/>
      <c r="K52" s="645" t="n"/>
      <c r="L52" s="645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кг</t>
        </is>
      </c>
      <c r="V52" s="696">
        <f>IFERROR(SUM(V49:V50),"0")</f>
        <v/>
      </c>
      <c r="W52" s="696">
        <f>IFERROR(SUM(W49:W50),"0")</f>
        <v/>
      </c>
      <c r="X52" s="43" t="n"/>
      <c r="Y52" s="697" t="n"/>
      <c r="Z52" s="697" t="n"/>
    </row>
    <row r="53" ht="16.5" customHeight="1">
      <c r="A53" s="381" t="inlineStr">
        <is>
          <t>Классическая</t>
        </is>
      </c>
      <c r="B53" s="645" t="n"/>
      <c r="C53" s="645" t="n"/>
      <c r="D53" s="645" t="n"/>
      <c r="E53" s="645" t="n"/>
      <c r="F53" s="645" t="n"/>
      <c r="G53" s="645" t="n"/>
      <c r="H53" s="645" t="n"/>
      <c r="I53" s="645" t="n"/>
      <c r="J53" s="645" t="n"/>
      <c r="K53" s="645" t="n"/>
      <c r="L53" s="645" t="n"/>
      <c r="M53" s="645" t="n"/>
      <c r="N53" s="645" t="n"/>
      <c r="O53" s="645" t="n"/>
      <c r="P53" s="645" t="n"/>
      <c r="Q53" s="645" t="n"/>
      <c r="R53" s="645" t="n"/>
      <c r="S53" s="645" t="n"/>
      <c r="T53" s="645" t="n"/>
      <c r="U53" s="645" t="n"/>
      <c r="V53" s="645" t="n"/>
      <c r="W53" s="645" t="n"/>
      <c r="X53" s="645" t="n"/>
      <c r="Y53" s="381" t="n"/>
      <c r="Z53" s="381" t="n"/>
    </row>
    <row r="54" ht="14.25" customHeight="1">
      <c r="A54" s="382" t="inlineStr">
        <is>
          <t>Вареные колбасы</t>
        </is>
      </c>
      <c r="B54" s="645" t="n"/>
      <c r="C54" s="645" t="n"/>
      <c r="D54" s="645" t="n"/>
      <c r="E54" s="645" t="n"/>
      <c r="F54" s="645" t="n"/>
      <c r="G54" s="645" t="n"/>
      <c r="H54" s="645" t="n"/>
      <c r="I54" s="645" t="n"/>
      <c r="J54" s="645" t="n"/>
      <c r="K54" s="645" t="n"/>
      <c r="L54" s="645" t="n"/>
      <c r="M54" s="645" t="n"/>
      <c r="N54" s="645" t="n"/>
      <c r="O54" s="645" t="n"/>
      <c r="P54" s="645" t="n"/>
      <c r="Q54" s="645" t="n"/>
      <c r="R54" s="645" t="n"/>
      <c r="S54" s="645" t="n"/>
      <c r="T54" s="645" t="n"/>
      <c r="U54" s="645" t="n"/>
      <c r="V54" s="645" t="n"/>
      <c r="W54" s="645" t="n"/>
      <c r="X54" s="645" t="n"/>
      <c r="Y54" s="382" t="n"/>
      <c r="Z54" s="382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3" t="n">
        <v>4680115881426</v>
      </c>
      <c r="E55" s="657" t="n"/>
      <c r="F55" s="689" t="n">
        <v>1.35</v>
      </c>
      <c r="G55" s="38" t="n">
        <v>8</v>
      </c>
      <c r="H55" s="689" t="n">
        <v>10.8</v>
      </c>
      <c r="I55" s="68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1" t="n"/>
      <c r="P55" s="691" t="n"/>
      <c r="Q55" s="691" t="n"/>
      <c r="R55" s="657" t="n"/>
      <c r="S55" s="40" t="inlineStr"/>
      <c r="T55" s="40" t="inlineStr"/>
      <c r="U55" s="41" t="inlineStr">
        <is>
          <t>кг</t>
        </is>
      </c>
      <c r="V55" s="692" t="n">
        <v>0</v>
      </c>
      <c r="W55" s="69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3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0" t="inlineStr">
        <is>
          <t>Вареные колбасы «Филейская» Весовые Вектор ТМ «Вязанка»</t>
        </is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3" t="n">
        <v>4680115881419</v>
      </c>
      <c r="E57" s="657" t="n"/>
      <c r="F57" s="689" t="n">
        <v>0.45</v>
      </c>
      <c r="G57" s="38" t="n">
        <v>10</v>
      </c>
      <c r="H57" s="689" t="n">
        <v>4.5</v>
      </c>
      <c r="I57" s="68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3" t="n">
        <v>4680115881525</v>
      </c>
      <c r="E58" s="657" t="n"/>
      <c r="F58" s="689" t="n">
        <v>0.4</v>
      </c>
      <c r="G58" s="38" t="n">
        <v>10</v>
      </c>
      <c r="H58" s="689" t="n">
        <v>4</v>
      </c>
      <c r="I58" s="68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 t="inlineStr">
        <is>
          <t>Колбаса вареная Филейская ТМ Вязанка ТС Классическая полиамид ф/в 0,4 кг</t>
        </is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1" t="n"/>
      <c r="B59" s="645" t="n"/>
      <c r="C59" s="645" t="n"/>
      <c r="D59" s="645" t="n"/>
      <c r="E59" s="645" t="n"/>
      <c r="F59" s="645" t="n"/>
      <c r="G59" s="645" t="n"/>
      <c r="H59" s="645" t="n"/>
      <c r="I59" s="645" t="n"/>
      <c r="J59" s="645" t="n"/>
      <c r="K59" s="645" t="n"/>
      <c r="L59" s="645" t="n"/>
      <c r="M59" s="694" t="n"/>
      <c r="N59" s="695" t="inlineStr">
        <is>
          <t>Итого</t>
        </is>
      </c>
      <c r="O59" s="665" t="n"/>
      <c r="P59" s="665" t="n"/>
      <c r="Q59" s="665" t="n"/>
      <c r="R59" s="665" t="n"/>
      <c r="S59" s="665" t="n"/>
      <c r="T59" s="666" t="n"/>
      <c r="U59" s="43" t="inlineStr">
        <is>
          <t>кор</t>
        </is>
      </c>
      <c r="V59" s="696">
        <f>IFERROR(V55/H55,"0")+IFERROR(V56/H56,"0")+IFERROR(V57/H57,"0")+IFERROR(V58/H58,"0")</f>
        <v/>
      </c>
      <c r="W59" s="696">
        <f>IFERROR(W55/H55,"0")+IFERROR(W56/H56,"0")+IFERROR(W57/H57,"0")+IFERROR(W58/H58,"0")</f>
        <v/>
      </c>
      <c r="X59" s="696">
        <f>IFERROR(IF(X55="",0,X55),"0")+IFERROR(IF(X56="",0,X56),"0")+IFERROR(IF(X57="",0,X57),"0")+IFERROR(IF(X58="",0,X58),"0")</f>
        <v/>
      </c>
      <c r="Y59" s="697" t="n"/>
      <c r="Z59" s="697" t="n"/>
    </row>
    <row r="60">
      <c r="A60" s="645" t="n"/>
      <c r="B60" s="645" t="n"/>
      <c r="C60" s="645" t="n"/>
      <c r="D60" s="645" t="n"/>
      <c r="E60" s="645" t="n"/>
      <c r="F60" s="645" t="n"/>
      <c r="G60" s="645" t="n"/>
      <c r="H60" s="645" t="n"/>
      <c r="I60" s="645" t="n"/>
      <c r="J60" s="645" t="n"/>
      <c r="K60" s="645" t="n"/>
      <c r="L60" s="645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кг</t>
        </is>
      </c>
      <c r="V60" s="696">
        <f>IFERROR(SUM(V55:V58),"0")</f>
        <v/>
      </c>
      <c r="W60" s="696">
        <f>IFERROR(SUM(W55:W58),"0")</f>
        <v/>
      </c>
      <c r="X60" s="43" t="n"/>
      <c r="Y60" s="697" t="n"/>
      <c r="Z60" s="697" t="n"/>
    </row>
    <row r="61" ht="16.5" customHeight="1">
      <c r="A61" s="381" t="inlineStr">
        <is>
          <t>Вязанка</t>
        </is>
      </c>
      <c r="B61" s="645" t="n"/>
      <c r="C61" s="645" t="n"/>
      <c r="D61" s="645" t="n"/>
      <c r="E61" s="645" t="n"/>
      <c r="F61" s="645" t="n"/>
      <c r="G61" s="645" t="n"/>
      <c r="H61" s="645" t="n"/>
      <c r="I61" s="645" t="n"/>
      <c r="J61" s="645" t="n"/>
      <c r="K61" s="645" t="n"/>
      <c r="L61" s="645" t="n"/>
      <c r="M61" s="645" t="n"/>
      <c r="N61" s="645" t="n"/>
      <c r="O61" s="645" t="n"/>
      <c r="P61" s="645" t="n"/>
      <c r="Q61" s="645" t="n"/>
      <c r="R61" s="645" t="n"/>
      <c r="S61" s="645" t="n"/>
      <c r="T61" s="645" t="n"/>
      <c r="U61" s="645" t="n"/>
      <c r="V61" s="645" t="n"/>
      <c r="W61" s="645" t="n"/>
      <c r="X61" s="645" t="n"/>
      <c r="Y61" s="381" t="n"/>
      <c r="Z61" s="381" t="n"/>
    </row>
    <row r="62" ht="14.25" customHeight="1">
      <c r="A62" s="382" t="inlineStr">
        <is>
          <t>Вареные колбасы</t>
        </is>
      </c>
      <c r="B62" s="645" t="n"/>
      <c r="C62" s="645" t="n"/>
      <c r="D62" s="645" t="n"/>
      <c r="E62" s="645" t="n"/>
      <c r="F62" s="645" t="n"/>
      <c r="G62" s="645" t="n"/>
      <c r="H62" s="645" t="n"/>
      <c r="I62" s="645" t="n"/>
      <c r="J62" s="645" t="n"/>
      <c r="K62" s="645" t="n"/>
      <c r="L62" s="645" t="n"/>
      <c r="M62" s="645" t="n"/>
      <c r="N62" s="645" t="n"/>
      <c r="O62" s="645" t="n"/>
      <c r="P62" s="645" t="n"/>
      <c r="Q62" s="645" t="n"/>
      <c r="R62" s="645" t="n"/>
      <c r="S62" s="645" t="n"/>
      <c r="T62" s="645" t="n"/>
      <c r="U62" s="645" t="n"/>
      <c r="V62" s="645" t="n"/>
      <c r="W62" s="645" t="n"/>
      <c r="X62" s="645" t="n"/>
      <c r="Y62" s="382" t="n"/>
      <c r="Z62" s="38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3" t="n">
        <v>4607091382945</v>
      </c>
      <c r="E63" s="657" t="n"/>
      <c r="F63" s="689" t="n">
        <v>1.4</v>
      </c>
      <c r="G63" s="38" t="n">
        <v>8</v>
      </c>
      <c r="H63" s="689" t="n">
        <v>11.2</v>
      </c>
      <c r="I63" s="68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3" t="inlineStr">
        <is>
          <t>Вареные колбасы «Вязанка со шпиком» Весовые Вектор УВВ ТМ «Вязанка»</t>
        </is>
      </c>
      <c r="O63" s="691" t="n"/>
      <c r="P63" s="691" t="n"/>
      <c r="Q63" s="691" t="n"/>
      <c r="R63" s="657" t="n"/>
      <c r="S63" s="40" t="inlineStr"/>
      <c r="T63" s="40" t="inlineStr"/>
      <c r="U63" s="41" t="inlineStr">
        <is>
          <t>кг</t>
        </is>
      </c>
      <c r="V63" s="692" t="n">
        <v>0</v>
      </c>
      <c r="W63" s="69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3" t="n">
        <v>4607091385670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4" t="inlineStr">
        <is>
          <t>Вареные колбасы «Докторская ГОСТ»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3" t="n">
        <v>4680115881327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3" t="n">
        <v>4680115882133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6" t="inlineStr">
        <is>
          <t>Вареные колбасы «Сливушка» Вес П/а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3" t="n">
        <v>4607091382952</v>
      </c>
      <c r="E67" s="657" t="n"/>
      <c r="F67" s="689" t="n">
        <v>0.5</v>
      </c>
      <c r="G67" s="38" t="n">
        <v>6</v>
      </c>
      <c r="H67" s="689" t="n">
        <v>3</v>
      </c>
      <c r="I67" s="68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0</v>
      </c>
      <c r="W67" s="69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3" t="n">
        <v>4607091385687</v>
      </c>
      <c r="E68" s="657" t="n"/>
      <c r="F68" s="689" t="n">
        <v>0.4</v>
      </c>
      <c r="G68" s="38" t="n">
        <v>10</v>
      </c>
      <c r="H68" s="689" t="n">
        <v>4</v>
      </c>
      <c r="I68" s="68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3" t="n">
        <v>4680115882539</v>
      </c>
      <c r="E69" s="657" t="n"/>
      <c r="F69" s="689" t="n">
        <v>0.37</v>
      </c>
      <c r="G69" s="38" t="n">
        <v>10</v>
      </c>
      <c r="H69" s="689" t="n">
        <v>3.7</v>
      </c>
      <c r="I69" s="68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3" t="n">
        <v>4607091384604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3" t="n">
        <v>4680115880283</v>
      </c>
      <c r="E71" s="657" t="n"/>
      <c r="F71" s="689" t="n">
        <v>0.6</v>
      </c>
      <c r="G71" s="38" t="n">
        <v>8</v>
      </c>
      <c r="H71" s="689" t="n">
        <v>4.8</v>
      </c>
      <c r="I71" s="68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2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3" t="n">
        <v>4680115881518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3" t="n">
        <v>4680115881303</v>
      </c>
      <c r="E73" s="657" t="n"/>
      <c r="F73" s="689" t="n">
        <v>0.45</v>
      </c>
      <c r="G73" s="38" t="n">
        <v>10</v>
      </c>
      <c r="H73" s="689" t="n">
        <v>4.5</v>
      </c>
      <c r="I73" s="68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3" t="n">
        <v>4680115882577</v>
      </c>
      <c r="E74" s="657" t="n"/>
      <c r="F74" s="689" t="n">
        <v>0.4</v>
      </c>
      <c r="G74" s="38" t="n">
        <v>8</v>
      </c>
      <c r="H74" s="689" t="n">
        <v>3.2</v>
      </c>
      <c r="I74" s="68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4" t="inlineStr">
        <is>
          <t>Колбаса вареная Мусульманская ТМ Вязанка Халяль вектор ф/в 0,4 кг Казахстан АК</t>
        </is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3" t="n">
        <v>4680115882577</v>
      </c>
      <c r="E75" s="657" t="n"/>
      <c r="F75" s="689" t="n">
        <v>0.4</v>
      </c>
      <c r="G75" s="38" t="n">
        <v>8</v>
      </c>
      <c r="H75" s="689" t="n">
        <v>3.2</v>
      </c>
      <c r="I75" s="68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5" t="inlineStr">
        <is>
          <t>Колбаса вареная Мусульманская халяль ТМ Вязанка вектор ф/в 0,4 кг НД Узбекистан АК</t>
        </is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0</v>
      </c>
      <c r="W75" s="69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3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3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3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3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3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1" t="n"/>
      <c r="B81" s="645" t="n"/>
      <c r="C81" s="645" t="n"/>
      <c r="D81" s="645" t="n"/>
      <c r="E81" s="645" t="n"/>
      <c r="F81" s="645" t="n"/>
      <c r="G81" s="645" t="n"/>
      <c r="H81" s="645" t="n"/>
      <c r="I81" s="645" t="n"/>
      <c r="J81" s="645" t="n"/>
      <c r="K81" s="645" t="n"/>
      <c r="L81" s="645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645" t="n"/>
      <c r="B82" s="645" t="n"/>
      <c r="C82" s="645" t="n"/>
      <c r="D82" s="645" t="n"/>
      <c r="E82" s="645" t="n"/>
      <c r="F82" s="645" t="n"/>
      <c r="G82" s="645" t="n"/>
      <c r="H82" s="645" t="n"/>
      <c r="I82" s="645" t="n"/>
      <c r="J82" s="645" t="n"/>
      <c r="K82" s="645" t="n"/>
      <c r="L82" s="645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IFERROR(SUM(V63:V80),"0")</f>
        <v/>
      </c>
      <c r="W82" s="696">
        <f>IFERROR(SUM(W63:W80),"0")</f>
        <v/>
      </c>
      <c r="X82" s="43" t="n"/>
      <c r="Y82" s="697" t="n"/>
      <c r="Z82" s="697" t="n"/>
    </row>
    <row r="83" ht="14.25" customHeight="1">
      <c r="A83" s="382" t="inlineStr">
        <is>
          <t>Ветчины</t>
        </is>
      </c>
      <c r="B83" s="645" t="n"/>
      <c r="C83" s="645" t="n"/>
      <c r="D83" s="645" t="n"/>
      <c r="E83" s="645" t="n"/>
      <c r="F83" s="645" t="n"/>
      <c r="G83" s="645" t="n"/>
      <c r="H83" s="645" t="n"/>
      <c r="I83" s="645" t="n"/>
      <c r="J83" s="645" t="n"/>
      <c r="K83" s="645" t="n"/>
      <c r="L83" s="645" t="n"/>
      <c r="M83" s="645" t="n"/>
      <c r="N83" s="645" t="n"/>
      <c r="O83" s="645" t="n"/>
      <c r="P83" s="645" t="n"/>
      <c r="Q83" s="645" t="n"/>
      <c r="R83" s="645" t="n"/>
      <c r="S83" s="645" t="n"/>
      <c r="T83" s="645" t="n"/>
      <c r="U83" s="645" t="n"/>
      <c r="V83" s="645" t="n"/>
      <c r="W83" s="645" t="n"/>
      <c r="X83" s="645" t="n"/>
      <c r="Y83" s="382" t="n"/>
      <c r="Z83" s="382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3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3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3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3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3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3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3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1" t="n"/>
      <c r="B91" s="645" t="n"/>
      <c r="C91" s="645" t="n"/>
      <c r="D91" s="645" t="n"/>
      <c r="E91" s="645" t="n"/>
      <c r="F91" s="645" t="n"/>
      <c r="G91" s="645" t="n"/>
      <c r="H91" s="645" t="n"/>
      <c r="I91" s="645" t="n"/>
      <c r="J91" s="645" t="n"/>
      <c r="K91" s="645" t="n"/>
      <c r="L91" s="645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645" t="n"/>
      <c r="B92" s="645" t="n"/>
      <c r="C92" s="645" t="n"/>
      <c r="D92" s="645" t="n"/>
      <c r="E92" s="645" t="n"/>
      <c r="F92" s="645" t="n"/>
      <c r="G92" s="645" t="n"/>
      <c r="H92" s="645" t="n"/>
      <c r="I92" s="645" t="n"/>
      <c r="J92" s="645" t="n"/>
      <c r="K92" s="645" t="n"/>
      <c r="L92" s="645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82" t="inlineStr">
        <is>
          <t>Копченые колбасы</t>
        </is>
      </c>
      <c r="B93" s="645" t="n"/>
      <c r="C93" s="645" t="n"/>
      <c r="D93" s="645" t="n"/>
      <c r="E93" s="645" t="n"/>
      <c r="F93" s="645" t="n"/>
      <c r="G93" s="645" t="n"/>
      <c r="H93" s="645" t="n"/>
      <c r="I93" s="645" t="n"/>
      <c r="J93" s="645" t="n"/>
      <c r="K93" s="645" t="n"/>
      <c r="L93" s="645" t="n"/>
      <c r="M93" s="645" t="n"/>
      <c r="N93" s="645" t="n"/>
      <c r="O93" s="645" t="n"/>
      <c r="P93" s="645" t="n"/>
      <c r="Q93" s="645" t="n"/>
      <c r="R93" s="645" t="n"/>
      <c r="S93" s="645" t="n"/>
      <c r="T93" s="645" t="n"/>
      <c r="U93" s="645" t="n"/>
      <c r="V93" s="645" t="n"/>
      <c r="W93" s="645" t="n"/>
      <c r="X93" s="645" t="n"/>
      <c r="Y93" s="382" t="n"/>
      <c r="Z93" s="382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3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3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3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3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3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3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3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3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3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3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1" t="n"/>
      <c r="B104" s="645" t="n"/>
      <c r="C104" s="645" t="n"/>
      <c r="D104" s="645" t="n"/>
      <c r="E104" s="645" t="n"/>
      <c r="F104" s="645" t="n"/>
      <c r="G104" s="645" t="n"/>
      <c r="H104" s="645" t="n"/>
      <c r="I104" s="645" t="n"/>
      <c r="J104" s="645" t="n"/>
      <c r="K104" s="645" t="n"/>
      <c r="L104" s="645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645" t="n"/>
      <c r="B105" s="645" t="n"/>
      <c r="C105" s="645" t="n"/>
      <c r="D105" s="645" t="n"/>
      <c r="E105" s="645" t="n"/>
      <c r="F105" s="645" t="n"/>
      <c r="G105" s="645" t="n"/>
      <c r="H105" s="645" t="n"/>
      <c r="I105" s="645" t="n"/>
      <c r="J105" s="645" t="n"/>
      <c r="K105" s="645" t="n"/>
      <c r="L105" s="645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82" t="inlineStr">
        <is>
          <t>Сосиски</t>
        </is>
      </c>
      <c r="B106" s="645" t="n"/>
      <c r="C106" s="645" t="n"/>
      <c r="D106" s="645" t="n"/>
      <c r="E106" s="645" t="n"/>
      <c r="F106" s="645" t="n"/>
      <c r="G106" s="645" t="n"/>
      <c r="H106" s="645" t="n"/>
      <c r="I106" s="645" t="n"/>
      <c r="J106" s="645" t="n"/>
      <c r="K106" s="645" t="n"/>
      <c r="L106" s="645" t="n"/>
      <c r="M106" s="645" t="n"/>
      <c r="N106" s="645" t="n"/>
      <c r="O106" s="645" t="n"/>
      <c r="P106" s="645" t="n"/>
      <c r="Q106" s="645" t="n"/>
      <c r="R106" s="645" t="n"/>
      <c r="S106" s="645" t="n"/>
      <c r="T106" s="645" t="n"/>
      <c r="U106" s="645" t="n"/>
      <c r="V106" s="645" t="n"/>
      <c r="W106" s="645" t="n"/>
      <c r="X106" s="645" t="n"/>
      <c r="Y106" s="382" t="n"/>
      <c r="Z106" s="38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3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3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3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3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3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3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3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3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3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3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3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1" t="n"/>
      <c r="B118" s="645" t="n"/>
      <c r="C118" s="645" t="n"/>
      <c r="D118" s="645" t="n"/>
      <c r="E118" s="645" t="n"/>
      <c r="F118" s="645" t="n"/>
      <c r="G118" s="645" t="n"/>
      <c r="H118" s="645" t="n"/>
      <c r="I118" s="645" t="n"/>
      <c r="J118" s="645" t="n"/>
      <c r="K118" s="645" t="n"/>
      <c r="L118" s="645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645" t="n"/>
      <c r="B119" s="645" t="n"/>
      <c r="C119" s="645" t="n"/>
      <c r="D119" s="645" t="n"/>
      <c r="E119" s="645" t="n"/>
      <c r="F119" s="645" t="n"/>
      <c r="G119" s="645" t="n"/>
      <c r="H119" s="645" t="n"/>
      <c r="I119" s="645" t="n"/>
      <c r="J119" s="645" t="n"/>
      <c r="K119" s="645" t="n"/>
      <c r="L119" s="645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82" t="inlineStr">
        <is>
          <t>Сардельки</t>
        </is>
      </c>
      <c r="B120" s="645" t="n"/>
      <c r="C120" s="645" t="n"/>
      <c r="D120" s="645" t="n"/>
      <c r="E120" s="645" t="n"/>
      <c r="F120" s="645" t="n"/>
      <c r="G120" s="645" t="n"/>
      <c r="H120" s="645" t="n"/>
      <c r="I120" s="645" t="n"/>
      <c r="J120" s="645" t="n"/>
      <c r="K120" s="645" t="n"/>
      <c r="L120" s="645" t="n"/>
      <c r="M120" s="645" t="n"/>
      <c r="N120" s="645" t="n"/>
      <c r="O120" s="645" t="n"/>
      <c r="P120" s="645" t="n"/>
      <c r="Q120" s="645" t="n"/>
      <c r="R120" s="645" t="n"/>
      <c r="S120" s="645" t="n"/>
      <c r="T120" s="645" t="n"/>
      <c r="U120" s="645" t="n"/>
      <c r="V120" s="645" t="n"/>
      <c r="W120" s="645" t="n"/>
      <c r="X120" s="645" t="n"/>
      <c r="Y120" s="382" t="n"/>
      <c r="Z120" s="38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3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3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3" t="n">
        <v>4680115882652</v>
      </c>
      <c r="E123" s="657" t="n"/>
      <c r="F123" s="689" t="n">
        <v>0.33</v>
      </c>
      <c r="G123" s="38" t="n">
        <v>6</v>
      </c>
      <c r="H123" s="689" t="n">
        <v>1.98</v>
      </c>
      <c r="I123" s="689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1" t="inlineStr">
        <is>
          <t>Сардельки «Сливушки с сыром #минидельки» ф/в 0,33 айпил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3" t="n">
        <v>4680115880238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3" t="n">
        <v>4680115881464</v>
      </c>
      <c r="E125" s="657" t="n"/>
      <c r="F125" s="689" t="n">
        <v>0.4</v>
      </c>
      <c r="G125" s="38" t="n">
        <v>6</v>
      </c>
      <c r="H125" s="689" t="n">
        <v>2.4</v>
      </c>
      <c r="I125" s="689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3" t="inlineStr">
        <is>
          <t>Сардельки «Филейские» Фикс.вес 0,4 NDX мгс ТМ «Вязанка»</t>
        </is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1" t="n"/>
      <c r="B126" s="645" t="n"/>
      <c r="C126" s="645" t="n"/>
      <c r="D126" s="645" t="n"/>
      <c r="E126" s="645" t="n"/>
      <c r="F126" s="645" t="n"/>
      <c r="G126" s="645" t="n"/>
      <c r="H126" s="645" t="n"/>
      <c r="I126" s="645" t="n"/>
      <c r="J126" s="645" t="n"/>
      <c r="K126" s="645" t="n"/>
      <c r="L126" s="645" t="n"/>
      <c r="M126" s="694" t="n"/>
      <c r="N126" s="695" t="inlineStr">
        <is>
          <t>Итого</t>
        </is>
      </c>
      <c r="O126" s="665" t="n"/>
      <c r="P126" s="665" t="n"/>
      <c r="Q126" s="665" t="n"/>
      <c r="R126" s="665" t="n"/>
      <c r="S126" s="665" t="n"/>
      <c r="T126" s="666" t="n"/>
      <c r="U126" s="43" t="inlineStr">
        <is>
          <t>кор</t>
        </is>
      </c>
      <c r="V126" s="696">
        <f>IFERROR(V121/H121,"0")+IFERROR(V122/H122,"0")+IFERROR(V123/H123,"0")+IFERROR(V124/H124,"0")+IFERROR(V125/H125,"0")</f>
        <v/>
      </c>
      <c r="W126" s="696">
        <f>IFERROR(W121/H121,"0")+IFERROR(W122/H122,"0")+IFERROR(W123/H123,"0")+IFERROR(W124/H124,"0")+IFERROR(W125/H125,"0")</f>
        <v/>
      </c>
      <c r="X126" s="696">
        <f>IFERROR(IF(X121="",0,X121),"0")+IFERROR(IF(X122="",0,X122),"0")+IFERROR(IF(X123="",0,X123),"0")+IFERROR(IF(X124="",0,X124),"0")+IFERROR(IF(X125="",0,X125),"0")</f>
        <v/>
      </c>
      <c r="Y126" s="697" t="n"/>
      <c r="Z126" s="697" t="n"/>
    </row>
    <row r="127">
      <c r="A127" s="645" t="n"/>
      <c r="B127" s="645" t="n"/>
      <c r="C127" s="645" t="n"/>
      <c r="D127" s="645" t="n"/>
      <c r="E127" s="645" t="n"/>
      <c r="F127" s="645" t="n"/>
      <c r="G127" s="645" t="n"/>
      <c r="H127" s="645" t="n"/>
      <c r="I127" s="645" t="n"/>
      <c r="J127" s="645" t="n"/>
      <c r="K127" s="645" t="n"/>
      <c r="L127" s="645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кг</t>
        </is>
      </c>
      <c r="V127" s="696">
        <f>IFERROR(SUM(V121:V125),"0")</f>
        <v/>
      </c>
      <c r="W127" s="696">
        <f>IFERROR(SUM(W121:W125),"0")</f>
        <v/>
      </c>
      <c r="X127" s="43" t="n"/>
      <c r="Y127" s="697" t="n"/>
      <c r="Z127" s="697" t="n"/>
    </row>
    <row r="128" ht="16.5" customHeight="1">
      <c r="A128" s="381" t="inlineStr">
        <is>
          <t>Сливушки</t>
        </is>
      </c>
      <c r="B128" s="645" t="n"/>
      <c r="C128" s="645" t="n"/>
      <c r="D128" s="645" t="n"/>
      <c r="E128" s="645" t="n"/>
      <c r="F128" s="645" t="n"/>
      <c r="G128" s="645" t="n"/>
      <c r="H128" s="645" t="n"/>
      <c r="I128" s="645" t="n"/>
      <c r="J128" s="645" t="n"/>
      <c r="K128" s="645" t="n"/>
      <c r="L128" s="645" t="n"/>
      <c r="M128" s="645" t="n"/>
      <c r="N128" s="645" t="n"/>
      <c r="O128" s="645" t="n"/>
      <c r="P128" s="645" t="n"/>
      <c r="Q128" s="645" t="n"/>
      <c r="R128" s="645" t="n"/>
      <c r="S128" s="645" t="n"/>
      <c r="T128" s="645" t="n"/>
      <c r="U128" s="645" t="n"/>
      <c r="V128" s="645" t="n"/>
      <c r="W128" s="645" t="n"/>
      <c r="X128" s="645" t="n"/>
      <c r="Y128" s="381" t="n"/>
      <c r="Z128" s="381" t="n"/>
    </row>
    <row r="129" ht="14.25" customHeight="1">
      <c r="A129" s="382" t="inlineStr">
        <is>
          <t>Сосиски</t>
        </is>
      </c>
      <c r="B129" s="645" t="n"/>
      <c r="C129" s="645" t="n"/>
      <c r="D129" s="645" t="n"/>
      <c r="E129" s="645" t="n"/>
      <c r="F129" s="645" t="n"/>
      <c r="G129" s="645" t="n"/>
      <c r="H129" s="645" t="n"/>
      <c r="I129" s="645" t="n"/>
      <c r="J129" s="645" t="n"/>
      <c r="K129" s="645" t="n"/>
      <c r="L129" s="645" t="n"/>
      <c r="M129" s="645" t="n"/>
      <c r="N129" s="645" t="n"/>
      <c r="O129" s="645" t="n"/>
      <c r="P129" s="645" t="n"/>
      <c r="Q129" s="645" t="n"/>
      <c r="R129" s="645" t="n"/>
      <c r="S129" s="645" t="n"/>
      <c r="T129" s="645" t="n"/>
      <c r="U129" s="645" t="n"/>
      <c r="V129" s="645" t="n"/>
      <c r="W129" s="645" t="n"/>
      <c r="X129" s="645" t="n"/>
      <c r="Y129" s="382" t="n"/>
      <c r="Z129" s="382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3" t="n">
        <v>4607091385168</v>
      </c>
      <c r="E130" s="657" t="n"/>
      <c r="F130" s="689" t="n">
        <v>1.4</v>
      </c>
      <c r="G130" s="38" t="n">
        <v>6</v>
      </c>
      <c r="H130" s="689" t="n">
        <v>8.4</v>
      </c>
      <c r="I130" s="689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4" t="inlineStr">
        <is>
          <t>Сосиски «Вязанка Сливочные» Весовые П/а мгс ТМ «Вязанка»</t>
        </is>
      </c>
      <c r="O130" s="691" t="n"/>
      <c r="P130" s="691" t="n"/>
      <c r="Q130" s="691" t="n"/>
      <c r="R130" s="657" t="n"/>
      <c r="S130" s="40" t="inlineStr"/>
      <c r="T130" s="40" t="inlineStr"/>
      <c r="U130" s="41" t="inlineStr">
        <is>
          <t>кг</t>
        </is>
      </c>
      <c r="V130" s="692" t="n">
        <v>0</v>
      </c>
      <c r="W130" s="69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3" t="n">
        <v>4607091383256</v>
      </c>
      <c r="E131" s="657" t="n"/>
      <c r="F131" s="689" t="n">
        <v>0.33</v>
      </c>
      <c r="G131" s="38" t="n">
        <v>6</v>
      </c>
      <c r="H131" s="689" t="n">
        <v>1.98</v>
      </c>
      <c r="I131" s="68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0</v>
      </c>
      <c r="W131" s="69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3" t="n">
        <v>4607091385748</v>
      </c>
      <c r="E132" s="657" t="n"/>
      <c r="F132" s="689" t="n">
        <v>0.45</v>
      </c>
      <c r="G132" s="38" t="n">
        <v>6</v>
      </c>
      <c r="H132" s="689" t="n">
        <v>2.7</v>
      </c>
      <c r="I132" s="68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1" t="n"/>
      <c r="B133" s="645" t="n"/>
      <c r="C133" s="645" t="n"/>
      <c r="D133" s="645" t="n"/>
      <c r="E133" s="645" t="n"/>
      <c r="F133" s="645" t="n"/>
      <c r="G133" s="645" t="n"/>
      <c r="H133" s="645" t="n"/>
      <c r="I133" s="645" t="n"/>
      <c r="J133" s="645" t="n"/>
      <c r="K133" s="645" t="n"/>
      <c r="L133" s="645" t="n"/>
      <c r="M133" s="694" t="n"/>
      <c r="N133" s="695" t="inlineStr">
        <is>
          <t>Итого</t>
        </is>
      </c>
      <c r="O133" s="665" t="n"/>
      <c r="P133" s="665" t="n"/>
      <c r="Q133" s="665" t="n"/>
      <c r="R133" s="665" t="n"/>
      <c r="S133" s="665" t="n"/>
      <c r="T133" s="666" t="n"/>
      <c r="U133" s="43" t="inlineStr">
        <is>
          <t>кор</t>
        </is>
      </c>
      <c r="V133" s="696">
        <f>IFERROR(V130/H130,"0")+IFERROR(V131/H131,"0")+IFERROR(V132/H132,"0")</f>
        <v/>
      </c>
      <c r="W133" s="696">
        <f>IFERROR(W130/H130,"0")+IFERROR(W131/H131,"0")+IFERROR(W132/H132,"0")</f>
        <v/>
      </c>
      <c r="X133" s="696">
        <f>IFERROR(IF(X130="",0,X130),"0")+IFERROR(IF(X131="",0,X131),"0")+IFERROR(IF(X132="",0,X132),"0")</f>
        <v/>
      </c>
      <c r="Y133" s="697" t="n"/>
      <c r="Z133" s="697" t="n"/>
    </row>
    <row r="134">
      <c r="A134" s="645" t="n"/>
      <c r="B134" s="645" t="n"/>
      <c r="C134" s="645" t="n"/>
      <c r="D134" s="645" t="n"/>
      <c r="E134" s="645" t="n"/>
      <c r="F134" s="645" t="n"/>
      <c r="G134" s="645" t="n"/>
      <c r="H134" s="645" t="n"/>
      <c r="I134" s="645" t="n"/>
      <c r="J134" s="645" t="n"/>
      <c r="K134" s="645" t="n"/>
      <c r="L134" s="645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кг</t>
        </is>
      </c>
      <c r="V134" s="696">
        <f>IFERROR(SUM(V130:V132),"0")</f>
        <v/>
      </c>
      <c r="W134" s="696">
        <f>IFERROR(SUM(W130:W132),"0")</f>
        <v/>
      </c>
      <c r="X134" s="43" t="n"/>
      <c r="Y134" s="697" t="n"/>
      <c r="Z134" s="697" t="n"/>
    </row>
    <row r="135" ht="27.75" customHeight="1">
      <c r="A135" s="380" t="inlineStr">
        <is>
          <t>Стародворье</t>
        </is>
      </c>
      <c r="B135" s="688" t="n"/>
      <c r="C135" s="688" t="n"/>
      <c r="D135" s="688" t="n"/>
      <c r="E135" s="688" t="n"/>
      <c r="F135" s="688" t="n"/>
      <c r="G135" s="688" t="n"/>
      <c r="H135" s="688" t="n"/>
      <c r="I135" s="688" t="n"/>
      <c r="J135" s="688" t="n"/>
      <c r="K135" s="688" t="n"/>
      <c r="L135" s="688" t="n"/>
      <c r="M135" s="688" t="n"/>
      <c r="N135" s="688" t="n"/>
      <c r="O135" s="688" t="n"/>
      <c r="P135" s="688" t="n"/>
      <c r="Q135" s="688" t="n"/>
      <c r="R135" s="688" t="n"/>
      <c r="S135" s="688" t="n"/>
      <c r="T135" s="688" t="n"/>
      <c r="U135" s="688" t="n"/>
      <c r="V135" s="688" t="n"/>
      <c r="W135" s="688" t="n"/>
      <c r="X135" s="688" t="n"/>
      <c r="Y135" s="55" t="n"/>
      <c r="Z135" s="55" t="n"/>
    </row>
    <row r="136" ht="16.5" customHeight="1">
      <c r="A136" s="381" t="inlineStr">
        <is>
          <t>Золоченная в печи</t>
        </is>
      </c>
      <c r="B136" s="645" t="n"/>
      <c r="C136" s="645" t="n"/>
      <c r="D136" s="645" t="n"/>
      <c r="E136" s="645" t="n"/>
      <c r="F136" s="645" t="n"/>
      <c r="G136" s="645" t="n"/>
      <c r="H136" s="645" t="n"/>
      <c r="I136" s="645" t="n"/>
      <c r="J136" s="645" t="n"/>
      <c r="K136" s="645" t="n"/>
      <c r="L136" s="645" t="n"/>
      <c r="M136" s="645" t="n"/>
      <c r="N136" s="645" t="n"/>
      <c r="O136" s="645" t="n"/>
      <c r="P136" s="645" t="n"/>
      <c r="Q136" s="645" t="n"/>
      <c r="R136" s="645" t="n"/>
      <c r="S136" s="645" t="n"/>
      <c r="T136" s="645" t="n"/>
      <c r="U136" s="645" t="n"/>
      <c r="V136" s="645" t="n"/>
      <c r="W136" s="645" t="n"/>
      <c r="X136" s="645" t="n"/>
      <c r="Y136" s="381" t="n"/>
      <c r="Z136" s="381" t="n"/>
    </row>
    <row r="137" ht="14.25" customHeight="1">
      <c r="A137" s="382" t="inlineStr">
        <is>
          <t>Вареные колбасы</t>
        </is>
      </c>
      <c r="B137" s="645" t="n"/>
      <c r="C137" s="645" t="n"/>
      <c r="D137" s="645" t="n"/>
      <c r="E137" s="645" t="n"/>
      <c r="F137" s="645" t="n"/>
      <c r="G137" s="645" t="n"/>
      <c r="H137" s="645" t="n"/>
      <c r="I137" s="645" t="n"/>
      <c r="J137" s="645" t="n"/>
      <c r="K137" s="645" t="n"/>
      <c r="L137" s="645" t="n"/>
      <c r="M137" s="645" t="n"/>
      <c r="N137" s="645" t="n"/>
      <c r="O137" s="645" t="n"/>
      <c r="P137" s="645" t="n"/>
      <c r="Q137" s="645" t="n"/>
      <c r="R137" s="645" t="n"/>
      <c r="S137" s="645" t="n"/>
      <c r="T137" s="645" t="n"/>
      <c r="U137" s="645" t="n"/>
      <c r="V137" s="645" t="n"/>
      <c r="W137" s="645" t="n"/>
      <c r="X137" s="645" t="n"/>
      <c r="Y137" s="382" t="n"/>
      <c r="Z137" s="382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3" t="n">
        <v>4607091383423</v>
      </c>
      <c r="E138" s="657" t="n"/>
      <c r="F138" s="689" t="n">
        <v>1.35</v>
      </c>
      <c r="G138" s="38" t="n">
        <v>8</v>
      </c>
      <c r="H138" s="689" t="n">
        <v>10.8</v>
      </c>
      <c r="I138" s="68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1" t="n"/>
      <c r="P138" s="691" t="n"/>
      <c r="Q138" s="691" t="n"/>
      <c r="R138" s="657" t="n"/>
      <c r="S138" s="40" t="inlineStr"/>
      <c r="T138" s="40" t="inlineStr"/>
      <c r="U138" s="41" t="inlineStr">
        <is>
          <t>кг</t>
        </is>
      </c>
      <c r="V138" s="692" t="n">
        <v>0</v>
      </c>
      <c r="W138" s="69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3" t="n">
        <v>4607091381405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3" t="n">
        <v>4607091386516</v>
      </c>
      <c r="E140" s="657" t="n"/>
      <c r="F140" s="689" t="n">
        <v>1.4</v>
      </c>
      <c r="G140" s="38" t="n">
        <v>8</v>
      </c>
      <c r="H140" s="689" t="n">
        <v>11.2</v>
      </c>
      <c r="I140" s="68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1" t="n"/>
      <c r="B141" s="645" t="n"/>
      <c r="C141" s="645" t="n"/>
      <c r="D141" s="645" t="n"/>
      <c r="E141" s="645" t="n"/>
      <c r="F141" s="645" t="n"/>
      <c r="G141" s="645" t="n"/>
      <c r="H141" s="645" t="n"/>
      <c r="I141" s="645" t="n"/>
      <c r="J141" s="645" t="n"/>
      <c r="K141" s="645" t="n"/>
      <c r="L141" s="645" t="n"/>
      <c r="M141" s="694" t="n"/>
      <c r="N141" s="695" t="inlineStr">
        <is>
          <t>Итого</t>
        </is>
      </c>
      <c r="O141" s="665" t="n"/>
      <c r="P141" s="665" t="n"/>
      <c r="Q141" s="665" t="n"/>
      <c r="R141" s="665" t="n"/>
      <c r="S141" s="665" t="n"/>
      <c r="T141" s="666" t="n"/>
      <c r="U141" s="43" t="inlineStr">
        <is>
          <t>кор</t>
        </is>
      </c>
      <c r="V141" s="696">
        <f>IFERROR(V138/H138,"0")+IFERROR(V139/H139,"0")+IFERROR(V140/H140,"0")</f>
        <v/>
      </c>
      <c r="W141" s="696">
        <f>IFERROR(W138/H138,"0")+IFERROR(W139/H139,"0")+IFERROR(W140/H140,"0")</f>
        <v/>
      </c>
      <c r="X141" s="696">
        <f>IFERROR(IF(X138="",0,X138),"0")+IFERROR(IF(X139="",0,X139),"0")+IFERROR(IF(X140="",0,X140),"0")</f>
        <v/>
      </c>
      <c r="Y141" s="697" t="n"/>
      <c r="Z141" s="697" t="n"/>
    </row>
    <row r="142">
      <c r="A142" s="645" t="n"/>
      <c r="B142" s="645" t="n"/>
      <c r="C142" s="645" t="n"/>
      <c r="D142" s="645" t="n"/>
      <c r="E142" s="645" t="n"/>
      <c r="F142" s="645" t="n"/>
      <c r="G142" s="645" t="n"/>
      <c r="H142" s="645" t="n"/>
      <c r="I142" s="645" t="n"/>
      <c r="J142" s="645" t="n"/>
      <c r="K142" s="645" t="n"/>
      <c r="L142" s="645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кг</t>
        </is>
      </c>
      <c r="V142" s="696">
        <f>IFERROR(SUM(V138:V140),"0")</f>
        <v/>
      </c>
      <c r="W142" s="696">
        <f>IFERROR(SUM(W138:W140),"0")</f>
        <v/>
      </c>
      <c r="X142" s="43" t="n"/>
      <c r="Y142" s="697" t="n"/>
      <c r="Z142" s="697" t="n"/>
    </row>
    <row r="143" ht="16.5" customHeight="1">
      <c r="A143" s="381" t="inlineStr">
        <is>
          <t>Мясорубская</t>
        </is>
      </c>
      <c r="B143" s="645" t="n"/>
      <c r="C143" s="645" t="n"/>
      <c r="D143" s="645" t="n"/>
      <c r="E143" s="645" t="n"/>
      <c r="F143" s="645" t="n"/>
      <c r="G143" s="645" t="n"/>
      <c r="H143" s="645" t="n"/>
      <c r="I143" s="645" t="n"/>
      <c r="J143" s="645" t="n"/>
      <c r="K143" s="645" t="n"/>
      <c r="L143" s="645" t="n"/>
      <c r="M143" s="645" t="n"/>
      <c r="N143" s="645" t="n"/>
      <c r="O143" s="645" t="n"/>
      <c r="P143" s="645" t="n"/>
      <c r="Q143" s="645" t="n"/>
      <c r="R143" s="645" t="n"/>
      <c r="S143" s="645" t="n"/>
      <c r="T143" s="645" t="n"/>
      <c r="U143" s="645" t="n"/>
      <c r="V143" s="645" t="n"/>
      <c r="W143" s="645" t="n"/>
      <c r="X143" s="645" t="n"/>
      <c r="Y143" s="381" t="n"/>
      <c r="Z143" s="381" t="n"/>
    </row>
    <row r="144" ht="14.25" customHeight="1">
      <c r="A144" s="382" t="inlineStr">
        <is>
          <t>Копченые колбасы</t>
        </is>
      </c>
      <c r="B144" s="645" t="n"/>
      <c r="C144" s="645" t="n"/>
      <c r="D144" s="645" t="n"/>
      <c r="E144" s="645" t="n"/>
      <c r="F144" s="645" t="n"/>
      <c r="G144" s="645" t="n"/>
      <c r="H144" s="645" t="n"/>
      <c r="I144" s="645" t="n"/>
      <c r="J144" s="645" t="n"/>
      <c r="K144" s="645" t="n"/>
      <c r="L144" s="645" t="n"/>
      <c r="M144" s="645" t="n"/>
      <c r="N144" s="645" t="n"/>
      <c r="O144" s="645" t="n"/>
      <c r="P144" s="645" t="n"/>
      <c r="Q144" s="645" t="n"/>
      <c r="R144" s="645" t="n"/>
      <c r="S144" s="645" t="n"/>
      <c r="T144" s="645" t="n"/>
      <c r="U144" s="645" t="n"/>
      <c r="V144" s="645" t="n"/>
      <c r="W144" s="645" t="n"/>
      <c r="X144" s="645" t="n"/>
      <c r="Y144" s="382" t="n"/>
      <c r="Z144" s="382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3" t="n">
        <v>4680115883963</v>
      </c>
      <c r="E145" s="657" t="n"/>
      <c r="F145" s="689" t="n">
        <v>0.28</v>
      </c>
      <c r="G145" s="38" t="n">
        <v>6</v>
      </c>
      <c r="H145" s="689" t="n">
        <v>1.68</v>
      </c>
      <c r="I145" s="689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70" t="inlineStr">
        <is>
          <t>П/к колбасы «Мясорубская» ф/в 0,28 н/о ТМ «Стародворье»</t>
        </is>
      </c>
      <c r="O145" s="691" t="n"/>
      <c r="P145" s="691" t="n"/>
      <c r="Q145" s="691" t="n"/>
      <c r="R145" s="657" t="n"/>
      <c r="S145" s="40" t="inlineStr"/>
      <c r="T145" s="40" t="inlineStr"/>
      <c r="U145" s="41" t="inlineStr">
        <is>
          <t>кг</t>
        </is>
      </c>
      <c r="V145" s="692" t="n">
        <v>0</v>
      </c>
      <c r="W145" s="693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3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3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3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3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3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3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3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3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1" t="n"/>
      <c r="B154" s="645" t="n"/>
      <c r="C154" s="645" t="n"/>
      <c r="D154" s="645" t="n"/>
      <c r="E154" s="645" t="n"/>
      <c r="F154" s="645" t="n"/>
      <c r="G154" s="645" t="n"/>
      <c r="H154" s="645" t="n"/>
      <c r="I154" s="645" t="n"/>
      <c r="J154" s="645" t="n"/>
      <c r="K154" s="645" t="n"/>
      <c r="L154" s="645" t="n"/>
      <c r="M154" s="694" t="n"/>
      <c r="N154" s="695" t="inlineStr">
        <is>
          <t>Итого</t>
        </is>
      </c>
      <c r="O154" s="665" t="n"/>
      <c r="P154" s="665" t="n"/>
      <c r="Q154" s="665" t="n"/>
      <c r="R154" s="665" t="n"/>
      <c r="S154" s="665" t="n"/>
      <c r="T154" s="666" t="n"/>
      <c r="U154" s="43" t="inlineStr">
        <is>
          <t>кор</t>
        </is>
      </c>
      <c r="V154" s="696">
        <f>IFERROR(V145/H145,"0")+IFERROR(V146/H146,"0")+IFERROR(V147/H147,"0")+IFERROR(V148/H148,"0")+IFERROR(V149/H149,"0")+IFERROR(V150/H150,"0")+IFERROR(V151/H151,"0")+IFERROR(V152/H152,"0")+IFERROR(V153/H153,"0")</f>
        <v/>
      </c>
      <c r="W154" s="696">
        <f>IFERROR(W145/H145,"0")+IFERROR(W146/H146,"0")+IFERROR(W147/H147,"0")+IFERROR(W148/H148,"0")+IFERROR(W149/H149,"0")+IFERROR(W150/H150,"0")+IFERROR(W151/H151,"0")+IFERROR(W152/H152,"0")+IFERROR(W153/H153,"0")</f>
        <v/>
      </c>
      <c r="X154" s="69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7" t="n"/>
      <c r="Z154" s="697" t="n"/>
    </row>
    <row r="155">
      <c r="A155" s="645" t="n"/>
      <c r="B155" s="645" t="n"/>
      <c r="C155" s="645" t="n"/>
      <c r="D155" s="645" t="n"/>
      <c r="E155" s="645" t="n"/>
      <c r="F155" s="645" t="n"/>
      <c r="G155" s="645" t="n"/>
      <c r="H155" s="645" t="n"/>
      <c r="I155" s="645" t="n"/>
      <c r="J155" s="645" t="n"/>
      <c r="K155" s="645" t="n"/>
      <c r="L155" s="645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кг</t>
        </is>
      </c>
      <c r="V155" s="696">
        <f>IFERROR(SUM(V145:V153),"0")</f>
        <v/>
      </c>
      <c r="W155" s="696">
        <f>IFERROR(SUM(W145:W153),"0")</f>
        <v/>
      </c>
      <c r="X155" s="43" t="n"/>
      <c r="Y155" s="697" t="n"/>
      <c r="Z155" s="697" t="n"/>
    </row>
    <row r="156" ht="16.5" customHeight="1">
      <c r="A156" s="381" t="inlineStr">
        <is>
          <t>Сочинка</t>
        </is>
      </c>
      <c r="B156" s="645" t="n"/>
      <c r="C156" s="645" t="n"/>
      <c r="D156" s="645" t="n"/>
      <c r="E156" s="645" t="n"/>
      <c r="F156" s="645" t="n"/>
      <c r="G156" s="645" t="n"/>
      <c r="H156" s="645" t="n"/>
      <c r="I156" s="645" t="n"/>
      <c r="J156" s="645" t="n"/>
      <c r="K156" s="645" t="n"/>
      <c r="L156" s="645" t="n"/>
      <c r="M156" s="645" t="n"/>
      <c r="N156" s="645" t="n"/>
      <c r="O156" s="645" t="n"/>
      <c r="P156" s="645" t="n"/>
      <c r="Q156" s="645" t="n"/>
      <c r="R156" s="645" t="n"/>
      <c r="S156" s="645" t="n"/>
      <c r="T156" s="645" t="n"/>
      <c r="U156" s="645" t="n"/>
      <c r="V156" s="645" t="n"/>
      <c r="W156" s="645" t="n"/>
      <c r="X156" s="645" t="n"/>
      <c r="Y156" s="381" t="n"/>
      <c r="Z156" s="381" t="n"/>
    </row>
    <row r="157" ht="14.25" customHeight="1">
      <c r="A157" s="382" t="inlineStr">
        <is>
          <t>Вареные колбасы</t>
        </is>
      </c>
      <c r="B157" s="645" t="n"/>
      <c r="C157" s="645" t="n"/>
      <c r="D157" s="645" t="n"/>
      <c r="E157" s="645" t="n"/>
      <c r="F157" s="645" t="n"/>
      <c r="G157" s="645" t="n"/>
      <c r="H157" s="645" t="n"/>
      <c r="I157" s="645" t="n"/>
      <c r="J157" s="645" t="n"/>
      <c r="K157" s="645" t="n"/>
      <c r="L157" s="645" t="n"/>
      <c r="M157" s="645" t="n"/>
      <c r="N157" s="645" t="n"/>
      <c r="O157" s="645" t="n"/>
      <c r="P157" s="645" t="n"/>
      <c r="Q157" s="645" t="n"/>
      <c r="R157" s="645" t="n"/>
      <c r="S157" s="645" t="n"/>
      <c r="T157" s="645" t="n"/>
      <c r="U157" s="645" t="n"/>
      <c r="V157" s="645" t="n"/>
      <c r="W157" s="645" t="n"/>
      <c r="X157" s="645" t="n"/>
      <c r="Y157" s="382" t="n"/>
      <c r="Z157" s="382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3" t="n">
        <v>4680115881402</v>
      </c>
      <c r="E158" s="657" t="n"/>
      <c r="F158" s="689" t="n">
        <v>1.35</v>
      </c>
      <c r="G158" s="38" t="n">
        <v>8</v>
      </c>
      <c r="H158" s="689" t="n">
        <v>10.8</v>
      </c>
      <c r="I158" s="68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1" t="n"/>
      <c r="P158" s="691" t="n"/>
      <c r="Q158" s="691" t="n"/>
      <c r="R158" s="657" t="n"/>
      <c r="S158" s="40" t="inlineStr"/>
      <c r="T158" s="40" t="inlineStr"/>
      <c r="U158" s="41" t="inlineStr">
        <is>
          <t>кг</t>
        </is>
      </c>
      <c r="V158" s="692" t="n">
        <v>0</v>
      </c>
      <c r="W158" s="69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3" t="n">
        <v>4680115881396</v>
      </c>
      <c r="E159" s="657" t="n"/>
      <c r="F159" s="689" t="n">
        <v>0.45</v>
      </c>
      <c r="G159" s="38" t="n">
        <v>6</v>
      </c>
      <c r="H159" s="689" t="n">
        <v>2.7</v>
      </c>
      <c r="I159" s="68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1" t="n"/>
      <c r="B160" s="645" t="n"/>
      <c r="C160" s="645" t="n"/>
      <c r="D160" s="645" t="n"/>
      <c r="E160" s="645" t="n"/>
      <c r="F160" s="645" t="n"/>
      <c r="G160" s="645" t="n"/>
      <c r="H160" s="645" t="n"/>
      <c r="I160" s="645" t="n"/>
      <c r="J160" s="645" t="n"/>
      <c r="K160" s="645" t="n"/>
      <c r="L160" s="645" t="n"/>
      <c r="M160" s="694" t="n"/>
      <c r="N160" s="695" t="inlineStr">
        <is>
          <t>Итого</t>
        </is>
      </c>
      <c r="O160" s="665" t="n"/>
      <c r="P160" s="665" t="n"/>
      <c r="Q160" s="665" t="n"/>
      <c r="R160" s="665" t="n"/>
      <c r="S160" s="665" t="n"/>
      <c r="T160" s="666" t="n"/>
      <c r="U160" s="43" t="inlineStr">
        <is>
          <t>кор</t>
        </is>
      </c>
      <c r="V160" s="696">
        <f>IFERROR(V158/H158,"0")+IFERROR(V159/H159,"0")</f>
        <v/>
      </c>
      <c r="W160" s="696">
        <f>IFERROR(W158/H158,"0")+IFERROR(W159/H159,"0")</f>
        <v/>
      </c>
      <c r="X160" s="696">
        <f>IFERROR(IF(X158="",0,X158),"0")+IFERROR(IF(X159="",0,X159),"0")</f>
        <v/>
      </c>
      <c r="Y160" s="697" t="n"/>
      <c r="Z160" s="697" t="n"/>
    </row>
    <row r="161">
      <c r="A161" s="645" t="n"/>
      <c r="B161" s="645" t="n"/>
      <c r="C161" s="645" t="n"/>
      <c r="D161" s="645" t="n"/>
      <c r="E161" s="645" t="n"/>
      <c r="F161" s="645" t="n"/>
      <c r="G161" s="645" t="n"/>
      <c r="H161" s="645" t="n"/>
      <c r="I161" s="645" t="n"/>
      <c r="J161" s="645" t="n"/>
      <c r="K161" s="645" t="n"/>
      <c r="L161" s="645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кг</t>
        </is>
      </c>
      <c r="V161" s="696">
        <f>IFERROR(SUM(V158:V159),"0")</f>
        <v/>
      </c>
      <c r="W161" s="696">
        <f>IFERROR(SUM(W158:W159),"0")</f>
        <v/>
      </c>
      <c r="X161" s="43" t="n"/>
      <c r="Y161" s="697" t="n"/>
      <c r="Z161" s="697" t="n"/>
    </row>
    <row r="162" ht="14.25" customHeight="1">
      <c r="A162" s="382" t="inlineStr">
        <is>
          <t>Ветчины</t>
        </is>
      </c>
      <c r="B162" s="645" t="n"/>
      <c r="C162" s="645" t="n"/>
      <c r="D162" s="645" t="n"/>
      <c r="E162" s="645" t="n"/>
      <c r="F162" s="645" t="n"/>
      <c r="G162" s="645" t="n"/>
      <c r="H162" s="645" t="n"/>
      <c r="I162" s="645" t="n"/>
      <c r="J162" s="645" t="n"/>
      <c r="K162" s="645" t="n"/>
      <c r="L162" s="645" t="n"/>
      <c r="M162" s="645" t="n"/>
      <c r="N162" s="645" t="n"/>
      <c r="O162" s="645" t="n"/>
      <c r="P162" s="645" t="n"/>
      <c r="Q162" s="645" t="n"/>
      <c r="R162" s="645" t="n"/>
      <c r="S162" s="645" t="n"/>
      <c r="T162" s="645" t="n"/>
      <c r="U162" s="645" t="n"/>
      <c r="V162" s="645" t="n"/>
      <c r="W162" s="645" t="n"/>
      <c r="X162" s="645" t="n"/>
      <c r="Y162" s="382" t="n"/>
      <c r="Z162" s="382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3" t="n">
        <v>4680115882935</v>
      </c>
      <c r="E163" s="657" t="n"/>
      <c r="F163" s="689" t="n">
        <v>1.35</v>
      </c>
      <c r="G163" s="38" t="n">
        <v>8</v>
      </c>
      <c r="H163" s="689" t="n">
        <v>10.8</v>
      </c>
      <c r="I163" s="68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1" t="inlineStr">
        <is>
          <t>Ветчина «Сочинка с сочным окороком» Весовой п/а ТМ «Стародворье»</t>
        </is>
      </c>
      <c r="O163" s="691" t="n"/>
      <c r="P163" s="691" t="n"/>
      <c r="Q163" s="691" t="n"/>
      <c r="R163" s="657" t="n"/>
      <c r="S163" s="40" t="inlineStr"/>
      <c r="T163" s="40" t="inlineStr"/>
      <c r="U163" s="41" t="inlineStr">
        <is>
          <t>кг</t>
        </is>
      </c>
      <c r="V163" s="692" t="n">
        <v>0</v>
      </c>
      <c r="W163" s="69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3" t="n">
        <v>4680115880764</v>
      </c>
      <c r="E164" s="657" t="n"/>
      <c r="F164" s="689" t="n">
        <v>0.35</v>
      </c>
      <c r="G164" s="38" t="n">
        <v>6</v>
      </c>
      <c r="H164" s="689" t="n">
        <v>2.1</v>
      </c>
      <c r="I164" s="68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1" t="n"/>
      <c r="B165" s="645" t="n"/>
      <c r="C165" s="645" t="n"/>
      <c r="D165" s="645" t="n"/>
      <c r="E165" s="645" t="n"/>
      <c r="F165" s="645" t="n"/>
      <c r="G165" s="645" t="n"/>
      <c r="H165" s="645" t="n"/>
      <c r="I165" s="645" t="n"/>
      <c r="J165" s="645" t="n"/>
      <c r="K165" s="645" t="n"/>
      <c r="L165" s="645" t="n"/>
      <c r="M165" s="694" t="n"/>
      <c r="N165" s="695" t="inlineStr">
        <is>
          <t>Итого</t>
        </is>
      </c>
      <c r="O165" s="665" t="n"/>
      <c r="P165" s="665" t="n"/>
      <c r="Q165" s="665" t="n"/>
      <c r="R165" s="665" t="n"/>
      <c r="S165" s="665" t="n"/>
      <c r="T165" s="666" t="n"/>
      <c r="U165" s="43" t="inlineStr">
        <is>
          <t>кор</t>
        </is>
      </c>
      <c r="V165" s="696">
        <f>IFERROR(V163/H163,"0")+IFERROR(V164/H164,"0")</f>
        <v/>
      </c>
      <c r="W165" s="696">
        <f>IFERROR(W163/H163,"0")+IFERROR(W164/H164,"0")</f>
        <v/>
      </c>
      <c r="X165" s="696">
        <f>IFERROR(IF(X163="",0,X163),"0")+IFERROR(IF(X164="",0,X164),"0")</f>
        <v/>
      </c>
      <c r="Y165" s="697" t="n"/>
      <c r="Z165" s="697" t="n"/>
    </row>
    <row r="166">
      <c r="A166" s="645" t="n"/>
      <c r="B166" s="645" t="n"/>
      <c r="C166" s="645" t="n"/>
      <c r="D166" s="645" t="n"/>
      <c r="E166" s="645" t="n"/>
      <c r="F166" s="645" t="n"/>
      <c r="G166" s="645" t="n"/>
      <c r="H166" s="645" t="n"/>
      <c r="I166" s="645" t="n"/>
      <c r="J166" s="645" t="n"/>
      <c r="K166" s="645" t="n"/>
      <c r="L166" s="645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кг</t>
        </is>
      </c>
      <c r="V166" s="696">
        <f>IFERROR(SUM(V163:V164),"0")</f>
        <v/>
      </c>
      <c r="W166" s="696">
        <f>IFERROR(SUM(W163:W164),"0")</f>
        <v/>
      </c>
      <c r="X166" s="43" t="n"/>
      <c r="Y166" s="697" t="n"/>
      <c r="Z166" s="697" t="n"/>
    </row>
    <row r="167" ht="14.25" customHeight="1">
      <c r="A167" s="382" t="inlineStr">
        <is>
          <t>Копченые колбасы</t>
        </is>
      </c>
      <c r="B167" s="645" t="n"/>
      <c r="C167" s="645" t="n"/>
      <c r="D167" s="645" t="n"/>
      <c r="E167" s="645" t="n"/>
      <c r="F167" s="645" t="n"/>
      <c r="G167" s="645" t="n"/>
      <c r="H167" s="645" t="n"/>
      <c r="I167" s="645" t="n"/>
      <c r="J167" s="645" t="n"/>
      <c r="K167" s="645" t="n"/>
      <c r="L167" s="645" t="n"/>
      <c r="M167" s="645" t="n"/>
      <c r="N167" s="645" t="n"/>
      <c r="O167" s="645" t="n"/>
      <c r="P167" s="645" t="n"/>
      <c r="Q167" s="645" t="n"/>
      <c r="R167" s="645" t="n"/>
      <c r="S167" s="645" t="n"/>
      <c r="T167" s="645" t="n"/>
      <c r="U167" s="645" t="n"/>
      <c r="V167" s="645" t="n"/>
      <c r="W167" s="645" t="n"/>
      <c r="X167" s="645" t="n"/>
      <c r="Y167" s="382" t="n"/>
      <c r="Z167" s="382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3" t="n">
        <v>4680115882683</v>
      </c>
      <c r="E168" s="657" t="n"/>
      <c r="F168" s="689" t="n">
        <v>0.9</v>
      </c>
      <c r="G168" s="38" t="n">
        <v>6</v>
      </c>
      <c r="H168" s="689" t="n">
        <v>5.4</v>
      </c>
      <c r="I168" s="68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1" t="n"/>
      <c r="P168" s="691" t="n"/>
      <c r="Q168" s="691" t="n"/>
      <c r="R168" s="657" t="n"/>
      <c r="S168" s="40" t="inlineStr"/>
      <c r="T168" s="40" t="inlineStr"/>
      <c r="U168" s="41" t="inlineStr">
        <is>
          <t>кг</t>
        </is>
      </c>
      <c r="V168" s="692" t="n">
        <v>0</v>
      </c>
      <c r="W168" s="69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3" t="n">
        <v>4680115882690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3" t="n">
        <v>4680115882669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3" t="n">
        <v>4680115882676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1" t="n"/>
      <c r="B172" s="645" t="n"/>
      <c r="C172" s="645" t="n"/>
      <c r="D172" s="645" t="n"/>
      <c r="E172" s="645" t="n"/>
      <c r="F172" s="645" t="n"/>
      <c r="G172" s="645" t="n"/>
      <c r="H172" s="645" t="n"/>
      <c r="I172" s="645" t="n"/>
      <c r="J172" s="645" t="n"/>
      <c r="K172" s="645" t="n"/>
      <c r="L172" s="645" t="n"/>
      <c r="M172" s="694" t="n"/>
      <c r="N172" s="695" t="inlineStr">
        <is>
          <t>Итого</t>
        </is>
      </c>
      <c r="O172" s="665" t="n"/>
      <c r="P172" s="665" t="n"/>
      <c r="Q172" s="665" t="n"/>
      <c r="R172" s="665" t="n"/>
      <c r="S172" s="665" t="n"/>
      <c r="T172" s="666" t="n"/>
      <c r="U172" s="43" t="inlineStr">
        <is>
          <t>кор</t>
        </is>
      </c>
      <c r="V172" s="696">
        <f>IFERROR(V168/H168,"0")+IFERROR(V169/H169,"0")+IFERROR(V170/H170,"0")+IFERROR(V171/H171,"0")</f>
        <v/>
      </c>
      <c r="W172" s="696">
        <f>IFERROR(W168/H168,"0")+IFERROR(W169/H169,"0")+IFERROR(W170/H170,"0")+IFERROR(W171/H171,"0")</f>
        <v/>
      </c>
      <c r="X172" s="696">
        <f>IFERROR(IF(X168="",0,X168),"0")+IFERROR(IF(X169="",0,X169),"0")+IFERROR(IF(X170="",0,X170),"0")+IFERROR(IF(X171="",0,X171),"0")</f>
        <v/>
      </c>
      <c r="Y172" s="697" t="n"/>
      <c r="Z172" s="697" t="n"/>
    </row>
    <row r="173">
      <c r="A173" s="645" t="n"/>
      <c r="B173" s="645" t="n"/>
      <c r="C173" s="645" t="n"/>
      <c r="D173" s="645" t="n"/>
      <c r="E173" s="645" t="n"/>
      <c r="F173" s="645" t="n"/>
      <c r="G173" s="645" t="n"/>
      <c r="H173" s="645" t="n"/>
      <c r="I173" s="645" t="n"/>
      <c r="J173" s="645" t="n"/>
      <c r="K173" s="645" t="n"/>
      <c r="L173" s="645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кг</t>
        </is>
      </c>
      <c r="V173" s="696">
        <f>IFERROR(SUM(V168:V171),"0")</f>
        <v/>
      </c>
      <c r="W173" s="696">
        <f>IFERROR(SUM(W168:W171),"0")</f>
        <v/>
      </c>
      <c r="X173" s="43" t="n"/>
      <c r="Y173" s="697" t="n"/>
      <c r="Z173" s="697" t="n"/>
    </row>
    <row r="174" ht="14.25" customHeight="1">
      <c r="A174" s="382" t="inlineStr">
        <is>
          <t>Сосиски</t>
        </is>
      </c>
      <c r="B174" s="645" t="n"/>
      <c r="C174" s="645" t="n"/>
      <c r="D174" s="645" t="n"/>
      <c r="E174" s="645" t="n"/>
      <c r="F174" s="645" t="n"/>
      <c r="G174" s="645" t="n"/>
      <c r="H174" s="645" t="n"/>
      <c r="I174" s="645" t="n"/>
      <c r="J174" s="645" t="n"/>
      <c r="K174" s="645" t="n"/>
      <c r="L174" s="645" t="n"/>
      <c r="M174" s="645" t="n"/>
      <c r="N174" s="645" t="n"/>
      <c r="O174" s="645" t="n"/>
      <c r="P174" s="645" t="n"/>
      <c r="Q174" s="645" t="n"/>
      <c r="R174" s="645" t="n"/>
      <c r="S174" s="645" t="n"/>
      <c r="T174" s="645" t="n"/>
      <c r="U174" s="645" t="n"/>
      <c r="V174" s="645" t="n"/>
      <c r="W174" s="645" t="n"/>
      <c r="X174" s="645" t="n"/>
      <c r="Y174" s="382" t="n"/>
      <c r="Z174" s="382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3" t="n">
        <v>4680115881556</v>
      </c>
      <c r="E175" s="657" t="n"/>
      <c r="F175" s="689" t="n">
        <v>1</v>
      </c>
      <c r="G175" s="38" t="n">
        <v>4</v>
      </c>
      <c r="H175" s="689" t="n">
        <v>4</v>
      </c>
      <c r="I175" s="68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1" t="n"/>
      <c r="P175" s="691" t="n"/>
      <c r="Q175" s="691" t="n"/>
      <c r="R175" s="657" t="n"/>
      <c r="S175" s="40" t="inlineStr"/>
      <c r="T175" s="40" t="inlineStr"/>
      <c r="U175" s="41" t="inlineStr">
        <is>
          <t>кг</t>
        </is>
      </c>
      <c r="V175" s="692" t="n">
        <v>0</v>
      </c>
      <c r="W175" s="69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3" t="n">
        <v>4680115880573</v>
      </c>
      <c r="E176" s="657" t="n"/>
      <c r="F176" s="689" t="n">
        <v>1.45</v>
      </c>
      <c r="G176" s="38" t="n">
        <v>6</v>
      </c>
      <c r="H176" s="689" t="n">
        <v>8.699999999999999</v>
      </c>
      <c r="I176" s="68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8" t="inlineStr">
        <is>
          <t>Сосиски «Сочинки» Весовой п/а ТМ «Стародворье»</t>
        </is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3" t="n">
        <v>4680115881594</v>
      </c>
      <c r="E177" s="657" t="n"/>
      <c r="F177" s="689" t="n">
        <v>1.35</v>
      </c>
      <c r="G177" s="38" t="n">
        <v>6</v>
      </c>
      <c r="H177" s="689" t="n">
        <v>8.1</v>
      </c>
      <c r="I177" s="68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3" t="n">
        <v>4680115881587</v>
      </c>
      <c r="E178" s="657" t="n"/>
      <c r="F178" s="689" t="n">
        <v>1</v>
      </c>
      <c r="G178" s="38" t="n">
        <v>4</v>
      </c>
      <c r="H178" s="689" t="n">
        <v>4</v>
      </c>
      <c r="I178" s="68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0" t="inlineStr">
        <is>
          <t>Сосиски «Сочинки по-баварски с сыром» вес п/а ТМ «Стародворье» 1,0 кг</t>
        </is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3" t="n">
        <v>4680115880962</v>
      </c>
      <c r="E179" s="657" t="n"/>
      <c r="F179" s="689" t="n">
        <v>1.3</v>
      </c>
      <c r="G179" s="38" t="n">
        <v>6</v>
      </c>
      <c r="H179" s="689" t="n">
        <v>7.8</v>
      </c>
      <c r="I179" s="68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3" t="n">
        <v>4680115881617</v>
      </c>
      <c r="E180" s="657" t="n"/>
      <c r="F180" s="689" t="n">
        <v>1.35</v>
      </c>
      <c r="G180" s="38" t="n">
        <v>6</v>
      </c>
      <c r="H180" s="689" t="n">
        <v>8.1</v>
      </c>
      <c r="I180" s="68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3" t="n">
        <v>4680115881228</v>
      </c>
      <c r="E181" s="657" t="n"/>
      <c r="F181" s="689" t="n">
        <v>0.4</v>
      </c>
      <c r="G181" s="38" t="n">
        <v>6</v>
      </c>
      <c r="H181" s="689" t="n">
        <v>2.4</v>
      </c>
      <c r="I181" s="68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3" t="inlineStr">
        <is>
          <t>Сосиски «Сочинки по-баварски с сыром» Фикс.вес 0,4 П/а мгс ТМ «Стародворье»</t>
        </is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3" t="n">
        <v>4680115881037</v>
      </c>
      <c r="E182" s="657" t="n"/>
      <c r="F182" s="689" t="n">
        <v>0.84</v>
      </c>
      <c r="G182" s="38" t="n">
        <v>4</v>
      </c>
      <c r="H182" s="689" t="n">
        <v>3.36</v>
      </c>
      <c r="I182" s="68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0,84 кг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3" t="n">
        <v>4680115881211</v>
      </c>
      <c r="E183" s="657" t="n"/>
      <c r="F183" s="689" t="n">
        <v>0.4</v>
      </c>
      <c r="G183" s="38" t="n">
        <v>6</v>
      </c>
      <c r="H183" s="689" t="n">
        <v>2.4</v>
      </c>
      <c r="I183" s="68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3" t="n">
        <v>4680115881020</v>
      </c>
      <c r="E184" s="657" t="n"/>
      <c r="F184" s="689" t="n">
        <v>0.84</v>
      </c>
      <c r="G184" s="38" t="n">
        <v>4</v>
      </c>
      <c r="H184" s="689" t="n">
        <v>3.36</v>
      </c>
      <c r="I184" s="68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3" t="n">
        <v>4680115882195</v>
      </c>
      <c r="E185" s="657" t="n"/>
      <c r="F185" s="689" t="n">
        <v>0.4</v>
      </c>
      <c r="G185" s="38" t="n">
        <v>6</v>
      </c>
      <c r="H185" s="689" t="n">
        <v>2.4</v>
      </c>
      <c r="I185" s="68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3" t="n">
        <v>4680115882607</v>
      </c>
      <c r="E186" s="657" t="n"/>
      <c r="F186" s="689" t="n">
        <v>0.3</v>
      </c>
      <c r="G186" s="38" t="n">
        <v>6</v>
      </c>
      <c r="H186" s="689" t="n">
        <v>1.8</v>
      </c>
      <c r="I186" s="68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3" t="n">
        <v>4680115880092</v>
      </c>
      <c r="E187" s="657" t="n"/>
      <c r="F187" s="689" t="n">
        <v>0.4</v>
      </c>
      <c r="G187" s="38" t="n">
        <v>6</v>
      </c>
      <c r="H187" s="689" t="n">
        <v>2.4</v>
      </c>
      <c r="I187" s="68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3" t="n">
        <v>4680115880221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3" t="n">
        <v>4680115882942</v>
      </c>
      <c r="E189" s="657" t="n"/>
      <c r="F189" s="689" t="n">
        <v>0.3</v>
      </c>
      <c r="G189" s="38" t="n">
        <v>6</v>
      </c>
      <c r="H189" s="689" t="n">
        <v>1.8</v>
      </c>
      <c r="I189" s="68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3" t="n">
        <v>4680115880504</v>
      </c>
      <c r="E190" s="657" t="n"/>
      <c r="F190" s="689" t="n">
        <v>0.4</v>
      </c>
      <c r="G190" s="38" t="n">
        <v>6</v>
      </c>
      <c r="H190" s="689" t="n">
        <v>2.4</v>
      </c>
      <c r="I190" s="68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3" t="n">
        <v>4680115882164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1" t="n"/>
      <c r="B192" s="645" t="n"/>
      <c r="C192" s="645" t="n"/>
      <c r="D192" s="645" t="n"/>
      <c r="E192" s="645" t="n"/>
      <c r="F192" s="645" t="n"/>
      <c r="G192" s="645" t="n"/>
      <c r="H192" s="645" t="n"/>
      <c r="I192" s="645" t="n"/>
      <c r="J192" s="645" t="n"/>
      <c r="K192" s="645" t="n"/>
      <c r="L192" s="645" t="n"/>
      <c r="M192" s="694" t="n"/>
      <c r="N192" s="695" t="inlineStr">
        <is>
          <t>Итого</t>
        </is>
      </c>
      <c r="O192" s="665" t="n"/>
      <c r="P192" s="665" t="n"/>
      <c r="Q192" s="665" t="n"/>
      <c r="R192" s="665" t="n"/>
      <c r="S192" s="665" t="n"/>
      <c r="T192" s="666" t="n"/>
      <c r="U192" s="43" t="inlineStr">
        <is>
          <t>кор</t>
        </is>
      </c>
      <c r="V192" s="69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7" t="n"/>
      <c r="Z192" s="697" t="n"/>
    </row>
    <row r="193">
      <c r="A193" s="645" t="n"/>
      <c r="B193" s="645" t="n"/>
      <c r="C193" s="645" t="n"/>
      <c r="D193" s="645" t="n"/>
      <c r="E193" s="645" t="n"/>
      <c r="F193" s="645" t="n"/>
      <c r="G193" s="645" t="n"/>
      <c r="H193" s="645" t="n"/>
      <c r="I193" s="645" t="n"/>
      <c r="J193" s="645" t="n"/>
      <c r="K193" s="645" t="n"/>
      <c r="L193" s="645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кг</t>
        </is>
      </c>
      <c r="V193" s="696">
        <f>IFERROR(SUM(V175:V191),"0")</f>
        <v/>
      </c>
      <c r="W193" s="696">
        <f>IFERROR(SUM(W175:W191),"0")</f>
        <v/>
      </c>
      <c r="X193" s="43" t="n"/>
      <c r="Y193" s="697" t="n"/>
      <c r="Z193" s="697" t="n"/>
    </row>
    <row r="194" ht="14.25" customHeight="1">
      <c r="A194" s="382" t="inlineStr">
        <is>
          <t>Сардельки</t>
        </is>
      </c>
      <c r="B194" s="645" t="n"/>
      <c r="C194" s="645" t="n"/>
      <c r="D194" s="645" t="n"/>
      <c r="E194" s="645" t="n"/>
      <c r="F194" s="645" t="n"/>
      <c r="G194" s="645" t="n"/>
      <c r="H194" s="645" t="n"/>
      <c r="I194" s="645" t="n"/>
      <c r="J194" s="645" t="n"/>
      <c r="K194" s="645" t="n"/>
      <c r="L194" s="645" t="n"/>
      <c r="M194" s="645" t="n"/>
      <c r="N194" s="645" t="n"/>
      <c r="O194" s="645" t="n"/>
      <c r="P194" s="645" t="n"/>
      <c r="Q194" s="645" t="n"/>
      <c r="R194" s="645" t="n"/>
      <c r="S194" s="645" t="n"/>
      <c r="T194" s="645" t="n"/>
      <c r="U194" s="645" t="n"/>
      <c r="V194" s="645" t="n"/>
      <c r="W194" s="645" t="n"/>
      <c r="X194" s="645" t="n"/>
      <c r="Y194" s="382" t="n"/>
      <c r="Z194" s="382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83" t="n">
        <v>4680115882874</v>
      </c>
      <c r="E195" s="657" t="n"/>
      <c r="F195" s="689" t="n">
        <v>0.8</v>
      </c>
      <c r="G195" s="38" t="n">
        <v>4</v>
      </c>
      <c r="H195" s="689" t="n">
        <v>3.2</v>
      </c>
      <c r="I195" s="68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4" t="inlineStr">
        <is>
          <t>Сардельки «Сочинки» Весовой н/о ТМ «Стародворье»</t>
        </is>
      </c>
      <c r="O195" s="691" t="n"/>
      <c r="P195" s="691" t="n"/>
      <c r="Q195" s="691" t="n"/>
      <c r="R195" s="657" t="n"/>
      <c r="S195" s="40" t="inlineStr"/>
      <c r="T195" s="40" t="inlineStr"/>
      <c r="U195" s="41" t="inlineStr">
        <is>
          <t>кг</t>
        </is>
      </c>
      <c r="V195" s="692" t="n">
        <v>0</v>
      </c>
      <c r="W195" s="69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83" t="n">
        <v>4680115884434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«Шпикачки 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83" t="n">
        <v>4680115880801</v>
      </c>
      <c r="E197" s="657" t="n"/>
      <c r="F197" s="689" t="n">
        <v>0.4</v>
      </c>
      <c r="G197" s="38" t="n">
        <v>6</v>
      </c>
      <c r="H197" s="689" t="n">
        <v>2.4</v>
      </c>
      <c r="I197" s="68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83" t="n">
        <v>4680115880818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91" t="n"/>
      <c r="B199" s="645" t="n"/>
      <c r="C199" s="645" t="n"/>
      <c r="D199" s="645" t="n"/>
      <c r="E199" s="645" t="n"/>
      <c r="F199" s="645" t="n"/>
      <c r="G199" s="645" t="n"/>
      <c r="H199" s="645" t="n"/>
      <c r="I199" s="645" t="n"/>
      <c r="J199" s="645" t="n"/>
      <c r="K199" s="645" t="n"/>
      <c r="L199" s="645" t="n"/>
      <c r="M199" s="694" t="n"/>
      <c r="N199" s="695" t="inlineStr">
        <is>
          <t>Итого</t>
        </is>
      </c>
      <c r="O199" s="665" t="n"/>
      <c r="P199" s="665" t="n"/>
      <c r="Q199" s="665" t="n"/>
      <c r="R199" s="665" t="n"/>
      <c r="S199" s="665" t="n"/>
      <c r="T199" s="666" t="n"/>
      <c r="U199" s="43" t="inlineStr">
        <is>
          <t>кор</t>
        </is>
      </c>
      <c r="V199" s="696">
        <f>IFERROR(V195/H195,"0")+IFERROR(V196/H196,"0")+IFERROR(V197/H197,"0")+IFERROR(V198/H198,"0")</f>
        <v/>
      </c>
      <c r="W199" s="696">
        <f>IFERROR(W195/H195,"0")+IFERROR(W196/H196,"0")+IFERROR(W197/H197,"0")+IFERROR(W198/H198,"0")</f>
        <v/>
      </c>
      <c r="X199" s="696">
        <f>IFERROR(IF(X195="",0,X195),"0")+IFERROR(IF(X196="",0,X196),"0")+IFERROR(IF(X197="",0,X197),"0")+IFERROR(IF(X198="",0,X198),"0")</f>
        <v/>
      </c>
      <c r="Y199" s="697" t="n"/>
      <c r="Z199" s="697" t="n"/>
    </row>
    <row r="200">
      <c r="A200" s="645" t="n"/>
      <c r="B200" s="645" t="n"/>
      <c r="C200" s="645" t="n"/>
      <c r="D200" s="645" t="n"/>
      <c r="E200" s="645" t="n"/>
      <c r="F200" s="645" t="n"/>
      <c r="G200" s="645" t="n"/>
      <c r="H200" s="645" t="n"/>
      <c r="I200" s="645" t="n"/>
      <c r="J200" s="645" t="n"/>
      <c r="K200" s="645" t="n"/>
      <c r="L200" s="645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кг</t>
        </is>
      </c>
      <c r="V200" s="696">
        <f>IFERROR(SUM(V195:V198),"0")</f>
        <v/>
      </c>
      <c r="W200" s="696">
        <f>IFERROR(SUM(W195:W198),"0")</f>
        <v/>
      </c>
      <c r="X200" s="43" t="n"/>
      <c r="Y200" s="697" t="n"/>
      <c r="Z200" s="697" t="n"/>
    </row>
    <row r="201" ht="16.5" customHeight="1">
      <c r="A201" s="381" t="inlineStr">
        <is>
          <t>Филедворская</t>
        </is>
      </c>
      <c r="B201" s="645" t="n"/>
      <c r="C201" s="645" t="n"/>
      <c r="D201" s="645" t="n"/>
      <c r="E201" s="645" t="n"/>
      <c r="F201" s="645" t="n"/>
      <c r="G201" s="645" t="n"/>
      <c r="H201" s="645" t="n"/>
      <c r="I201" s="645" t="n"/>
      <c r="J201" s="645" t="n"/>
      <c r="K201" s="645" t="n"/>
      <c r="L201" s="645" t="n"/>
      <c r="M201" s="645" t="n"/>
      <c r="N201" s="645" t="n"/>
      <c r="O201" s="645" t="n"/>
      <c r="P201" s="645" t="n"/>
      <c r="Q201" s="645" t="n"/>
      <c r="R201" s="645" t="n"/>
      <c r="S201" s="645" t="n"/>
      <c r="T201" s="645" t="n"/>
      <c r="U201" s="645" t="n"/>
      <c r="V201" s="645" t="n"/>
      <c r="W201" s="645" t="n"/>
      <c r="X201" s="645" t="n"/>
      <c r="Y201" s="381" t="n"/>
      <c r="Z201" s="381" t="n"/>
    </row>
    <row r="202" ht="14.25" customHeight="1">
      <c r="A202" s="382" t="inlineStr">
        <is>
          <t>Копченые колбасы</t>
        </is>
      </c>
      <c r="B202" s="645" t="n"/>
      <c r="C202" s="645" t="n"/>
      <c r="D202" s="645" t="n"/>
      <c r="E202" s="645" t="n"/>
      <c r="F202" s="645" t="n"/>
      <c r="G202" s="645" t="n"/>
      <c r="H202" s="645" t="n"/>
      <c r="I202" s="645" t="n"/>
      <c r="J202" s="645" t="n"/>
      <c r="K202" s="645" t="n"/>
      <c r="L202" s="645" t="n"/>
      <c r="M202" s="645" t="n"/>
      <c r="N202" s="645" t="n"/>
      <c r="O202" s="645" t="n"/>
      <c r="P202" s="645" t="n"/>
      <c r="Q202" s="645" t="n"/>
      <c r="R202" s="645" t="n"/>
      <c r="S202" s="645" t="n"/>
      <c r="T202" s="645" t="n"/>
      <c r="U202" s="645" t="n"/>
      <c r="V202" s="645" t="n"/>
      <c r="W202" s="645" t="n"/>
      <c r="X202" s="645" t="n"/>
      <c r="Y202" s="382" t="n"/>
      <c r="Z202" s="382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83" t="n">
        <v>4607091389845</v>
      </c>
      <c r="E203" s="657" t="n"/>
      <c r="F203" s="689" t="n">
        <v>0.35</v>
      </c>
      <c r="G203" s="38" t="n">
        <v>6</v>
      </c>
      <c r="H203" s="689" t="n">
        <v>2.1</v>
      </c>
      <c r="I203" s="689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91" t="n"/>
      <c r="P203" s="691" t="n"/>
      <c r="Q203" s="691" t="n"/>
      <c r="R203" s="657" t="n"/>
      <c r="S203" s="40" t="inlineStr"/>
      <c r="T203" s="40" t="inlineStr"/>
      <c r="U203" s="41" t="inlineStr">
        <is>
          <t>кг</t>
        </is>
      </c>
      <c r="V203" s="692" t="n">
        <v>0</v>
      </c>
      <c r="W203" s="693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91" t="n"/>
      <c r="B204" s="645" t="n"/>
      <c r="C204" s="645" t="n"/>
      <c r="D204" s="645" t="n"/>
      <c r="E204" s="645" t="n"/>
      <c r="F204" s="645" t="n"/>
      <c r="G204" s="645" t="n"/>
      <c r="H204" s="645" t="n"/>
      <c r="I204" s="645" t="n"/>
      <c r="J204" s="645" t="n"/>
      <c r="K204" s="645" t="n"/>
      <c r="L204" s="645" t="n"/>
      <c r="M204" s="694" t="n"/>
      <c r="N204" s="695" t="inlineStr">
        <is>
          <t>Итого</t>
        </is>
      </c>
      <c r="O204" s="665" t="n"/>
      <c r="P204" s="665" t="n"/>
      <c r="Q204" s="665" t="n"/>
      <c r="R204" s="665" t="n"/>
      <c r="S204" s="665" t="n"/>
      <c r="T204" s="666" t="n"/>
      <c r="U204" s="43" t="inlineStr">
        <is>
          <t>кор</t>
        </is>
      </c>
      <c r="V204" s="696">
        <f>IFERROR(V203/H203,"0")</f>
        <v/>
      </c>
      <c r="W204" s="696">
        <f>IFERROR(W203/H203,"0")</f>
        <v/>
      </c>
      <c r="X204" s="696">
        <f>IFERROR(IF(X203="",0,X203),"0")</f>
        <v/>
      </c>
      <c r="Y204" s="697" t="n"/>
      <c r="Z204" s="697" t="n"/>
    </row>
    <row r="205">
      <c r="A205" s="645" t="n"/>
      <c r="B205" s="645" t="n"/>
      <c r="C205" s="645" t="n"/>
      <c r="D205" s="645" t="n"/>
      <c r="E205" s="645" t="n"/>
      <c r="F205" s="645" t="n"/>
      <c r="G205" s="645" t="n"/>
      <c r="H205" s="645" t="n"/>
      <c r="I205" s="645" t="n"/>
      <c r="J205" s="645" t="n"/>
      <c r="K205" s="645" t="n"/>
      <c r="L205" s="645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кг</t>
        </is>
      </c>
      <c r="V205" s="696">
        <f>IFERROR(SUM(V203:V203),"0")</f>
        <v/>
      </c>
      <c r="W205" s="696">
        <f>IFERROR(SUM(W203:W203),"0")</f>
        <v/>
      </c>
      <c r="X205" s="43" t="n"/>
      <c r="Y205" s="697" t="n"/>
      <c r="Z205" s="697" t="n"/>
    </row>
    <row r="206" ht="16.5" customHeight="1">
      <c r="A206" s="381" t="inlineStr">
        <is>
          <t>Бордо</t>
        </is>
      </c>
      <c r="B206" s="645" t="n"/>
      <c r="C206" s="645" t="n"/>
      <c r="D206" s="645" t="n"/>
      <c r="E206" s="645" t="n"/>
      <c r="F206" s="645" t="n"/>
      <c r="G206" s="645" t="n"/>
      <c r="H206" s="645" t="n"/>
      <c r="I206" s="645" t="n"/>
      <c r="J206" s="645" t="n"/>
      <c r="K206" s="645" t="n"/>
      <c r="L206" s="645" t="n"/>
      <c r="M206" s="645" t="n"/>
      <c r="N206" s="645" t="n"/>
      <c r="O206" s="645" t="n"/>
      <c r="P206" s="645" t="n"/>
      <c r="Q206" s="645" t="n"/>
      <c r="R206" s="645" t="n"/>
      <c r="S206" s="645" t="n"/>
      <c r="T206" s="645" t="n"/>
      <c r="U206" s="645" t="n"/>
      <c r="V206" s="645" t="n"/>
      <c r="W206" s="645" t="n"/>
      <c r="X206" s="645" t="n"/>
      <c r="Y206" s="381" t="n"/>
      <c r="Z206" s="381" t="n"/>
    </row>
    <row r="207" ht="14.25" customHeight="1">
      <c r="A207" s="382" t="inlineStr">
        <is>
          <t>Вареные колбасы</t>
        </is>
      </c>
      <c r="B207" s="645" t="n"/>
      <c r="C207" s="645" t="n"/>
      <c r="D207" s="645" t="n"/>
      <c r="E207" s="645" t="n"/>
      <c r="F207" s="645" t="n"/>
      <c r="G207" s="645" t="n"/>
      <c r="H207" s="645" t="n"/>
      <c r="I207" s="645" t="n"/>
      <c r="J207" s="645" t="n"/>
      <c r="K207" s="645" t="n"/>
      <c r="L207" s="645" t="n"/>
      <c r="M207" s="645" t="n"/>
      <c r="N207" s="645" t="n"/>
      <c r="O207" s="645" t="n"/>
      <c r="P207" s="645" t="n"/>
      <c r="Q207" s="645" t="n"/>
      <c r="R207" s="645" t="n"/>
      <c r="S207" s="645" t="n"/>
      <c r="T207" s="645" t="n"/>
      <c r="U207" s="645" t="n"/>
      <c r="V207" s="645" t="n"/>
      <c r="W207" s="645" t="n"/>
      <c r="X207" s="645" t="n"/>
      <c r="Y207" s="382" t="n"/>
      <c r="Z207" s="382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83" t="n">
        <v>4607091387445</v>
      </c>
      <c r="E208" s="657" t="n"/>
      <c r="F208" s="689" t="n">
        <v>0.9</v>
      </c>
      <c r="G208" s="38" t="n">
        <v>10</v>
      </c>
      <c r="H208" s="689" t="n">
        <v>9</v>
      </c>
      <c r="I208" s="689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1" t="n"/>
      <c r="P208" s="691" t="n"/>
      <c r="Q208" s="691" t="n"/>
      <c r="R208" s="657" t="n"/>
      <c r="S208" s="40" t="inlineStr"/>
      <c r="T208" s="40" t="inlineStr"/>
      <c r="U208" s="41" t="inlineStr">
        <is>
          <t>кг</t>
        </is>
      </c>
      <c r="V208" s="692" t="n">
        <v>0</v>
      </c>
      <c r="W208" s="69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83" t="n">
        <v>4607091386004</v>
      </c>
      <c r="E209" s="657" t="n"/>
      <c r="F209" s="689" t="n">
        <v>1.35</v>
      </c>
      <c r="G209" s="38" t="n">
        <v>8</v>
      </c>
      <c r="H209" s="689" t="n">
        <v>10.8</v>
      </c>
      <c r="I209" s="689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83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83" t="n">
        <v>4607091386073</v>
      </c>
      <c r="E211" s="657" t="n"/>
      <c r="F211" s="689" t="n">
        <v>0.9</v>
      </c>
      <c r="G211" s="38" t="n">
        <v>10</v>
      </c>
      <c r="H211" s="689" t="n">
        <v>9</v>
      </c>
      <c r="I211" s="689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83" t="n">
        <v>4607091387322</v>
      </c>
      <c r="E212" s="657" t="n"/>
      <c r="F212" s="689" t="n">
        <v>1.35</v>
      </c>
      <c r="G212" s="38" t="n">
        <v>8</v>
      </c>
      <c r="H212" s="689" t="n">
        <v>10.8</v>
      </c>
      <c r="I212" s="689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83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83" t="n">
        <v>4607091387377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83" t="n">
        <v>4607091387353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83" t="n">
        <v>4607091386011</v>
      </c>
      <c r="E216" s="657" t="n"/>
      <c r="F216" s="689" t="n">
        <v>0.5</v>
      </c>
      <c r="G216" s="38" t="n">
        <v>10</v>
      </c>
      <c r="H216" s="689" t="n">
        <v>5</v>
      </c>
      <c r="I216" s="689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83" t="n">
        <v>4607091387308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83" t="n">
        <v>4607091387339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83" t="n">
        <v>4680115882638</v>
      </c>
      <c r="E219" s="657" t="n"/>
      <c r="F219" s="689" t="n">
        <v>0.4</v>
      </c>
      <c r="G219" s="38" t="n">
        <v>10</v>
      </c>
      <c r="H219" s="689" t="n">
        <v>4</v>
      </c>
      <c r="I219" s="68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83" t="n">
        <v>4680115881938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83" t="n">
        <v>4607091387346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83" t="n">
        <v>4607091389807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91" t="n"/>
      <c r="B223" s="645" t="n"/>
      <c r="C223" s="645" t="n"/>
      <c r="D223" s="645" t="n"/>
      <c r="E223" s="645" t="n"/>
      <c r="F223" s="645" t="n"/>
      <c r="G223" s="645" t="n"/>
      <c r="H223" s="645" t="n"/>
      <c r="I223" s="645" t="n"/>
      <c r="J223" s="645" t="n"/>
      <c r="K223" s="645" t="n"/>
      <c r="L223" s="645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645" t="n"/>
      <c r="B224" s="645" t="n"/>
      <c r="C224" s="645" t="n"/>
      <c r="D224" s="645" t="n"/>
      <c r="E224" s="645" t="n"/>
      <c r="F224" s="645" t="n"/>
      <c r="G224" s="645" t="n"/>
      <c r="H224" s="645" t="n"/>
      <c r="I224" s="645" t="n"/>
      <c r="J224" s="645" t="n"/>
      <c r="K224" s="645" t="n"/>
      <c r="L224" s="645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IFERROR(SUM(V208:V222),"0")</f>
        <v/>
      </c>
      <c r="W224" s="696">
        <f>IFERROR(SUM(W208:W222),"0")</f>
        <v/>
      </c>
      <c r="X224" s="43" t="n"/>
      <c r="Y224" s="697" t="n"/>
      <c r="Z224" s="697" t="n"/>
    </row>
    <row r="225" ht="14.25" customHeight="1">
      <c r="A225" s="382" t="inlineStr">
        <is>
          <t>Ветчины</t>
        </is>
      </c>
      <c r="B225" s="645" t="n"/>
      <c r="C225" s="645" t="n"/>
      <c r="D225" s="645" t="n"/>
      <c r="E225" s="645" t="n"/>
      <c r="F225" s="645" t="n"/>
      <c r="G225" s="645" t="n"/>
      <c r="H225" s="645" t="n"/>
      <c r="I225" s="645" t="n"/>
      <c r="J225" s="645" t="n"/>
      <c r="K225" s="645" t="n"/>
      <c r="L225" s="645" t="n"/>
      <c r="M225" s="645" t="n"/>
      <c r="N225" s="645" t="n"/>
      <c r="O225" s="645" t="n"/>
      <c r="P225" s="645" t="n"/>
      <c r="Q225" s="645" t="n"/>
      <c r="R225" s="645" t="n"/>
      <c r="S225" s="645" t="n"/>
      <c r="T225" s="645" t="n"/>
      <c r="U225" s="645" t="n"/>
      <c r="V225" s="645" t="n"/>
      <c r="W225" s="645" t="n"/>
      <c r="X225" s="645" t="n"/>
      <c r="Y225" s="382" t="n"/>
      <c r="Z225" s="382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83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91" t="n"/>
      <c r="B227" s="645" t="n"/>
      <c r="C227" s="645" t="n"/>
      <c r="D227" s="645" t="n"/>
      <c r="E227" s="645" t="n"/>
      <c r="F227" s="645" t="n"/>
      <c r="G227" s="645" t="n"/>
      <c r="H227" s="645" t="n"/>
      <c r="I227" s="645" t="n"/>
      <c r="J227" s="645" t="n"/>
      <c r="K227" s="645" t="n"/>
      <c r="L227" s="645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645" t="n"/>
      <c r="B228" s="645" t="n"/>
      <c r="C228" s="645" t="n"/>
      <c r="D228" s="645" t="n"/>
      <c r="E228" s="645" t="n"/>
      <c r="F228" s="645" t="n"/>
      <c r="G228" s="645" t="n"/>
      <c r="H228" s="645" t="n"/>
      <c r="I228" s="645" t="n"/>
      <c r="J228" s="645" t="n"/>
      <c r="K228" s="645" t="n"/>
      <c r="L228" s="645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82" t="inlineStr">
        <is>
          <t>Копченые колбасы</t>
        </is>
      </c>
      <c r="B229" s="645" t="n"/>
      <c r="C229" s="645" t="n"/>
      <c r="D229" s="645" t="n"/>
      <c r="E229" s="645" t="n"/>
      <c r="F229" s="645" t="n"/>
      <c r="G229" s="645" t="n"/>
      <c r="H229" s="645" t="n"/>
      <c r="I229" s="645" t="n"/>
      <c r="J229" s="645" t="n"/>
      <c r="K229" s="645" t="n"/>
      <c r="L229" s="645" t="n"/>
      <c r="M229" s="645" t="n"/>
      <c r="N229" s="645" t="n"/>
      <c r="O229" s="645" t="n"/>
      <c r="P229" s="645" t="n"/>
      <c r="Q229" s="645" t="n"/>
      <c r="R229" s="645" t="n"/>
      <c r="S229" s="645" t="n"/>
      <c r="T229" s="645" t="n"/>
      <c r="U229" s="645" t="n"/>
      <c r="V229" s="645" t="n"/>
      <c r="W229" s="645" t="n"/>
      <c r="X229" s="645" t="n"/>
      <c r="Y229" s="382" t="n"/>
      <c r="Z229" s="382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83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83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83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91" t="n"/>
      <c r="B233" s="645" t="n"/>
      <c r="C233" s="645" t="n"/>
      <c r="D233" s="645" t="n"/>
      <c r="E233" s="645" t="n"/>
      <c r="F233" s="645" t="n"/>
      <c r="G233" s="645" t="n"/>
      <c r="H233" s="645" t="n"/>
      <c r="I233" s="645" t="n"/>
      <c r="J233" s="645" t="n"/>
      <c r="K233" s="645" t="n"/>
      <c r="L233" s="645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645" t="n"/>
      <c r="B234" s="645" t="n"/>
      <c r="C234" s="645" t="n"/>
      <c r="D234" s="645" t="n"/>
      <c r="E234" s="645" t="n"/>
      <c r="F234" s="645" t="n"/>
      <c r="G234" s="645" t="n"/>
      <c r="H234" s="645" t="n"/>
      <c r="I234" s="645" t="n"/>
      <c r="J234" s="645" t="n"/>
      <c r="K234" s="645" t="n"/>
      <c r="L234" s="645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82" t="inlineStr">
        <is>
          <t>Сосиски</t>
        </is>
      </c>
      <c r="B235" s="645" t="n"/>
      <c r="C235" s="645" t="n"/>
      <c r="D235" s="645" t="n"/>
      <c r="E235" s="645" t="n"/>
      <c r="F235" s="645" t="n"/>
      <c r="G235" s="645" t="n"/>
      <c r="H235" s="645" t="n"/>
      <c r="I235" s="645" t="n"/>
      <c r="J235" s="645" t="n"/>
      <c r="K235" s="645" t="n"/>
      <c r="L235" s="645" t="n"/>
      <c r="M235" s="645" t="n"/>
      <c r="N235" s="645" t="n"/>
      <c r="O235" s="645" t="n"/>
      <c r="P235" s="645" t="n"/>
      <c r="Q235" s="645" t="n"/>
      <c r="R235" s="645" t="n"/>
      <c r="S235" s="645" t="n"/>
      <c r="T235" s="645" t="n"/>
      <c r="U235" s="645" t="n"/>
      <c r="V235" s="645" t="n"/>
      <c r="W235" s="645" t="n"/>
      <c r="X235" s="645" t="n"/>
      <c r="Y235" s="382" t="n"/>
      <c r="Z235" s="382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83" t="n">
        <v>4607091387766</v>
      </c>
      <c r="E236" s="657" t="n"/>
      <c r="F236" s="689" t="n">
        <v>1.35</v>
      </c>
      <c r="G236" s="38" t="n">
        <v>6</v>
      </c>
      <c r="H236" s="689" t="n">
        <v>8.1</v>
      </c>
      <c r="I236" s="689" t="n">
        <v>8.657999999999999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83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83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83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83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83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83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83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83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91" t="n"/>
      <c r="B245" s="645" t="n"/>
      <c r="C245" s="645" t="n"/>
      <c r="D245" s="645" t="n"/>
      <c r="E245" s="645" t="n"/>
      <c r="F245" s="645" t="n"/>
      <c r="G245" s="645" t="n"/>
      <c r="H245" s="645" t="n"/>
      <c r="I245" s="645" t="n"/>
      <c r="J245" s="645" t="n"/>
      <c r="K245" s="645" t="n"/>
      <c r="L245" s="645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645" t="n"/>
      <c r="B246" s="645" t="n"/>
      <c r="C246" s="645" t="n"/>
      <c r="D246" s="645" t="n"/>
      <c r="E246" s="645" t="n"/>
      <c r="F246" s="645" t="n"/>
      <c r="G246" s="645" t="n"/>
      <c r="H246" s="645" t="n"/>
      <c r="I246" s="645" t="n"/>
      <c r="J246" s="645" t="n"/>
      <c r="K246" s="645" t="n"/>
      <c r="L246" s="645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82" t="inlineStr">
        <is>
          <t>Сардельки</t>
        </is>
      </c>
      <c r="B247" s="645" t="n"/>
      <c r="C247" s="645" t="n"/>
      <c r="D247" s="645" t="n"/>
      <c r="E247" s="645" t="n"/>
      <c r="F247" s="645" t="n"/>
      <c r="G247" s="645" t="n"/>
      <c r="H247" s="645" t="n"/>
      <c r="I247" s="645" t="n"/>
      <c r="J247" s="645" t="n"/>
      <c r="K247" s="645" t="n"/>
      <c r="L247" s="645" t="n"/>
      <c r="M247" s="645" t="n"/>
      <c r="N247" s="645" t="n"/>
      <c r="O247" s="645" t="n"/>
      <c r="P247" s="645" t="n"/>
      <c r="Q247" s="645" t="n"/>
      <c r="R247" s="645" t="n"/>
      <c r="S247" s="645" t="n"/>
      <c r="T247" s="645" t="n"/>
      <c r="U247" s="645" t="n"/>
      <c r="V247" s="645" t="n"/>
      <c r="W247" s="645" t="n"/>
      <c r="X247" s="645" t="n"/>
      <c r="Y247" s="382" t="n"/>
      <c r="Z247" s="382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83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83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83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91" t="n"/>
      <c r="B251" s="645" t="n"/>
      <c r="C251" s="645" t="n"/>
      <c r="D251" s="645" t="n"/>
      <c r="E251" s="645" t="n"/>
      <c r="F251" s="645" t="n"/>
      <c r="G251" s="645" t="n"/>
      <c r="H251" s="645" t="n"/>
      <c r="I251" s="645" t="n"/>
      <c r="J251" s="645" t="n"/>
      <c r="K251" s="645" t="n"/>
      <c r="L251" s="645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645" t="n"/>
      <c r="B252" s="645" t="n"/>
      <c r="C252" s="645" t="n"/>
      <c r="D252" s="645" t="n"/>
      <c r="E252" s="645" t="n"/>
      <c r="F252" s="645" t="n"/>
      <c r="G252" s="645" t="n"/>
      <c r="H252" s="645" t="n"/>
      <c r="I252" s="645" t="n"/>
      <c r="J252" s="645" t="n"/>
      <c r="K252" s="645" t="n"/>
      <c r="L252" s="645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82" t="inlineStr">
        <is>
          <t>Сырокопченые колбасы</t>
        </is>
      </c>
      <c r="B253" s="645" t="n"/>
      <c r="C253" s="645" t="n"/>
      <c r="D253" s="645" t="n"/>
      <c r="E253" s="645" t="n"/>
      <c r="F253" s="645" t="n"/>
      <c r="G253" s="645" t="n"/>
      <c r="H253" s="645" t="n"/>
      <c r="I253" s="645" t="n"/>
      <c r="J253" s="645" t="n"/>
      <c r="K253" s="645" t="n"/>
      <c r="L253" s="645" t="n"/>
      <c r="M253" s="645" t="n"/>
      <c r="N253" s="645" t="n"/>
      <c r="O253" s="645" t="n"/>
      <c r="P253" s="645" t="n"/>
      <c r="Q253" s="645" t="n"/>
      <c r="R253" s="645" t="n"/>
      <c r="S253" s="645" t="n"/>
      <c r="T253" s="645" t="n"/>
      <c r="U253" s="645" t="n"/>
      <c r="V253" s="645" t="n"/>
      <c r="W253" s="645" t="n"/>
      <c r="X253" s="645" t="n"/>
      <c r="Y253" s="382" t="n"/>
      <c r="Z253" s="382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83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83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83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91" t="n"/>
      <c r="B257" s="645" t="n"/>
      <c r="C257" s="645" t="n"/>
      <c r="D257" s="645" t="n"/>
      <c r="E257" s="645" t="n"/>
      <c r="F257" s="645" t="n"/>
      <c r="G257" s="645" t="n"/>
      <c r="H257" s="645" t="n"/>
      <c r="I257" s="645" t="n"/>
      <c r="J257" s="645" t="n"/>
      <c r="K257" s="645" t="n"/>
      <c r="L257" s="645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645" t="n"/>
      <c r="B258" s="645" t="n"/>
      <c r="C258" s="645" t="n"/>
      <c r="D258" s="645" t="n"/>
      <c r="E258" s="645" t="n"/>
      <c r="F258" s="645" t="n"/>
      <c r="G258" s="645" t="n"/>
      <c r="H258" s="645" t="n"/>
      <c r="I258" s="645" t="n"/>
      <c r="J258" s="645" t="n"/>
      <c r="K258" s="645" t="n"/>
      <c r="L258" s="645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82" t="inlineStr">
        <is>
          <t>Паштеты</t>
        </is>
      </c>
      <c r="B259" s="645" t="n"/>
      <c r="C259" s="645" t="n"/>
      <c r="D259" s="645" t="n"/>
      <c r="E259" s="645" t="n"/>
      <c r="F259" s="645" t="n"/>
      <c r="G259" s="645" t="n"/>
      <c r="H259" s="645" t="n"/>
      <c r="I259" s="645" t="n"/>
      <c r="J259" s="645" t="n"/>
      <c r="K259" s="645" t="n"/>
      <c r="L259" s="645" t="n"/>
      <c r="M259" s="645" t="n"/>
      <c r="N259" s="645" t="n"/>
      <c r="O259" s="645" t="n"/>
      <c r="P259" s="645" t="n"/>
      <c r="Q259" s="645" t="n"/>
      <c r="R259" s="645" t="n"/>
      <c r="S259" s="645" t="n"/>
      <c r="T259" s="645" t="n"/>
      <c r="U259" s="645" t="n"/>
      <c r="V259" s="645" t="n"/>
      <c r="W259" s="645" t="n"/>
      <c r="X259" s="645" t="n"/>
      <c r="Y259" s="382" t="n"/>
      <c r="Z259" s="382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83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83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83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91" t="n"/>
      <c r="B263" s="645" t="n"/>
      <c r="C263" s="645" t="n"/>
      <c r="D263" s="645" t="n"/>
      <c r="E263" s="645" t="n"/>
      <c r="F263" s="645" t="n"/>
      <c r="G263" s="645" t="n"/>
      <c r="H263" s="645" t="n"/>
      <c r="I263" s="645" t="n"/>
      <c r="J263" s="645" t="n"/>
      <c r="K263" s="645" t="n"/>
      <c r="L263" s="645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645" t="n"/>
      <c r="B264" s="645" t="n"/>
      <c r="C264" s="645" t="n"/>
      <c r="D264" s="645" t="n"/>
      <c r="E264" s="645" t="n"/>
      <c r="F264" s="645" t="n"/>
      <c r="G264" s="645" t="n"/>
      <c r="H264" s="645" t="n"/>
      <c r="I264" s="645" t="n"/>
      <c r="J264" s="645" t="n"/>
      <c r="K264" s="645" t="n"/>
      <c r="L264" s="645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81" t="inlineStr">
        <is>
          <t>Фирменная</t>
        </is>
      </c>
      <c r="B265" s="645" t="n"/>
      <c r="C265" s="645" t="n"/>
      <c r="D265" s="645" t="n"/>
      <c r="E265" s="645" t="n"/>
      <c r="F265" s="645" t="n"/>
      <c r="G265" s="645" t="n"/>
      <c r="H265" s="645" t="n"/>
      <c r="I265" s="645" t="n"/>
      <c r="J265" s="645" t="n"/>
      <c r="K265" s="645" t="n"/>
      <c r="L265" s="645" t="n"/>
      <c r="M265" s="645" t="n"/>
      <c r="N265" s="645" t="n"/>
      <c r="O265" s="645" t="n"/>
      <c r="P265" s="645" t="n"/>
      <c r="Q265" s="645" t="n"/>
      <c r="R265" s="645" t="n"/>
      <c r="S265" s="645" t="n"/>
      <c r="T265" s="645" t="n"/>
      <c r="U265" s="645" t="n"/>
      <c r="V265" s="645" t="n"/>
      <c r="W265" s="645" t="n"/>
      <c r="X265" s="645" t="n"/>
      <c r="Y265" s="381" t="n"/>
      <c r="Z265" s="381" t="n"/>
    </row>
    <row r="266" ht="14.25" customHeight="1">
      <c r="A266" s="382" t="inlineStr">
        <is>
          <t>Вареные колбасы</t>
        </is>
      </c>
      <c r="B266" s="645" t="n"/>
      <c r="C266" s="645" t="n"/>
      <c r="D266" s="645" t="n"/>
      <c r="E266" s="645" t="n"/>
      <c r="F266" s="645" t="n"/>
      <c r="G266" s="645" t="n"/>
      <c r="H266" s="645" t="n"/>
      <c r="I266" s="645" t="n"/>
      <c r="J266" s="645" t="n"/>
      <c r="K266" s="645" t="n"/>
      <c r="L266" s="645" t="n"/>
      <c r="M266" s="645" t="n"/>
      <c r="N266" s="645" t="n"/>
      <c r="O266" s="645" t="n"/>
      <c r="P266" s="645" t="n"/>
      <c r="Q266" s="645" t="n"/>
      <c r="R266" s="645" t="n"/>
      <c r="S266" s="645" t="n"/>
      <c r="T266" s="645" t="n"/>
      <c r="U266" s="645" t="n"/>
      <c r="V266" s="645" t="n"/>
      <c r="W266" s="645" t="n"/>
      <c r="X266" s="645" t="n"/>
      <c r="Y266" s="382" t="n"/>
      <c r="Z266" s="382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83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83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83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83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83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83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83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91" t="n"/>
      <c r="B274" s="645" t="n"/>
      <c r="C274" s="645" t="n"/>
      <c r="D274" s="645" t="n"/>
      <c r="E274" s="645" t="n"/>
      <c r="F274" s="645" t="n"/>
      <c r="G274" s="645" t="n"/>
      <c r="H274" s="645" t="n"/>
      <c r="I274" s="645" t="n"/>
      <c r="J274" s="645" t="n"/>
      <c r="K274" s="645" t="n"/>
      <c r="L274" s="645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645" t="n"/>
      <c r="B275" s="645" t="n"/>
      <c r="C275" s="645" t="n"/>
      <c r="D275" s="645" t="n"/>
      <c r="E275" s="645" t="n"/>
      <c r="F275" s="645" t="n"/>
      <c r="G275" s="645" t="n"/>
      <c r="H275" s="645" t="n"/>
      <c r="I275" s="645" t="n"/>
      <c r="J275" s="645" t="n"/>
      <c r="K275" s="645" t="n"/>
      <c r="L275" s="645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82" t="inlineStr">
        <is>
          <t>Копченые колбасы</t>
        </is>
      </c>
      <c r="B276" s="645" t="n"/>
      <c r="C276" s="645" t="n"/>
      <c r="D276" s="645" t="n"/>
      <c r="E276" s="645" t="n"/>
      <c r="F276" s="645" t="n"/>
      <c r="G276" s="645" t="n"/>
      <c r="H276" s="645" t="n"/>
      <c r="I276" s="645" t="n"/>
      <c r="J276" s="645" t="n"/>
      <c r="K276" s="645" t="n"/>
      <c r="L276" s="645" t="n"/>
      <c r="M276" s="645" t="n"/>
      <c r="N276" s="645" t="n"/>
      <c r="O276" s="645" t="n"/>
      <c r="P276" s="645" t="n"/>
      <c r="Q276" s="645" t="n"/>
      <c r="R276" s="645" t="n"/>
      <c r="S276" s="645" t="n"/>
      <c r="T276" s="645" t="n"/>
      <c r="U276" s="645" t="n"/>
      <c r="V276" s="645" t="n"/>
      <c r="W276" s="645" t="n"/>
      <c r="X276" s="645" t="n"/>
      <c r="Y276" s="382" t="n"/>
      <c r="Z276" s="382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83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83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91" t="n"/>
      <c r="B279" s="645" t="n"/>
      <c r="C279" s="645" t="n"/>
      <c r="D279" s="645" t="n"/>
      <c r="E279" s="645" t="n"/>
      <c r="F279" s="645" t="n"/>
      <c r="G279" s="645" t="n"/>
      <c r="H279" s="645" t="n"/>
      <c r="I279" s="645" t="n"/>
      <c r="J279" s="645" t="n"/>
      <c r="K279" s="645" t="n"/>
      <c r="L279" s="645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645" t="n"/>
      <c r="B280" s="645" t="n"/>
      <c r="C280" s="645" t="n"/>
      <c r="D280" s="645" t="n"/>
      <c r="E280" s="645" t="n"/>
      <c r="F280" s="645" t="n"/>
      <c r="G280" s="645" t="n"/>
      <c r="H280" s="645" t="n"/>
      <c r="I280" s="645" t="n"/>
      <c r="J280" s="645" t="n"/>
      <c r="K280" s="645" t="n"/>
      <c r="L280" s="645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81" t="inlineStr">
        <is>
          <t>Бавария</t>
        </is>
      </c>
      <c r="B281" s="645" t="n"/>
      <c r="C281" s="645" t="n"/>
      <c r="D281" s="645" t="n"/>
      <c r="E281" s="645" t="n"/>
      <c r="F281" s="645" t="n"/>
      <c r="G281" s="645" t="n"/>
      <c r="H281" s="645" t="n"/>
      <c r="I281" s="645" t="n"/>
      <c r="J281" s="645" t="n"/>
      <c r="K281" s="645" t="n"/>
      <c r="L281" s="645" t="n"/>
      <c r="M281" s="645" t="n"/>
      <c r="N281" s="645" t="n"/>
      <c r="O281" s="645" t="n"/>
      <c r="P281" s="645" t="n"/>
      <c r="Q281" s="645" t="n"/>
      <c r="R281" s="645" t="n"/>
      <c r="S281" s="645" t="n"/>
      <c r="T281" s="645" t="n"/>
      <c r="U281" s="645" t="n"/>
      <c r="V281" s="645" t="n"/>
      <c r="W281" s="645" t="n"/>
      <c r="X281" s="645" t="n"/>
      <c r="Y281" s="381" t="n"/>
      <c r="Z281" s="381" t="n"/>
    </row>
    <row r="282" ht="14.25" customHeight="1">
      <c r="A282" s="382" t="inlineStr">
        <is>
          <t>Копченые колбасы</t>
        </is>
      </c>
      <c r="B282" s="645" t="n"/>
      <c r="C282" s="645" t="n"/>
      <c r="D282" s="645" t="n"/>
      <c r="E282" s="645" t="n"/>
      <c r="F282" s="645" t="n"/>
      <c r="G282" s="645" t="n"/>
      <c r="H282" s="645" t="n"/>
      <c r="I282" s="645" t="n"/>
      <c r="J282" s="645" t="n"/>
      <c r="K282" s="645" t="n"/>
      <c r="L282" s="645" t="n"/>
      <c r="M282" s="645" t="n"/>
      <c r="N282" s="645" t="n"/>
      <c r="O282" s="645" t="n"/>
      <c r="P282" s="645" t="n"/>
      <c r="Q282" s="645" t="n"/>
      <c r="R282" s="645" t="n"/>
      <c r="S282" s="645" t="n"/>
      <c r="T282" s="645" t="n"/>
      <c r="U282" s="645" t="n"/>
      <c r="V282" s="645" t="n"/>
      <c r="W282" s="645" t="n"/>
      <c r="X282" s="645" t="n"/>
      <c r="Y282" s="382" t="n"/>
      <c r="Z282" s="382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83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91" t="n"/>
      <c r="B284" s="645" t="n"/>
      <c r="C284" s="645" t="n"/>
      <c r="D284" s="645" t="n"/>
      <c r="E284" s="645" t="n"/>
      <c r="F284" s="645" t="n"/>
      <c r="G284" s="645" t="n"/>
      <c r="H284" s="645" t="n"/>
      <c r="I284" s="645" t="n"/>
      <c r="J284" s="645" t="n"/>
      <c r="K284" s="645" t="n"/>
      <c r="L284" s="645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645" t="n"/>
      <c r="B285" s="645" t="n"/>
      <c r="C285" s="645" t="n"/>
      <c r="D285" s="645" t="n"/>
      <c r="E285" s="645" t="n"/>
      <c r="F285" s="645" t="n"/>
      <c r="G285" s="645" t="n"/>
      <c r="H285" s="645" t="n"/>
      <c r="I285" s="645" t="n"/>
      <c r="J285" s="645" t="n"/>
      <c r="K285" s="645" t="n"/>
      <c r="L285" s="645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82" t="inlineStr">
        <is>
          <t>Сосиски</t>
        </is>
      </c>
      <c r="B286" s="645" t="n"/>
      <c r="C286" s="645" t="n"/>
      <c r="D286" s="645" t="n"/>
      <c r="E286" s="645" t="n"/>
      <c r="F286" s="645" t="n"/>
      <c r="G286" s="645" t="n"/>
      <c r="H286" s="645" t="n"/>
      <c r="I286" s="645" t="n"/>
      <c r="J286" s="645" t="n"/>
      <c r="K286" s="645" t="n"/>
      <c r="L286" s="645" t="n"/>
      <c r="M286" s="645" t="n"/>
      <c r="N286" s="645" t="n"/>
      <c r="O286" s="645" t="n"/>
      <c r="P286" s="645" t="n"/>
      <c r="Q286" s="645" t="n"/>
      <c r="R286" s="645" t="n"/>
      <c r="S286" s="645" t="n"/>
      <c r="T286" s="645" t="n"/>
      <c r="U286" s="645" t="n"/>
      <c r="V286" s="645" t="n"/>
      <c r="W286" s="645" t="n"/>
      <c r="X286" s="645" t="n"/>
      <c r="Y286" s="382" t="n"/>
      <c r="Z286" s="382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83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91" t="n"/>
      <c r="B288" s="645" t="n"/>
      <c r="C288" s="645" t="n"/>
      <c r="D288" s="645" t="n"/>
      <c r="E288" s="645" t="n"/>
      <c r="F288" s="645" t="n"/>
      <c r="G288" s="645" t="n"/>
      <c r="H288" s="645" t="n"/>
      <c r="I288" s="645" t="n"/>
      <c r="J288" s="645" t="n"/>
      <c r="K288" s="645" t="n"/>
      <c r="L288" s="645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645" t="n"/>
      <c r="B289" s="645" t="n"/>
      <c r="C289" s="645" t="n"/>
      <c r="D289" s="645" t="n"/>
      <c r="E289" s="645" t="n"/>
      <c r="F289" s="645" t="n"/>
      <c r="G289" s="645" t="n"/>
      <c r="H289" s="645" t="n"/>
      <c r="I289" s="645" t="n"/>
      <c r="J289" s="645" t="n"/>
      <c r="K289" s="645" t="n"/>
      <c r="L289" s="645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82" t="inlineStr">
        <is>
          <t>Сардельки</t>
        </is>
      </c>
      <c r="B290" s="645" t="n"/>
      <c r="C290" s="645" t="n"/>
      <c r="D290" s="645" t="n"/>
      <c r="E290" s="645" t="n"/>
      <c r="F290" s="645" t="n"/>
      <c r="G290" s="645" t="n"/>
      <c r="H290" s="645" t="n"/>
      <c r="I290" s="645" t="n"/>
      <c r="J290" s="645" t="n"/>
      <c r="K290" s="645" t="n"/>
      <c r="L290" s="645" t="n"/>
      <c r="M290" s="645" t="n"/>
      <c r="N290" s="645" t="n"/>
      <c r="O290" s="645" t="n"/>
      <c r="P290" s="645" t="n"/>
      <c r="Q290" s="645" t="n"/>
      <c r="R290" s="645" t="n"/>
      <c r="S290" s="645" t="n"/>
      <c r="T290" s="645" t="n"/>
      <c r="U290" s="645" t="n"/>
      <c r="V290" s="645" t="n"/>
      <c r="W290" s="645" t="n"/>
      <c r="X290" s="645" t="n"/>
      <c r="Y290" s="382" t="n"/>
      <c r="Z290" s="382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83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91" t="n"/>
      <c r="B292" s="645" t="n"/>
      <c r="C292" s="645" t="n"/>
      <c r="D292" s="645" t="n"/>
      <c r="E292" s="645" t="n"/>
      <c r="F292" s="645" t="n"/>
      <c r="G292" s="645" t="n"/>
      <c r="H292" s="645" t="n"/>
      <c r="I292" s="645" t="n"/>
      <c r="J292" s="645" t="n"/>
      <c r="K292" s="645" t="n"/>
      <c r="L292" s="645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645" t="n"/>
      <c r="B293" s="645" t="n"/>
      <c r="C293" s="645" t="n"/>
      <c r="D293" s="645" t="n"/>
      <c r="E293" s="645" t="n"/>
      <c r="F293" s="645" t="n"/>
      <c r="G293" s="645" t="n"/>
      <c r="H293" s="645" t="n"/>
      <c r="I293" s="645" t="n"/>
      <c r="J293" s="645" t="n"/>
      <c r="K293" s="645" t="n"/>
      <c r="L293" s="645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82" t="inlineStr">
        <is>
          <t>Сырокопченые колбасы</t>
        </is>
      </c>
      <c r="B294" s="645" t="n"/>
      <c r="C294" s="645" t="n"/>
      <c r="D294" s="645" t="n"/>
      <c r="E294" s="645" t="n"/>
      <c r="F294" s="645" t="n"/>
      <c r="G294" s="645" t="n"/>
      <c r="H294" s="645" t="n"/>
      <c r="I294" s="645" t="n"/>
      <c r="J294" s="645" t="n"/>
      <c r="K294" s="645" t="n"/>
      <c r="L294" s="645" t="n"/>
      <c r="M294" s="645" t="n"/>
      <c r="N294" s="645" t="n"/>
      <c r="O294" s="645" t="n"/>
      <c r="P294" s="645" t="n"/>
      <c r="Q294" s="645" t="n"/>
      <c r="R294" s="645" t="n"/>
      <c r="S294" s="645" t="n"/>
      <c r="T294" s="645" t="n"/>
      <c r="U294" s="645" t="n"/>
      <c r="V294" s="645" t="n"/>
      <c r="W294" s="645" t="n"/>
      <c r="X294" s="645" t="n"/>
      <c r="Y294" s="382" t="n"/>
      <c r="Z294" s="382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83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91" t="n"/>
      <c r="B296" s="645" t="n"/>
      <c r="C296" s="645" t="n"/>
      <c r="D296" s="645" t="n"/>
      <c r="E296" s="645" t="n"/>
      <c r="F296" s="645" t="n"/>
      <c r="G296" s="645" t="n"/>
      <c r="H296" s="645" t="n"/>
      <c r="I296" s="645" t="n"/>
      <c r="J296" s="645" t="n"/>
      <c r="K296" s="645" t="n"/>
      <c r="L296" s="645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645" t="n"/>
      <c r="B297" s="645" t="n"/>
      <c r="C297" s="645" t="n"/>
      <c r="D297" s="645" t="n"/>
      <c r="E297" s="645" t="n"/>
      <c r="F297" s="645" t="n"/>
      <c r="G297" s="645" t="n"/>
      <c r="H297" s="645" t="n"/>
      <c r="I297" s="645" t="n"/>
      <c r="J297" s="645" t="n"/>
      <c r="K297" s="645" t="n"/>
      <c r="L297" s="645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80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81" t="inlineStr">
        <is>
          <t>Особая</t>
        </is>
      </c>
      <c r="B299" s="645" t="n"/>
      <c r="C299" s="645" t="n"/>
      <c r="D299" s="645" t="n"/>
      <c r="E299" s="645" t="n"/>
      <c r="F299" s="645" t="n"/>
      <c r="G299" s="645" t="n"/>
      <c r="H299" s="645" t="n"/>
      <c r="I299" s="645" t="n"/>
      <c r="J299" s="645" t="n"/>
      <c r="K299" s="645" t="n"/>
      <c r="L299" s="645" t="n"/>
      <c r="M299" s="645" t="n"/>
      <c r="N299" s="645" t="n"/>
      <c r="O299" s="645" t="n"/>
      <c r="P299" s="645" t="n"/>
      <c r="Q299" s="645" t="n"/>
      <c r="R299" s="645" t="n"/>
      <c r="S299" s="645" t="n"/>
      <c r="T299" s="645" t="n"/>
      <c r="U299" s="645" t="n"/>
      <c r="V299" s="645" t="n"/>
      <c r="W299" s="645" t="n"/>
      <c r="X299" s="645" t="n"/>
      <c r="Y299" s="381" t="n"/>
      <c r="Z299" s="381" t="n"/>
    </row>
    <row r="300" ht="14.25" customHeight="1">
      <c r="A300" s="382" t="inlineStr">
        <is>
          <t>Вареные колбасы</t>
        </is>
      </c>
      <c r="B300" s="645" t="n"/>
      <c r="C300" s="645" t="n"/>
      <c r="D300" s="645" t="n"/>
      <c r="E300" s="645" t="n"/>
      <c r="F300" s="645" t="n"/>
      <c r="G300" s="645" t="n"/>
      <c r="H300" s="645" t="n"/>
      <c r="I300" s="645" t="n"/>
      <c r="J300" s="645" t="n"/>
      <c r="K300" s="645" t="n"/>
      <c r="L300" s="645" t="n"/>
      <c r="M300" s="645" t="n"/>
      <c r="N300" s="645" t="n"/>
      <c r="O300" s="645" t="n"/>
      <c r="P300" s="645" t="n"/>
      <c r="Q300" s="645" t="n"/>
      <c r="R300" s="645" t="n"/>
      <c r="S300" s="645" t="n"/>
      <c r="T300" s="645" t="n"/>
      <c r="U300" s="645" t="n"/>
      <c r="V300" s="645" t="n"/>
      <c r="W300" s="645" t="n"/>
      <c r="X300" s="645" t="n"/>
      <c r="Y300" s="382" t="n"/>
      <c r="Z300" s="382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83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18500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83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83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83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83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83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83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83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91" t="n"/>
      <c r="B309" s="645" t="n"/>
      <c r="C309" s="645" t="n"/>
      <c r="D309" s="645" t="n"/>
      <c r="E309" s="645" t="n"/>
      <c r="F309" s="645" t="n"/>
      <c r="G309" s="645" t="n"/>
      <c r="H309" s="645" t="n"/>
      <c r="I309" s="645" t="n"/>
      <c r="J309" s="645" t="n"/>
      <c r="K309" s="645" t="n"/>
      <c r="L309" s="645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645" t="n"/>
      <c r="B310" s="645" t="n"/>
      <c r="C310" s="645" t="n"/>
      <c r="D310" s="645" t="n"/>
      <c r="E310" s="645" t="n"/>
      <c r="F310" s="645" t="n"/>
      <c r="G310" s="645" t="n"/>
      <c r="H310" s="645" t="n"/>
      <c r="I310" s="645" t="n"/>
      <c r="J310" s="645" t="n"/>
      <c r="K310" s="645" t="n"/>
      <c r="L310" s="645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82" t="inlineStr">
        <is>
          <t>Ветчины</t>
        </is>
      </c>
      <c r="B311" s="645" t="n"/>
      <c r="C311" s="645" t="n"/>
      <c r="D311" s="645" t="n"/>
      <c r="E311" s="645" t="n"/>
      <c r="F311" s="645" t="n"/>
      <c r="G311" s="645" t="n"/>
      <c r="H311" s="645" t="n"/>
      <c r="I311" s="645" t="n"/>
      <c r="J311" s="645" t="n"/>
      <c r="K311" s="645" t="n"/>
      <c r="L311" s="645" t="n"/>
      <c r="M311" s="645" t="n"/>
      <c r="N311" s="645" t="n"/>
      <c r="O311" s="645" t="n"/>
      <c r="P311" s="645" t="n"/>
      <c r="Q311" s="645" t="n"/>
      <c r="R311" s="645" t="n"/>
      <c r="S311" s="645" t="n"/>
      <c r="T311" s="645" t="n"/>
      <c r="U311" s="645" t="n"/>
      <c r="V311" s="645" t="n"/>
      <c r="W311" s="645" t="n"/>
      <c r="X311" s="645" t="n"/>
      <c r="Y311" s="382" t="n"/>
      <c r="Z311" s="382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83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83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83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91" t="n"/>
      <c r="B315" s="645" t="n"/>
      <c r="C315" s="645" t="n"/>
      <c r="D315" s="645" t="n"/>
      <c r="E315" s="645" t="n"/>
      <c r="F315" s="645" t="n"/>
      <c r="G315" s="645" t="n"/>
      <c r="H315" s="645" t="n"/>
      <c r="I315" s="645" t="n"/>
      <c r="J315" s="645" t="n"/>
      <c r="K315" s="645" t="n"/>
      <c r="L315" s="645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645" t="n"/>
      <c r="B316" s="645" t="n"/>
      <c r="C316" s="645" t="n"/>
      <c r="D316" s="645" t="n"/>
      <c r="E316" s="645" t="n"/>
      <c r="F316" s="645" t="n"/>
      <c r="G316" s="645" t="n"/>
      <c r="H316" s="645" t="n"/>
      <c r="I316" s="645" t="n"/>
      <c r="J316" s="645" t="n"/>
      <c r="K316" s="645" t="n"/>
      <c r="L316" s="645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82" t="inlineStr">
        <is>
          <t>Сосиски</t>
        </is>
      </c>
      <c r="B317" s="645" t="n"/>
      <c r="C317" s="645" t="n"/>
      <c r="D317" s="645" t="n"/>
      <c r="E317" s="645" t="n"/>
      <c r="F317" s="645" t="n"/>
      <c r="G317" s="645" t="n"/>
      <c r="H317" s="645" t="n"/>
      <c r="I317" s="645" t="n"/>
      <c r="J317" s="645" t="n"/>
      <c r="K317" s="645" t="n"/>
      <c r="L317" s="645" t="n"/>
      <c r="M317" s="645" t="n"/>
      <c r="N317" s="645" t="n"/>
      <c r="O317" s="645" t="n"/>
      <c r="P317" s="645" t="n"/>
      <c r="Q317" s="645" t="n"/>
      <c r="R317" s="645" t="n"/>
      <c r="S317" s="645" t="n"/>
      <c r="T317" s="645" t="n"/>
      <c r="U317" s="645" t="n"/>
      <c r="V317" s="645" t="n"/>
      <c r="W317" s="645" t="n"/>
      <c r="X317" s="645" t="n"/>
      <c r="Y317" s="382" t="n"/>
      <c r="Z317" s="382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83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91" t="n"/>
      <c r="B319" s="645" t="n"/>
      <c r="C319" s="645" t="n"/>
      <c r="D319" s="645" t="n"/>
      <c r="E319" s="645" t="n"/>
      <c r="F319" s="645" t="n"/>
      <c r="G319" s="645" t="n"/>
      <c r="H319" s="645" t="n"/>
      <c r="I319" s="645" t="n"/>
      <c r="J319" s="645" t="n"/>
      <c r="K319" s="645" t="n"/>
      <c r="L319" s="645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645" t="n"/>
      <c r="B320" s="645" t="n"/>
      <c r="C320" s="645" t="n"/>
      <c r="D320" s="645" t="n"/>
      <c r="E320" s="645" t="n"/>
      <c r="F320" s="645" t="n"/>
      <c r="G320" s="645" t="n"/>
      <c r="H320" s="645" t="n"/>
      <c r="I320" s="645" t="n"/>
      <c r="J320" s="645" t="n"/>
      <c r="K320" s="645" t="n"/>
      <c r="L320" s="645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82" t="inlineStr">
        <is>
          <t>Сардельки</t>
        </is>
      </c>
      <c r="B321" s="645" t="n"/>
      <c r="C321" s="645" t="n"/>
      <c r="D321" s="645" t="n"/>
      <c r="E321" s="645" t="n"/>
      <c r="F321" s="645" t="n"/>
      <c r="G321" s="645" t="n"/>
      <c r="H321" s="645" t="n"/>
      <c r="I321" s="645" t="n"/>
      <c r="J321" s="645" t="n"/>
      <c r="K321" s="645" t="n"/>
      <c r="L321" s="645" t="n"/>
      <c r="M321" s="645" t="n"/>
      <c r="N321" s="645" t="n"/>
      <c r="O321" s="645" t="n"/>
      <c r="P321" s="645" t="n"/>
      <c r="Q321" s="645" t="n"/>
      <c r="R321" s="645" t="n"/>
      <c r="S321" s="645" t="n"/>
      <c r="T321" s="645" t="n"/>
      <c r="U321" s="645" t="n"/>
      <c r="V321" s="645" t="n"/>
      <c r="W321" s="645" t="n"/>
      <c r="X321" s="645" t="n"/>
      <c r="Y321" s="382" t="n"/>
      <c r="Z321" s="382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83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91" t="n"/>
      <c r="B323" s="645" t="n"/>
      <c r="C323" s="645" t="n"/>
      <c r="D323" s="645" t="n"/>
      <c r="E323" s="645" t="n"/>
      <c r="F323" s="645" t="n"/>
      <c r="G323" s="645" t="n"/>
      <c r="H323" s="645" t="n"/>
      <c r="I323" s="645" t="n"/>
      <c r="J323" s="645" t="n"/>
      <c r="K323" s="645" t="n"/>
      <c r="L323" s="645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645" t="n"/>
      <c r="B324" s="645" t="n"/>
      <c r="C324" s="645" t="n"/>
      <c r="D324" s="645" t="n"/>
      <c r="E324" s="645" t="n"/>
      <c r="F324" s="645" t="n"/>
      <c r="G324" s="645" t="n"/>
      <c r="H324" s="645" t="n"/>
      <c r="I324" s="645" t="n"/>
      <c r="J324" s="645" t="n"/>
      <c r="K324" s="645" t="n"/>
      <c r="L324" s="645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81" t="inlineStr">
        <is>
          <t>Особая Без свинины</t>
        </is>
      </c>
      <c r="B325" s="645" t="n"/>
      <c r="C325" s="645" t="n"/>
      <c r="D325" s="645" t="n"/>
      <c r="E325" s="645" t="n"/>
      <c r="F325" s="645" t="n"/>
      <c r="G325" s="645" t="n"/>
      <c r="H325" s="645" t="n"/>
      <c r="I325" s="645" t="n"/>
      <c r="J325" s="645" t="n"/>
      <c r="K325" s="645" t="n"/>
      <c r="L325" s="645" t="n"/>
      <c r="M325" s="645" t="n"/>
      <c r="N325" s="645" t="n"/>
      <c r="O325" s="645" t="n"/>
      <c r="P325" s="645" t="n"/>
      <c r="Q325" s="645" t="n"/>
      <c r="R325" s="645" t="n"/>
      <c r="S325" s="645" t="n"/>
      <c r="T325" s="645" t="n"/>
      <c r="U325" s="645" t="n"/>
      <c r="V325" s="645" t="n"/>
      <c r="W325" s="645" t="n"/>
      <c r="X325" s="645" t="n"/>
      <c r="Y325" s="381" t="n"/>
      <c r="Z325" s="381" t="n"/>
    </row>
    <row r="326" ht="14.25" customHeight="1">
      <c r="A326" s="382" t="inlineStr">
        <is>
          <t>Вареные колбасы</t>
        </is>
      </c>
      <c r="B326" s="645" t="n"/>
      <c r="C326" s="645" t="n"/>
      <c r="D326" s="645" t="n"/>
      <c r="E326" s="645" t="n"/>
      <c r="F326" s="645" t="n"/>
      <c r="G326" s="645" t="n"/>
      <c r="H326" s="645" t="n"/>
      <c r="I326" s="645" t="n"/>
      <c r="J326" s="645" t="n"/>
      <c r="K326" s="645" t="n"/>
      <c r="L326" s="645" t="n"/>
      <c r="M326" s="645" t="n"/>
      <c r="N326" s="645" t="n"/>
      <c r="O326" s="645" t="n"/>
      <c r="P326" s="645" t="n"/>
      <c r="Q326" s="645" t="n"/>
      <c r="R326" s="645" t="n"/>
      <c r="S326" s="645" t="n"/>
      <c r="T326" s="645" t="n"/>
      <c r="U326" s="645" t="n"/>
      <c r="V326" s="645" t="n"/>
      <c r="W326" s="645" t="n"/>
      <c r="X326" s="645" t="n"/>
      <c r="Y326" s="382" t="n"/>
      <c r="Z326" s="382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83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83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83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3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1" t="n"/>
      <c r="B331" s="645" t="n"/>
      <c r="C331" s="645" t="n"/>
      <c r="D331" s="645" t="n"/>
      <c r="E331" s="645" t="n"/>
      <c r="F331" s="645" t="n"/>
      <c r="G331" s="645" t="n"/>
      <c r="H331" s="645" t="n"/>
      <c r="I331" s="645" t="n"/>
      <c r="J331" s="645" t="n"/>
      <c r="K331" s="645" t="n"/>
      <c r="L331" s="645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645" t="n"/>
      <c r="B332" s="645" t="n"/>
      <c r="C332" s="645" t="n"/>
      <c r="D332" s="645" t="n"/>
      <c r="E332" s="645" t="n"/>
      <c r="F332" s="645" t="n"/>
      <c r="G332" s="645" t="n"/>
      <c r="H332" s="645" t="n"/>
      <c r="I332" s="645" t="n"/>
      <c r="J332" s="645" t="n"/>
      <c r="K332" s="645" t="n"/>
      <c r="L332" s="645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82" t="inlineStr">
        <is>
          <t>Копченые колбасы</t>
        </is>
      </c>
      <c r="B333" s="645" t="n"/>
      <c r="C333" s="645" t="n"/>
      <c r="D333" s="645" t="n"/>
      <c r="E333" s="645" t="n"/>
      <c r="F333" s="645" t="n"/>
      <c r="G333" s="645" t="n"/>
      <c r="H333" s="645" t="n"/>
      <c r="I333" s="645" t="n"/>
      <c r="J333" s="645" t="n"/>
      <c r="K333" s="645" t="n"/>
      <c r="L333" s="645" t="n"/>
      <c r="M333" s="645" t="n"/>
      <c r="N333" s="645" t="n"/>
      <c r="O333" s="645" t="n"/>
      <c r="P333" s="645" t="n"/>
      <c r="Q333" s="645" t="n"/>
      <c r="R333" s="645" t="n"/>
      <c r="S333" s="645" t="n"/>
      <c r="T333" s="645" t="n"/>
      <c r="U333" s="645" t="n"/>
      <c r="V333" s="645" t="n"/>
      <c r="W333" s="645" t="n"/>
      <c r="X333" s="645" t="n"/>
      <c r="Y333" s="382" t="n"/>
      <c r="Z333" s="382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3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3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1" t="n"/>
      <c r="B336" s="645" t="n"/>
      <c r="C336" s="645" t="n"/>
      <c r="D336" s="645" t="n"/>
      <c r="E336" s="645" t="n"/>
      <c r="F336" s="645" t="n"/>
      <c r="G336" s="645" t="n"/>
      <c r="H336" s="645" t="n"/>
      <c r="I336" s="645" t="n"/>
      <c r="J336" s="645" t="n"/>
      <c r="K336" s="645" t="n"/>
      <c r="L336" s="645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645" t="n"/>
      <c r="B337" s="645" t="n"/>
      <c r="C337" s="645" t="n"/>
      <c r="D337" s="645" t="n"/>
      <c r="E337" s="645" t="n"/>
      <c r="F337" s="645" t="n"/>
      <c r="G337" s="645" t="n"/>
      <c r="H337" s="645" t="n"/>
      <c r="I337" s="645" t="n"/>
      <c r="J337" s="645" t="n"/>
      <c r="K337" s="645" t="n"/>
      <c r="L337" s="645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82" t="inlineStr">
        <is>
          <t>Сосиски</t>
        </is>
      </c>
      <c r="B338" s="645" t="n"/>
      <c r="C338" s="645" t="n"/>
      <c r="D338" s="645" t="n"/>
      <c r="E338" s="645" t="n"/>
      <c r="F338" s="645" t="n"/>
      <c r="G338" s="645" t="n"/>
      <c r="H338" s="645" t="n"/>
      <c r="I338" s="645" t="n"/>
      <c r="J338" s="645" t="n"/>
      <c r="K338" s="645" t="n"/>
      <c r="L338" s="645" t="n"/>
      <c r="M338" s="645" t="n"/>
      <c r="N338" s="645" t="n"/>
      <c r="O338" s="645" t="n"/>
      <c r="P338" s="645" t="n"/>
      <c r="Q338" s="645" t="n"/>
      <c r="R338" s="645" t="n"/>
      <c r="S338" s="645" t="n"/>
      <c r="T338" s="645" t="n"/>
      <c r="U338" s="645" t="n"/>
      <c r="V338" s="645" t="n"/>
      <c r="W338" s="645" t="n"/>
      <c r="X338" s="645" t="n"/>
      <c r="Y338" s="382" t="n"/>
      <c r="Z338" s="382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3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3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3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3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1" t="n"/>
      <c r="B343" s="645" t="n"/>
      <c r="C343" s="645" t="n"/>
      <c r="D343" s="645" t="n"/>
      <c r="E343" s="645" t="n"/>
      <c r="F343" s="645" t="n"/>
      <c r="G343" s="645" t="n"/>
      <c r="H343" s="645" t="n"/>
      <c r="I343" s="645" t="n"/>
      <c r="J343" s="645" t="n"/>
      <c r="K343" s="645" t="n"/>
      <c r="L343" s="645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645" t="n"/>
      <c r="B344" s="645" t="n"/>
      <c r="C344" s="645" t="n"/>
      <c r="D344" s="645" t="n"/>
      <c r="E344" s="645" t="n"/>
      <c r="F344" s="645" t="n"/>
      <c r="G344" s="645" t="n"/>
      <c r="H344" s="645" t="n"/>
      <c r="I344" s="645" t="n"/>
      <c r="J344" s="645" t="n"/>
      <c r="K344" s="645" t="n"/>
      <c r="L344" s="645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82" t="inlineStr">
        <is>
          <t>Сардельки</t>
        </is>
      </c>
      <c r="B345" s="645" t="n"/>
      <c r="C345" s="645" t="n"/>
      <c r="D345" s="645" t="n"/>
      <c r="E345" s="645" t="n"/>
      <c r="F345" s="645" t="n"/>
      <c r="G345" s="645" t="n"/>
      <c r="H345" s="645" t="n"/>
      <c r="I345" s="645" t="n"/>
      <c r="J345" s="645" t="n"/>
      <c r="K345" s="645" t="n"/>
      <c r="L345" s="645" t="n"/>
      <c r="M345" s="645" t="n"/>
      <c r="N345" s="645" t="n"/>
      <c r="O345" s="645" t="n"/>
      <c r="P345" s="645" t="n"/>
      <c r="Q345" s="645" t="n"/>
      <c r="R345" s="645" t="n"/>
      <c r="S345" s="645" t="n"/>
      <c r="T345" s="645" t="n"/>
      <c r="U345" s="645" t="n"/>
      <c r="V345" s="645" t="n"/>
      <c r="W345" s="645" t="n"/>
      <c r="X345" s="645" t="n"/>
      <c r="Y345" s="382" t="n"/>
      <c r="Z345" s="382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3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1" t="n"/>
      <c r="B347" s="645" t="n"/>
      <c r="C347" s="645" t="n"/>
      <c r="D347" s="645" t="n"/>
      <c r="E347" s="645" t="n"/>
      <c r="F347" s="645" t="n"/>
      <c r="G347" s="645" t="n"/>
      <c r="H347" s="645" t="n"/>
      <c r="I347" s="645" t="n"/>
      <c r="J347" s="645" t="n"/>
      <c r="K347" s="645" t="n"/>
      <c r="L347" s="645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645" t="n"/>
      <c r="B348" s="645" t="n"/>
      <c r="C348" s="645" t="n"/>
      <c r="D348" s="645" t="n"/>
      <c r="E348" s="645" t="n"/>
      <c r="F348" s="645" t="n"/>
      <c r="G348" s="645" t="n"/>
      <c r="H348" s="645" t="n"/>
      <c r="I348" s="645" t="n"/>
      <c r="J348" s="645" t="n"/>
      <c r="K348" s="645" t="n"/>
      <c r="L348" s="645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80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81" t="inlineStr">
        <is>
          <t>Филейбургская</t>
        </is>
      </c>
      <c r="B350" s="645" t="n"/>
      <c r="C350" s="645" t="n"/>
      <c r="D350" s="645" t="n"/>
      <c r="E350" s="645" t="n"/>
      <c r="F350" s="645" t="n"/>
      <c r="G350" s="645" t="n"/>
      <c r="H350" s="645" t="n"/>
      <c r="I350" s="645" t="n"/>
      <c r="J350" s="645" t="n"/>
      <c r="K350" s="645" t="n"/>
      <c r="L350" s="645" t="n"/>
      <c r="M350" s="645" t="n"/>
      <c r="N350" s="645" t="n"/>
      <c r="O350" s="645" t="n"/>
      <c r="P350" s="645" t="n"/>
      <c r="Q350" s="645" t="n"/>
      <c r="R350" s="645" t="n"/>
      <c r="S350" s="645" t="n"/>
      <c r="T350" s="645" t="n"/>
      <c r="U350" s="645" t="n"/>
      <c r="V350" s="645" t="n"/>
      <c r="W350" s="645" t="n"/>
      <c r="X350" s="645" t="n"/>
      <c r="Y350" s="381" t="n"/>
      <c r="Z350" s="381" t="n"/>
    </row>
    <row r="351" ht="14.25" customHeight="1">
      <c r="A351" s="382" t="inlineStr">
        <is>
          <t>Вареные колбасы</t>
        </is>
      </c>
      <c r="B351" s="645" t="n"/>
      <c r="C351" s="645" t="n"/>
      <c r="D351" s="645" t="n"/>
      <c r="E351" s="645" t="n"/>
      <c r="F351" s="645" t="n"/>
      <c r="G351" s="645" t="n"/>
      <c r="H351" s="645" t="n"/>
      <c r="I351" s="645" t="n"/>
      <c r="J351" s="645" t="n"/>
      <c r="K351" s="645" t="n"/>
      <c r="L351" s="645" t="n"/>
      <c r="M351" s="645" t="n"/>
      <c r="N351" s="645" t="n"/>
      <c r="O351" s="645" t="n"/>
      <c r="P351" s="645" t="n"/>
      <c r="Q351" s="645" t="n"/>
      <c r="R351" s="645" t="n"/>
      <c r="S351" s="645" t="n"/>
      <c r="T351" s="645" t="n"/>
      <c r="U351" s="645" t="n"/>
      <c r="V351" s="645" t="n"/>
      <c r="W351" s="645" t="n"/>
      <c r="X351" s="645" t="n"/>
      <c r="Y351" s="382" t="n"/>
      <c r="Z351" s="382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3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3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1" t="n"/>
      <c r="B354" s="645" t="n"/>
      <c r="C354" s="645" t="n"/>
      <c r="D354" s="645" t="n"/>
      <c r="E354" s="645" t="n"/>
      <c r="F354" s="645" t="n"/>
      <c r="G354" s="645" t="n"/>
      <c r="H354" s="645" t="n"/>
      <c r="I354" s="645" t="n"/>
      <c r="J354" s="645" t="n"/>
      <c r="K354" s="645" t="n"/>
      <c r="L354" s="645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645" t="n"/>
      <c r="B355" s="645" t="n"/>
      <c r="C355" s="645" t="n"/>
      <c r="D355" s="645" t="n"/>
      <c r="E355" s="645" t="n"/>
      <c r="F355" s="645" t="n"/>
      <c r="G355" s="645" t="n"/>
      <c r="H355" s="645" t="n"/>
      <c r="I355" s="645" t="n"/>
      <c r="J355" s="645" t="n"/>
      <c r="K355" s="645" t="n"/>
      <c r="L355" s="645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82" t="inlineStr">
        <is>
          <t>Копченые колбасы</t>
        </is>
      </c>
      <c r="B356" s="645" t="n"/>
      <c r="C356" s="645" t="n"/>
      <c r="D356" s="645" t="n"/>
      <c r="E356" s="645" t="n"/>
      <c r="F356" s="645" t="n"/>
      <c r="G356" s="645" t="n"/>
      <c r="H356" s="645" t="n"/>
      <c r="I356" s="645" t="n"/>
      <c r="J356" s="645" t="n"/>
      <c r="K356" s="645" t="n"/>
      <c r="L356" s="645" t="n"/>
      <c r="M356" s="645" t="n"/>
      <c r="N356" s="645" t="n"/>
      <c r="O356" s="645" t="n"/>
      <c r="P356" s="645" t="n"/>
      <c r="Q356" s="645" t="n"/>
      <c r="R356" s="645" t="n"/>
      <c r="S356" s="645" t="n"/>
      <c r="T356" s="645" t="n"/>
      <c r="U356" s="645" t="n"/>
      <c r="V356" s="645" t="n"/>
      <c r="W356" s="645" t="n"/>
      <c r="X356" s="645" t="n"/>
      <c r="Y356" s="382" t="n"/>
      <c r="Z356" s="382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3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3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3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3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3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3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3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3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3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3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3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3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3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1" t="n"/>
      <c r="B370" s="645" t="n"/>
      <c r="C370" s="645" t="n"/>
      <c r="D370" s="645" t="n"/>
      <c r="E370" s="645" t="n"/>
      <c r="F370" s="645" t="n"/>
      <c r="G370" s="645" t="n"/>
      <c r="H370" s="645" t="n"/>
      <c r="I370" s="645" t="n"/>
      <c r="J370" s="645" t="n"/>
      <c r="K370" s="645" t="n"/>
      <c r="L370" s="645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645" t="n"/>
      <c r="B371" s="645" t="n"/>
      <c r="C371" s="645" t="n"/>
      <c r="D371" s="645" t="n"/>
      <c r="E371" s="645" t="n"/>
      <c r="F371" s="645" t="n"/>
      <c r="G371" s="645" t="n"/>
      <c r="H371" s="645" t="n"/>
      <c r="I371" s="645" t="n"/>
      <c r="J371" s="645" t="n"/>
      <c r="K371" s="645" t="n"/>
      <c r="L371" s="645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82" t="inlineStr">
        <is>
          <t>Сосиски</t>
        </is>
      </c>
      <c r="B372" s="645" t="n"/>
      <c r="C372" s="645" t="n"/>
      <c r="D372" s="645" t="n"/>
      <c r="E372" s="645" t="n"/>
      <c r="F372" s="645" t="n"/>
      <c r="G372" s="645" t="n"/>
      <c r="H372" s="645" t="n"/>
      <c r="I372" s="645" t="n"/>
      <c r="J372" s="645" t="n"/>
      <c r="K372" s="645" t="n"/>
      <c r="L372" s="645" t="n"/>
      <c r="M372" s="645" t="n"/>
      <c r="N372" s="645" t="n"/>
      <c r="O372" s="645" t="n"/>
      <c r="P372" s="645" t="n"/>
      <c r="Q372" s="645" t="n"/>
      <c r="R372" s="645" t="n"/>
      <c r="S372" s="645" t="n"/>
      <c r="T372" s="645" t="n"/>
      <c r="U372" s="645" t="n"/>
      <c r="V372" s="645" t="n"/>
      <c r="W372" s="645" t="n"/>
      <c r="X372" s="645" t="n"/>
      <c r="Y372" s="382" t="n"/>
      <c r="Z372" s="382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3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3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3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3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1" t="n"/>
      <c r="B377" s="645" t="n"/>
      <c r="C377" s="645" t="n"/>
      <c r="D377" s="645" t="n"/>
      <c r="E377" s="645" t="n"/>
      <c r="F377" s="645" t="n"/>
      <c r="G377" s="645" t="n"/>
      <c r="H377" s="645" t="n"/>
      <c r="I377" s="645" t="n"/>
      <c r="J377" s="645" t="n"/>
      <c r="K377" s="645" t="n"/>
      <c r="L377" s="645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645" t="n"/>
      <c r="B378" s="645" t="n"/>
      <c r="C378" s="645" t="n"/>
      <c r="D378" s="645" t="n"/>
      <c r="E378" s="645" t="n"/>
      <c r="F378" s="645" t="n"/>
      <c r="G378" s="645" t="n"/>
      <c r="H378" s="645" t="n"/>
      <c r="I378" s="645" t="n"/>
      <c r="J378" s="645" t="n"/>
      <c r="K378" s="645" t="n"/>
      <c r="L378" s="645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82" t="inlineStr">
        <is>
          <t>Сардельки</t>
        </is>
      </c>
      <c r="B379" s="645" t="n"/>
      <c r="C379" s="645" t="n"/>
      <c r="D379" s="645" t="n"/>
      <c r="E379" s="645" t="n"/>
      <c r="F379" s="645" t="n"/>
      <c r="G379" s="645" t="n"/>
      <c r="H379" s="645" t="n"/>
      <c r="I379" s="645" t="n"/>
      <c r="J379" s="645" t="n"/>
      <c r="K379" s="645" t="n"/>
      <c r="L379" s="645" t="n"/>
      <c r="M379" s="645" t="n"/>
      <c r="N379" s="645" t="n"/>
      <c r="O379" s="645" t="n"/>
      <c r="P379" s="645" t="n"/>
      <c r="Q379" s="645" t="n"/>
      <c r="R379" s="645" t="n"/>
      <c r="S379" s="645" t="n"/>
      <c r="T379" s="645" t="n"/>
      <c r="U379" s="645" t="n"/>
      <c r="V379" s="645" t="n"/>
      <c r="W379" s="645" t="n"/>
      <c r="X379" s="645" t="n"/>
      <c r="Y379" s="382" t="n"/>
      <c r="Z379" s="382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3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1" t="n"/>
      <c r="B381" s="645" t="n"/>
      <c r="C381" s="645" t="n"/>
      <c r="D381" s="645" t="n"/>
      <c r="E381" s="645" t="n"/>
      <c r="F381" s="645" t="n"/>
      <c r="G381" s="645" t="n"/>
      <c r="H381" s="645" t="n"/>
      <c r="I381" s="645" t="n"/>
      <c r="J381" s="645" t="n"/>
      <c r="K381" s="645" t="n"/>
      <c r="L381" s="645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645" t="n"/>
      <c r="B382" s="645" t="n"/>
      <c r="C382" s="645" t="n"/>
      <c r="D382" s="645" t="n"/>
      <c r="E382" s="645" t="n"/>
      <c r="F382" s="645" t="n"/>
      <c r="G382" s="645" t="n"/>
      <c r="H382" s="645" t="n"/>
      <c r="I382" s="645" t="n"/>
      <c r="J382" s="645" t="n"/>
      <c r="K382" s="645" t="n"/>
      <c r="L382" s="645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82" t="inlineStr">
        <is>
          <t>Сырокопченые колбасы</t>
        </is>
      </c>
      <c r="B383" s="645" t="n"/>
      <c r="C383" s="645" t="n"/>
      <c r="D383" s="645" t="n"/>
      <c r="E383" s="645" t="n"/>
      <c r="F383" s="645" t="n"/>
      <c r="G383" s="645" t="n"/>
      <c r="H383" s="645" t="n"/>
      <c r="I383" s="645" t="n"/>
      <c r="J383" s="645" t="n"/>
      <c r="K383" s="645" t="n"/>
      <c r="L383" s="645" t="n"/>
      <c r="M383" s="645" t="n"/>
      <c r="N383" s="645" t="n"/>
      <c r="O383" s="645" t="n"/>
      <c r="P383" s="645" t="n"/>
      <c r="Q383" s="645" t="n"/>
      <c r="R383" s="645" t="n"/>
      <c r="S383" s="645" t="n"/>
      <c r="T383" s="645" t="n"/>
      <c r="U383" s="645" t="n"/>
      <c r="V383" s="645" t="n"/>
      <c r="W383" s="645" t="n"/>
      <c r="X383" s="645" t="n"/>
      <c r="Y383" s="382" t="n"/>
      <c r="Z383" s="382" t="n"/>
    </row>
    <row r="384" ht="27" customHeight="1">
      <c r="A384" s="64" t="inlineStr">
        <is>
          <t>SU003277</t>
        </is>
      </c>
      <c r="B384" s="64" t="inlineStr">
        <is>
          <t>P003775</t>
        </is>
      </c>
      <c r="C384" s="37" t="n">
        <v>4301032045</v>
      </c>
      <c r="D384" s="383" t="n">
        <v>4680115884335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«Филейбургская зернистая»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SU003281</t>
        </is>
      </c>
      <c r="B385" s="64" t="inlineStr">
        <is>
          <t>P003774</t>
        </is>
      </c>
      <c r="C385" s="37" t="n">
        <v>4301170011</v>
      </c>
      <c r="D385" s="383" t="n">
        <v>4680115884113</v>
      </c>
      <c r="E385" s="657" t="n"/>
      <c r="F385" s="689" t="n">
        <v>0.11</v>
      </c>
      <c r="G385" s="38" t="n">
        <v>12</v>
      </c>
      <c r="H385" s="689" t="n">
        <v>1.32</v>
      </c>
      <c r="I385" s="689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4" t="inlineStr">
        <is>
          <t>с/к колбасы «Филейбургская с филе сочного окорока» ф/в 0,11 н/о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0" t="inlineStr">
        <is>
          <t>КИ</t>
        </is>
      </c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3" t="n">
        <v>4680115884359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«Балыкбургская с мраморным балыком и нотками кориандра»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83" t="n">
        <v>4680115884342</v>
      </c>
      <c r="E387" s="657" t="n"/>
      <c r="F387" s="689" t="n">
        <v>0.06</v>
      </c>
      <c r="G387" s="38" t="n">
        <v>20</v>
      </c>
      <c r="H387" s="689" t="n">
        <v>1.2</v>
      </c>
      <c r="I387" s="689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06" t="inlineStr">
        <is>
          <t>с/к колбасы «Филейбургская с ароматными пряностями» ф/в 0,06 нарезка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1" t="n"/>
      <c r="B388" s="645" t="n"/>
      <c r="C388" s="645" t="n"/>
      <c r="D388" s="645" t="n"/>
      <c r="E388" s="645" t="n"/>
      <c r="F388" s="645" t="n"/>
      <c r="G388" s="645" t="n"/>
      <c r="H388" s="645" t="n"/>
      <c r="I388" s="645" t="n"/>
      <c r="J388" s="645" t="n"/>
      <c r="K388" s="645" t="n"/>
      <c r="L388" s="645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645" t="n"/>
      <c r="B389" s="645" t="n"/>
      <c r="C389" s="645" t="n"/>
      <c r="D389" s="645" t="n"/>
      <c r="E389" s="645" t="n"/>
      <c r="F389" s="645" t="n"/>
      <c r="G389" s="645" t="n"/>
      <c r="H389" s="645" t="n"/>
      <c r="I389" s="645" t="n"/>
      <c r="J389" s="645" t="n"/>
      <c r="K389" s="645" t="n"/>
      <c r="L389" s="645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82" t="inlineStr">
        <is>
          <t>Сыровяленые колбасы</t>
        </is>
      </c>
      <c r="B390" s="645" t="n"/>
      <c r="C390" s="645" t="n"/>
      <c r="D390" s="645" t="n"/>
      <c r="E390" s="645" t="n"/>
      <c r="F390" s="645" t="n"/>
      <c r="G390" s="645" t="n"/>
      <c r="H390" s="645" t="n"/>
      <c r="I390" s="645" t="n"/>
      <c r="J390" s="645" t="n"/>
      <c r="K390" s="645" t="n"/>
      <c r="L390" s="645" t="n"/>
      <c r="M390" s="645" t="n"/>
      <c r="N390" s="645" t="n"/>
      <c r="O390" s="645" t="n"/>
      <c r="P390" s="645" t="n"/>
      <c r="Q390" s="645" t="n"/>
      <c r="R390" s="645" t="n"/>
      <c r="S390" s="645" t="n"/>
      <c r="T390" s="645" t="n"/>
      <c r="U390" s="645" t="n"/>
      <c r="V390" s="645" t="n"/>
      <c r="W390" s="645" t="n"/>
      <c r="X390" s="645" t="n"/>
      <c r="Y390" s="382" t="n"/>
      <c r="Z390" s="382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83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83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1" t="n"/>
      <c r="B393" s="645" t="n"/>
      <c r="C393" s="645" t="n"/>
      <c r="D393" s="645" t="n"/>
      <c r="E393" s="645" t="n"/>
      <c r="F393" s="645" t="n"/>
      <c r="G393" s="645" t="n"/>
      <c r="H393" s="645" t="n"/>
      <c r="I393" s="645" t="n"/>
      <c r="J393" s="645" t="n"/>
      <c r="K393" s="645" t="n"/>
      <c r="L393" s="645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645" t="n"/>
      <c r="B394" s="645" t="n"/>
      <c r="C394" s="645" t="n"/>
      <c r="D394" s="645" t="n"/>
      <c r="E394" s="645" t="n"/>
      <c r="F394" s="645" t="n"/>
      <c r="G394" s="645" t="n"/>
      <c r="H394" s="645" t="n"/>
      <c r="I394" s="645" t="n"/>
      <c r="J394" s="645" t="n"/>
      <c r="K394" s="645" t="n"/>
      <c r="L394" s="645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81" t="inlineStr">
        <is>
          <t>Балыкбургская</t>
        </is>
      </c>
      <c r="B395" s="645" t="n"/>
      <c r="C395" s="645" t="n"/>
      <c r="D395" s="645" t="n"/>
      <c r="E395" s="645" t="n"/>
      <c r="F395" s="645" t="n"/>
      <c r="G395" s="645" t="n"/>
      <c r="H395" s="645" t="n"/>
      <c r="I395" s="645" t="n"/>
      <c r="J395" s="645" t="n"/>
      <c r="K395" s="645" t="n"/>
      <c r="L395" s="645" t="n"/>
      <c r="M395" s="645" t="n"/>
      <c r="N395" s="645" t="n"/>
      <c r="O395" s="645" t="n"/>
      <c r="P395" s="645" t="n"/>
      <c r="Q395" s="645" t="n"/>
      <c r="R395" s="645" t="n"/>
      <c r="S395" s="645" t="n"/>
      <c r="T395" s="645" t="n"/>
      <c r="U395" s="645" t="n"/>
      <c r="V395" s="645" t="n"/>
      <c r="W395" s="645" t="n"/>
      <c r="X395" s="645" t="n"/>
      <c r="Y395" s="381" t="n"/>
      <c r="Z395" s="381" t="n"/>
    </row>
    <row r="396" ht="14.25" customHeight="1">
      <c r="A396" s="382" t="inlineStr">
        <is>
          <t>Ветчины</t>
        </is>
      </c>
      <c r="B396" s="645" t="n"/>
      <c r="C396" s="645" t="n"/>
      <c r="D396" s="645" t="n"/>
      <c r="E396" s="645" t="n"/>
      <c r="F396" s="645" t="n"/>
      <c r="G396" s="645" t="n"/>
      <c r="H396" s="645" t="n"/>
      <c r="I396" s="645" t="n"/>
      <c r="J396" s="645" t="n"/>
      <c r="K396" s="645" t="n"/>
      <c r="L396" s="645" t="n"/>
      <c r="M396" s="645" t="n"/>
      <c r="N396" s="645" t="n"/>
      <c r="O396" s="645" t="n"/>
      <c r="P396" s="645" t="n"/>
      <c r="Q396" s="645" t="n"/>
      <c r="R396" s="645" t="n"/>
      <c r="S396" s="645" t="n"/>
      <c r="T396" s="645" t="n"/>
      <c r="U396" s="645" t="n"/>
      <c r="V396" s="645" t="n"/>
      <c r="W396" s="645" t="n"/>
      <c r="X396" s="645" t="n"/>
      <c r="Y396" s="382" t="n"/>
      <c r="Z396" s="382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83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83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1" t="n"/>
      <c r="B399" s="645" t="n"/>
      <c r="C399" s="645" t="n"/>
      <c r="D399" s="645" t="n"/>
      <c r="E399" s="645" t="n"/>
      <c r="F399" s="645" t="n"/>
      <c r="G399" s="645" t="n"/>
      <c r="H399" s="645" t="n"/>
      <c r="I399" s="645" t="n"/>
      <c r="J399" s="645" t="n"/>
      <c r="K399" s="645" t="n"/>
      <c r="L399" s="645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645" t="n"/>
      <c r="B400" s="645" t="n"/>
      <c r="C400" s="645" t="n"/>
      <c r="D400" s="645" t="n"/>
      <c r="E400" s="645" t="n"/>
      <c r="F400" s="645" t="n"/>
      <c r="G400" s="645" t="n"/>
      <c r="H400" s="645" t="n"/>
      <c r="I400" s="645" t="n"/>
      <c r="J400" s="645" t="n"/>
      <c r="K400" s="645" t="n"/>
      <c r="L400" s="645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82" t="inlineStr">
        <is>
          <t>Копченые колбасы</t>
        </is>
      </c>
      <c r="B401" s="645" t="n"/>
      <c r="C401" s="645" t="n"/>
      <c r="D401" s="645" t="n"/>
      <c r="E401" s="645" t="n"/>
      <c r="F401" s="645" t="n"/>
      <c r="G401" s="645" t="n"/>
      <c r="H401" s="645" t="n"/>
      <c r="I401" s="645" t="n"/>
      <c r="J401" s="645" t="n"/>
      <c r="K401" s="645" t="n"/>
      <c r="L401" s="645" t="n"/>
      <c r="M401" s="645" t="n"/>
      <c r="N401" s="645" t="n"/>
      <c r="O401" s="645" t="n"/>
      <c r="P401" s="645" t="n"/>
      <c r="Q401" s="645" t="n"/>
      <c r="R401" s="645" t="n"/>
      <c r="S401" s="645" t="n"/>
      <c r="T401" s="645" t="n"/>
      <c r="U401" s="645" t="n"/>
      <c r="V401" s="645" t="n"/>
      <c r="W401" s="645" t="n"/>
      <c r="X401" s="645" t="n"/>
      <c r="Y401" s="382" t="n"/>
      <c r="Z401" s="382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83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83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83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83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83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83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83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91" t="n"/>
      <c r="B409" s="645" t="n"/>
      <c r="C409" s="645" t="n"/>
      <c r="D409" s="645" t="n"/>
      <c r="E409" s="645" t="n"/>
      <c r="F409" s="645" t="n"/>
      <c r="G409" s="645" t="n"/>
      <c r="H409" s="645" t="n"/>
      <c r="I409" s="645" t="n"/>
      <c r="J409" s="645" t="n"/>
      <c r="K409" s="645" t="n"/>
      <c r="L409" s="645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645" t="n"/>
      <c r="B410" s="645" t="n"/>
      <c r="C410" s="645" t="n"/>
      <c r="D410" s="645" t="n"/>
      <c r="E410" s="645" t="n"/>
      <c r="F410" s="645" t="n"/>
      <c r="G410" s="645" t="n"/>
      <c r="H410" s="645" t="n"/>
      <c r="I410" s="645" t="n"/>
      <c r="J410" s="645" t="n"/>
      <c r="K410" s="645" t="n"/>
      <c r="L410" s="645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80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81" t="inlineStr">
        <is>
          <t>Дугушка</t>
        </is>
      </c>
      <c r="B412" s="645" t="n"/>
      <c r="C412" s="645" t="n"/>
      <c r="D412" s="645" t="n"/>
      <c r="E412" s="645" t="n"/>
      <c r="F412" s="645" t="n"/>
      <c r="G412" s="645" t="n"/>
      <c r="H412" s="645" t="n"/>
      <c r="I412" s="645" t="n"/>
      <c r="J412" s="645" t="n"/>
      <c r="K412" s="645" t="n"/>
      <c r="L412" s="645" t="n"/>
      <c r="M412" s="645" t="n"/>
      <c r="N412" s="645" t="n"/>
      <c r="O412" s="645" t="n"/>
      <c r="P412" s="645" t="n"/>
      <c r="Q412" s="645" t="n"/>
      <c r="R412" s="645" t="n"/>
      <c r="S412" s="645" t="n"/>
      <c r="T412" s="645" t="n"/>
      <c r="U412" s="645" t="n"/>
      <c r="V412" s="645" t="n"/>
      <c r="W412" s="645" t="n"/>
      <c r="X412" s="645" t="n"/>
      <c r="Y412" s="381" t="n"/>
      <c r="Z412" s="381" t="n"/>
    </row>
    <row r="413" ht="14.25" customHeight="1">
      <c r="A413" s="382" t="inlineStr">
        <is>
          <t>Вареные колбасы</t>
        </is>
      </c>
      <c r="B413" s="645" t="n"/>
      <c r="C413" s="645" t="n"/>
      <c r="D413" s="645" t="n"/>
      <c r="E413" s="645" t="n"/>
      <c r="F413" s="645" t="n"/>
      <c r="G413" s="645" t="n"/>
      <c r="H413" s="645" t="n"/>
      <c r="I413" s="645" t="n"/>
      <c r="J413" s="645" t="n"/>
      <c r="K413" s="645" t="n"/>
      <c r="L413" s="645" t="n"/>
      <c r="M413" s="645" t="n"/>
      <c r="N413" s="645" t="n"/>
      <c r="O413" s="645" t="n"/>
      <c r="P413" s="645" t="n"/>
      <c r="Q413" s="645" t="n"/>
      <c r="R413" s="645" t="n"/>
      <c r="S413" s="645" t="n"/>
      <c r="T413" s="645" t="n"/>
      <c r="U413" s="645" t="n"/>
      <c r="V413" s="645" t="n"/>
      <c r="W413" s="645" t="n"/>
      <c r="X413" s="645" t="n"/>
      <c r="Y413" s="382" t="n"/>
      <c r="Z413" s="382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83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83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83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83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83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83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83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83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83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91" t="n"/>
      <c r="B423" s="645" t="n"/>
      <c r="C423" s="645" t="n"/>
      <c r="D423" s="645" t="n"/>
      <c r="E423" s="645" t="n"/>
      <c r="F423" s="645" t="n"/>
      <c r="G423" s="645" t="n"/>
      <c r="H423" s="645" t="n"/>
      <c r="I423" s="645" t="n"/>
      <c r="J423" s="645" t="n"/>
      <c r="K423" s="645" t="n"/>
      <c r="L423" s="645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645" t="n"/>
      <c r="B424" s="645" t="n"/>
      <c r="C424" s="645" t="n"/>
      <c r="D424" s="645" t="n"/>
      <c r="E424" s="645" t="n"/>
      <c r="F424" s="645" t="n"/>
      <c r="G424" s="645" t="n"/>
      <c r="H424" s="645" t="n"/>
      <c r="I424" s="645" t="n"/>
      <c r="J424" s="645" t="n"/>
      <c r="K424" s="645" t="n"/>
      <c r="L424" s="645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82" t="inlineStr">
        <is>
          <t>Ветчины</t>
        </is>
      </c>
      <c r="B425" s="645" t="n"/>
      <c r="C425" s="645" t="n"/>
      <c r="D425" s="645" t="n"/>
      <c r="E425" s="645" t="n"/>
      <c r="F425" s="645" t="n"/>
      <c r="G425" s="645" t="n"/>
      <c r="H425" s="645" t="n"/>
      <c r="I425" s="645" t="n"/>
      <c r="J425" s="645" t="n"/>
      <c r="K425" s="645" t="n"/>
      <c r="L425" s="645" t="n"/>
      <c r="M425" s="645" t="n"/>
      <c r="N425" s="645" t="n"/>
      <c r="O425" s="645" t="n"/>
      <c r="P425" s="645" t="n"/>
      <c r="Q425" s="645" t="n"/>
      <c r="R425" s="645" t="n"/>
      <c r="S425" s="645" t="n"/>
      <c r="T425" s="645" t="n"/>
      <c r="U425" s="645" t="n"/>
      <c r="V425" s="645" t="n"/>
      <c r="W425" s="645" t="n"/>
      <c r="X425" s="645" t="n"/>
      <c r="Y425" s="382" t="n"/>
      <c r="Z425" s="382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83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83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91" t="n"/>
      <c r="B428" s="645" t="n"/>
      <c r="C428" s="645" t="n"/>
      <c r="D428" s="645" t="n"/>
      <c r="E428" s="645" t="n"/>
      <c r="F428" s="645" t="n"/>
      <c r="G428" s="645" t="n"/>
      <c r="H428" s="645" t="n"/>
      <c r="I428" s="645" t="n"/>
      <c r="J428" s="645" t="n"/>
      <c r="K428" s="645" t="n"/>
      <c r="L428" s="645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645" t="n"/>
      <c r="B429" s="645" t="n"/>
      <c r="C429" s="645" t="n"/>
      <c r="D429" s="645" t="n"/>
      <c r="E429" s="645" t="n"/>
      <c r="F429" s="645" t="n"/>
      <c r="G429" s="645" t="n"/>
      <c r="H429" s="645" t="n"/>
      <c r="I429" s="645" t="n"/>
      <c r="J429" s="645" t="n"/>
      <c r="K429" s="645" t="n"/>
      <c r="L429" s="645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82" t="inlineStr">
        <is>
          <t>Копченые колбасы</t>
        </is>
      </c>
      <c r="B430" s="645" t="n"/>
      <c r="C430" s="645" t="n"/>
      <c r="D430" s="645" t="n"/>
      <c r="E430" s="645" t="n"/>
      <c r="F430" s="645" t="n"/>
      <c r="G430" s="645" t="n"/>
      <c r="H430" s="645" t="n"/>
      <c r="I430" s="645" t="n"/>
      <c r="J430" s="645" t="n"/>
      <c r="K430" s="645" t="n"/>
      <c r="L430" s="645" t="n"/>
      <c r="M430" s="645" t="n"/>
      <c r="N430" s="645" t="n"/>
      <c r="O430" s="645" t="n"/>
      <c r="P430" s="645" t="n"/>
      <c r="Q430" s="645" t="n"/>
      <c r="R430" s="645" t="n"/>
      <c r="S430" s="645" t="n"/>
      <c r="T430" s="645" t="n"/>
      <c r="U430" s="645" t="n"/>
      <c r="V430" s="645" t="n"/>
      <c r="W430" s="645" t="n"/>
      <c r="X430" s="645" t="n"/>
      <c r="Y430" s="382" t="n"/>
      <c r="Z430" s="382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83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83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83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83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83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83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91" t="n"/>
      <c r="B437" s="645" t="n"/>
      <c r="C437" s="645" t="n"/>
      <c r="D437" s="645" t="n"/>
      <c r="E437" s="645" t="n"/>
      <c r="F437" s="645" t="n"/>
      <c r="G437" s="645" t="n"/>
      <c r="H437" s="645" t="n"/>
      <c r="I437" s="645" t="n"/>
      <c r="J437" s="645" t="n"/>
      <c r="K437" s="645" t="n"/>
      <c r="L437" s="645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645" t="n"/>
      <c r="B438" s="645" t="n"/>
      <c r="C438" s="645" t="n"/>
      <c r="D438" s="645" t="n"/>
      <c r="E438" s="645" t="n"/>
      <c r="F438" s="645" t="n"/>
      <c r="G438" s="645" t="n"/>
      <c r="H438" s="645" t="n"/>
      <c r="I438" s="645" t="n"/>
      <c r="J438" s="645" t="n"/>
      <c r="K438" s="645" t="n"/>
      <c r="L438" s="645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82" t="inlineStr">
        <is>
          <t>Сосиски</t>
        </is>
      </c>
      <c r="B439" s="645" t="n"/>
      <c r="C439" s="645" t="n"/>
      <c r="D439" s="645" t="n"/>
      <c r="E439" s="645" t="n"/>
      <c r="F439" s="645" t="n"/>
      <c r="G439" s="645" t="n"/>
      <c r="H439" s="645" t="n"/>
      <c r="I439" s="645" t="n"/>
      <c r="J439" s="645" t="n"/>
      <c r="K439" s="645" t="n"/>
      <c r="L439" s="645" t="n"/>
      <c r="M439" s="645" t="n"/>
      <c r="N439" s="645" t="n"/>
      <c r="O439" s="645" t="n"/>
      <c r="P439" s="645" t="n"/>
      <c r="Q439" s="645" t="n"/>
      <c r="R439" s="645" t="n"/>
      <c r="S439" s="645" t="n"/>
      <c r="T439" s="645" t="n"/>
      <c r="U439" s="645" t="n"/>
      <c r="V439" s="645" t="n"/>
      <c r="W439" s="645" t="n"/>
      <c r="X439" s="645" t="n"/>
      <c r="Y439" s="382" t="n"/>
      <c r="Z439" s="382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83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83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91" t="n"/>
      <c r="B442" s="645" t="n"/>
      <c r="C442" s="645" t="n"/>
      <c r="D442" s="645" t="n"/>
      <c r="E442" s="645" t="n"/>
      <c r="F442" s="645" t="n"/>
      <c r="G442" s="645" t="n"/>
      <c r="H442" s="645" t="n"/>
      <c r="I442" s="645" t="n"/>
      <c r="J442" s="645" t="n"/>
      <c r="K442" s="645" t="n"/>
      <c r="L442" s="645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645" t="n"/>
      <c r="B443" s="645" t="n"/>
      <c r="C443" s="645" t="n"/>
      <c r="D443" s="645" t="n"/>
      <c r="E443" s="645" t="n"/>
      <c r="F443" s="645" t="n"/>
      <c r="G443" s="645" t="n"/>
      <c r="H443" s="645" t="n"/>
      <c r="I443" s="645" t="n"/>
      <c r="J443" s="645" t="n"/>
      <c r="K443" s="645" t="n"/>
      <c r="L443" s="645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80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81" t="inlineStr">
        <is>
          <t>Зареченские продукты</t>
        </is>
      </c>
      <c r="B445" s="645" t="n"/>
      <c r="C445" s="645" t="n"/>
      <c r="D445" s="645" t="n"/>
      <c r="E445" s="645" t="n"/>
      <c r="F445" s="645" t="n"/>
      <c r="G445" s="645" t="n"/>
      <c r="H445" s="645" t="n"/>
      <c r="I445" s="645" t="n"/>
      <c r="J445" s="645" t="n"/>
      <c r="K445" s="645" t="n"/>
      <c r="L445" s="645" t="n"/>
      <c r="M445" s="645" t="n"/>
      <c r="N445" s="645" t="n"/>
      <c r="O445" s="645" t="n"/>
      <c r="P445" s="645" t="n"/>
      <c r="Q445" s="645" t="n"/>
      <c r="R445" s="645" t="n"/>
      <c r="S445" s="645" t="n"/>
      <c r="T445" s="645" t="n"/>
      <c r="U445" s="645" t="n"/>
      <c r="V445" s="645" t="n"/>
      <c r="W445" s="645" t="n"/>
      <c r="X445" s="645" t="n"/>
      <c r="Y445" s="381" t="n"/>
      <c r="Z445" s="381" t="n"/>
    </row>
    <row r="446" ht="14.25" customHeight="1">
      <c r="A446" s="382" t="inlineStr">
        <is>
          <t>Вареные колбасы</t>
        </is>
      </c>
      <c r="B446" s="645" t="n"/>
      <c r="C446" s="645" t="n"/>
      <c r="D446" s="645" t="n"/>
      <c r="E446" s="645" t="n"/>
      <c r="F446" s="645" t="n"/>
      <c r="G446" s="645" t="n"/>
      <c r="H446" s="645" t="n"/>
      <c r="I446" s="645" t="n"/>
      <c r="J446" s="645" t="n"/>
      <c r="K446" s="645" t="n"/>
      <c r="L446" s="645" t="n"/>
      <c r="M446" s="645" t="n"/>
      <c r="N446" s="645" t="n"/>
      <c r="O446" s="645" t="n"/>
      <c r="P446" s="645" t="n"/>
      <c r="Q446" s="645" t="n"/>
      <c r="R446" s="645" t="n"/>
      <c r="S446" s="645" t="n"/>
      <c r="T446" s="645" t="n"/>
      <c r="U446" s="645" t="n"/>
      <c r="V446" s="645" t="n"/>
      <c r="W446" s="645" t="n"/>
      <c r="X446" s="645" t="n"/>
      <c r="Y446" s="382" t="n"/>
      <c r="Z446" s="382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83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83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91" t="n"/>
      <c r="B449" s="645" t="n"/>
      <c r="C449" s="645" t="n"/>
      <c r="D449" s="645" t="n"/>
      <c r="E449" s="645" t="n"/>
      <c r="F449" s="645" t="n"/>
      <c r="G449" s="645" t="n"/>
      <c r="H449" s="645" t="n"/>
      <c r="I449" s="645" t="n"/>
      <c r="J449" s="645" t="n"/>
      <c r="K449" s="645" t="n"/>
      <c r="L449" s="645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645" t="n"/>
      <c r="B450" s="645" t="n"/>
      <c r="C450" s="645" t="n"/>
      <c r="D450" s="645" t="n"/>
      <c r="E450" s="645" t="n"/>
      <c r="F450" s="645" t="n"/>
      <c r="G450" s="645" t="n"/>
      <c r="H450" s="645" t="n"/>
      <c r="I450" s="645" t="n"/>
      <c r="J450" s="645" t="n"/>
      <c r="K450" s="645" t="n"/>
      <c r="L450" s="645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82" t="inlineStr">
        <is>
          <t>Ветчины</t>
        </is>
      </c>
      <c r="B451" s="645" t="n"/>
      <c r="C451" s="645" t="n"/>
      <c r="D451" s="645" t="n"/>
      <c r="E451" s="645" t="n"/>
      <c r="F451" s="645" t="n"/>
      <c r="G451" s="645" t="n"/>
      <c r="H451" s="645" t="n"/>
      <c r="I451" s="645" t="n"/>
      <c r="J451" s="645" t="n"/>
      <c r="K451" s="645" t="n"/>
      <c r="L451" s="645" t="n"/>
      <c r="M451" s="645" t="n"/>
      <c r="N451" s="645" t="n"/>
      <c r="O451" s="645" t="n"/>
      <c r="P451" s="645" t="n"/>
      <c r="Q451" s="645" t="n"/>
      <c r="R451" s="645" t="n"/>
      <c r="S451" s="645" t="n"/>
      <c r="T451" s="645" t="n"/>
      <c r="U451" s="645" t="n"/>
      <c r="V451" s="645" t="n"/>
      <c r="W451" s="645" t="n"/>
      <c r="X451" s="645" t="n"/>
      <c r="Y451" s="382" t="n"/>
      <c r="Z451" s="382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83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83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91" t="n"/>
      <c r="B454" s="645" t="n"/>
      <c r="C454" s="645" t="n"/>
      <c r="D454" s="645" t="n"/>
      <c r="E454" s="645" t="n"/>
      <c r="F454" s="645" t="n"/>
      <c r="G454" s="645" t="n"/>
      <c r="H454" s="645" t="n"/>
      <c r="I454" s="645" t="n"/>
      <c r="J454" s="645" t="n"/>
      <c r="K454" s="645" t="n"/>
      <c r="L454" s="645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645" t="n"/>
      <c r="B455" s="645" t="n"/>
      <c r="C455" s="645" t="n"/>
      <c r="D455" s="645" t="n"/>
      <c r="E455" s="645" t="n"/>
      <c r="F455" s="645" t="n"/>
      <c r="G455" s="645" t="n"/>
      <c r="H455" s="645" t="n"/>
      <c r="I455" s="645" t="n"/>
      <c r="J455" s="645" t="n"/>
      <c r="K455" s="645" t="n"/>
      <c r="L455" s="645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82" t="inlineStr">
        <is>
          <t>Копченые колбасы</t>
        </is>
      </c>
      <c r="B456" s="645" t="n"/>
      <c r="C456" s="645" t="n"/>
      <c r="D456" s="645" t="n"/>
      <c r="E456" s="645" t="n"/>
      <c r="F456" s="645" t="n"/>
      <c r="G456" s="645" t="n"/>
      <c r="H456" s="645" t="n"/>
      <c r="I456" s="645" t="n"/>
      <c r="J456" s="645" t="n"/>
      <c r="K456" s="645" t="n"/>
      <c r="L456" s="645" t="n"/>
      <c r="M456" s="645" t="n"/>
      <c r="N456" s="645" t="n"/>
      <c r="O456" s="645" t="n"/>
      <c r="P456" s="645" t="n"/>
      <c r="Q456" s="645" t="n"/>
      <c r="R456" s="645" t="n"/>
      <c r="S456" s="645" t="n"/>
      <c r="T456" s="645" t="n"/>
      <c r="U456" s="645" t="n"/>
      <c r="V456" s="645" t="n"/>
      <c r="W456" s="645" t="n"/>
      <c r="X456" s="645" t="n"/>
      <c r="Y456" s="382" t="n"/>
      <c r="Z456" s="382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83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83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91" t="n"/>
      <c r="B459" s="645" t="n"/>
      <c r="C459" s="645" t="n"/>
      <c r="D459" s="645" t="n"/>
      <c r="E459" s="645" t="n"/>
      <c r="F459" s="645" t="n"/>
      <c r="G459" s="645" t="n"/>
      <c r="H459" s="645" t="n"/>
      <c r="I459" s="645" t="n"/>
      <c r="J459" s="645" t="n"/>
      <c r="K459" s="645" t="n"/>
      <c r="L459" s="645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645" t="n"/>
      <c r="B460" s="645" t="n"/>
      <c r="C460" s="645" t="n"/>
      <c r="D460" s="645" t="n"/>
      <c r="E460" s="645" t="n"/>
      <c r="F460" s="645" t="n"/>
      <c r="G460" s="645" t="n"/>
      <c r="H460" s="645" t="n"/>
      <c r="I460" s="645" t="n"/>
      <c r="J460" s="645" t="n"/>
      <c r="K460" s="645" t="n"/>
      <c r="L460" s="645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82" t="inlineStr">
        <is>
          <t>Сосиски</t>
        </is>
      </c>
      <c r="B461" s="645" t="n"/>
      <c r="C461" s="645" t="n"/>
      <c r="D461" s="645" t="n"/>
      <c r="E461" s="645" t="n"/>
      <c r="F461" s="645" t="n"/>
      <c r="G461" s="645" t="n"/>
      <c r="H461" s="645" t="n"/>
      <c r="I461" s="645" t="n"/>
      <c r="J461" s="645" t="n"/>
      <c r="K461" s="645" t="n"/>
      <c r="L461" s="645" t="n"/>
      <c r="M461" s="645" t="n"/>
      <c r="N461" s="645" t="n"/>
      <c r="O461" s="645" t="n"/>
      <c r="P461" s="645" t="n"/>
      <c r="Q461" s="645" t="n"/>
      <c r="R461" s="645" t="n"/>
      <c r="S461" s="645" t="n"/>
      <c r="T461" s="645" t="n"/>
      <c r="U461" s="645" t="n"/>
      <c r="V461" s="645" t="n"/>
      <c r="W461" s="645" t="n"/>
      <c r="X461" s="645" t="n"/>
      <c r="Y461" s="382" t="n"/>
      <c r="Z461" s="382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83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83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91" t="n"/>
      <c r="B464" s="645" t="n"/>
      <c r="C464" s="645" t="n"/>
      <c r="D464" s="645" t="n"/>
      <c r="E464" s="645" t="n"/>
      <c r="F464" s="645" t="n"/>
      <c r="G464" s="645" t="n"/>
      <c r="H464" s="645" t="n"/>
      <c r="I464" s="645" t="n"/>
      <c r="J464" s="645" t="n"/>
      <c r="K464" s="645" t="n"/>
      <c r="L464" s="645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645" t="n"/>
      <c r="B465" s="645" t="n"/>
      <c r="C465" s="645" t="n"/>
      <c r="D465" s="645" t="n"/>
      <c r="E465" s="645" t="n"/>
      <c r="F465" s="645" t="n"/>
      <c r="G465" s="645" t="n"/>
      <c r="H465" s="645" t="n"/>
      <c r="I465" s="645" t="n"/>
      <c r="J465" s="645" t="n"/>
      <c r="K465" s="645" t="n"/>
      <c r="L465" s="645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81" t="inlineStr">
        <is>
          <t>Выгодная цена</t>
        </is>
      </c>
      <c r="B466" s="645" t="n"/>
      <c r="C466" s="645" t="n"/>
      <c r="D466" s="645" t="n"/>
      <c r="E466" s="645" t="n"/>
      <c r="F466" s="645" t="n"/>
      <c r="G466" s="645" t="n"/>
      <c r="H466" s="645" t="n"/>
      <c r="I466" s="645" t="n"/>
      <c r="J466" s="645" t="n"/>
      <c r="K466" s="645" t="n"/>
      <c r="L466" s="645" t="n"/>
      <c r="M466" s="645" t="n"/>
      <c r="N466" s="645" t="n"/>
      <c r="O466" s="645" t="n"/>
      <c r="P466" s="645" t="n"/>
      <c r="Q466" s="645" t="n"/>
      <c r="R466" s="645" t="n"/>
      <c r="S466" s="645" t="n"/>
      <c r="T466" s="645" t="n"/>
      <c r="U466" s="645" t="n"/>
      <c r="V466" s="645" t="n"/>
      <c r="W466" s="645" t="n"/>
      <c r="X466" s="645" t="n"/>
      <c r="Y466" s="381" t="n"/>
      <c r="Z466" s="381" t="n"/>
    </row>
    <row r="467" ht="14.25" customHeight="1">
      <c r="A467" s="382" t="inlineStr">
        <is>
          <t>Сосиски</t>
        </is>
      </c>
      <c r="B467" s="645" t="n"/>
      <c r="C467" s="645" t="n"/>
      <c r="D467" s="645" t="n"/>
      <c r="E467" s="645" t="n"/>
      <c r="F467" s="645" t="n"/>
      <c r="G467" s="645" t="n"/>
      <c r="H467" s="645" t="n"/>
      <c r="I467" s="645" t="n"/>
      <c r="J467" s="645" t="n"/>
      <c r="K467" s="645" t="n"/>
      <c r="L467" s="645" t="n"/>
      <c r="M467" s="645" t="n"/>
      <c r="N467" s="645" t="n"/>
      <c r="O467" s="645" t="n"/>
      <c r="P467" s="645" t="n"/>
      <c r="Q467" s="645" t="n"/>
      <c r="R467" s="645" t="n"/>
      <c r="S467" s="645" t="n"/>
      <c r="T467" s="645" t="n"/>
      <c r="U467" s="645" t="n"/>
      <c r="V467" s="645" t="n"/>
      <c r="W467" s="645" t="n"/>
      <c r="X467" s="645" t="n"/>
      <c r="Y467" s="382" t="n"/>
      <c r="Z467" s="382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83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91" t="n"/>
      <c r="B469" s="645" t="n"/>
      <c r="C469" s="645" t="n"/>
      <c r="D469" s="645" t="n"/>
      <c r="E469" s="645" t="n"/>
      <c r="F469" s="645" t="n"/>
      <c r="G469" s="645" t="n"/>
      <c r="H469" s="645" t="n"/>
      <c r="I469" s="645" t="n"/>
      <c r="J469" s="645" t="n"/>
      <c r="K469" s="645" t="n"/>
      <c r="L469" s="645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645" t="n"/>
      <c r="B470" s="645" t="n"/>
      <c r="C470" s="645" t="n"/>
      <c r="D470" s="645" t="n"/>
      <c r="E470" s="645" t="n"/>
      <c r="F470" s="645" t="n"/>
      <c r="G470" s="645" t="n"/>
      <c r="H470" s="645" t="n"/>
      <c r="I470" s="645" t="n"/>
      <c r="J470" s="645" t="n"/>
      <c r="K470" s="645" t="n"/>
      <c r="L470" s="645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644" t="n"/>
      <c r="B471" s="645" t="n"/>
      <c r="C471" s="645" t="n"/>
      <c r="D471" s="645" t="n"/>
      <c r="E471" s="645" t="n"/>
      <c r="F471" s="645" t="n"/>
      <c r="G471" s="645" t="n"/>
      <c r="H471" s="645" t="n"/>
      <c r="I471" s="645" t="n"/>
      <c r="J471" s="645" t="n"/>
      <c r="K471" s="645" t="n"/>
      <c r="L471" s="645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96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645" t="n"/>
      <c r="B472" s="645" t="n"/>
      <c r="C472" s="645" t="n"/>
      <c r="D472" s="645" t="n"/>
      <c r="E472" s="645" t="n"/>
      <c r="F472" s="645" t="n"/>
      <c r="G472" s="645" t="n"/>
      <c r="H472" s="645" t="n"/>
      <c r="I472" s="645" t="n"/>
      <c r="J472" s="645" t="n"/>
      <c r="K472" s="645" t="n"/>
      <c r="L472" s="645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645" t="n"/>
      <c r="B473" s="645" t="n"/>
      <c r="C473" s="645" t="n"/>
      <c r="D473" s="645" t="n"/>
      <c r="E473" s="645" t="n"/>
      <c r="F473" s="645" t="n"/>
      <c r="G473" s="645" t="n"/>
      <c r="H473" s="645" t="n"/>
      <c r="I473" s="645" t="n"/>
      <c r="J473" s="645" t="n"/>
      <c r="K473" s="645" t="n"/>
      <c r="L473" s="645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645" t="n"/>
      <c r="B474" s="645" t="n"/>
      <c r="C474" s="645" t="n"/>
      <c r="D474" s="645" t="n"/>
      <c r="E474" s="645" t="n"/>
      <c r="F474" s="645" t="n"/>
      <c r="G474" s="645" t="n"/>
      <c r="H474" s="645" t="n"/>
      <c r="I474" s="645" t="n"/>
      <c r="J474" s="645" t="n"/>
      <c r="K474" s="645" t="n"/>
      <c r="L474" s="645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645" t="n"/>
      <c r="B475" s="645" t="n"/>
      <c r="C475" s="645" t="n"/>
      <c r="D475" s="645" t="n"/>
      <c r="E475" s="645" t="n"/>
      <c r="F475" s="645" t="n"/>
      <c r="G475" s="645" t="n"/>
      <c r="H475" s="645" t="n"/>
      <c r="I475" s="645" t="n"/>
      <c r="J475" s="645" t="n"/>
      <c r="K475" s="645" t="n"/>
      <c r="L475" s="645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96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645" t="n"/>
      <c r="B476" s="645" t="n"/>
      <c r="C476" s="645" t="n"/>
      <c r="D476" s="645" t="n"/>
      <c r="E476" s="645" t="n"/>
      <c r="F476" s="645" t="n"/>
      <c r="G476" s="645" t="n"/>
      <c r="H476" s="645" t="n"/>
      <c r="I476" s="645" t="n"/>
      <c r="J476" s="645" t="n"/>
      <c r="K476" s="645" t="n"/>
      <c r="L476" s="645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640" t="inlineStr">
        <is>
          <t>Ядрена копоть</t>
        </is>
      </c>
      <c r="C478" s="640" t="inlineStr">
        <is>
          <t>Вязанка</t>
        </is>
      </c>
      <c r="D478" s="947" t="n"/>
      <c r="E478" s="947" t="n"/>
      <c r="F478" s="948" t="n"/>
      <c r="G478" s="640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640" t="inlineStr">
        <is>
          <t>Особый рецепт</t>
        </is>
      </c>
      <c r="P478" s="948" t="n"/>
      <c r="Q478" s="640" t="inlineStr">
        <is>
          <t>Баварушка</t>
        </is>
      </c>
      <c r="R478" s="948" t="n"/>
      <c r="S478" s="640" t="inlineStr">
        <is>
          <t>Дугушка</t>
        </is>
      </c>
      <c r="T478" s="640" t="inlineStr">
        <is>
          <t>Зареченские</t>
        </is>
      </c>
      <c r="U478" s="948" t="n"/>
      <c r="Z478" s="61" t="n"/>
      <c r="AC478" s="645" t="n"/>
    </row>
    <row r="479" ht="14.25" customHeight="1" thickTop="1">
      <c r="A479" s="646" t="inlineStr">
        <is>
          <t>СЕРИЯ</t>
        </is>
      </c>
      <c r="B479" s="640" t="inlineStr">
        <is>
          <t>Ядрена копоть</t>
        </is>
      </c>
      <c r="C479" s="640" t="inlineStr">
        <is>
          <t>Столичная</t>
        </is>
      </c>
      <c r="D479" s="640" t="inlineStr">
        <is>
          <t>Классическая</t>
        </is>
      </c>
      <c r="E479" s="640" t="inlineStr">
        <is>
          <t>Вязанка</t>
        </is>
      </c>
      <c r="F479" s="640" t="inlineStr">
        <is>
          <t>Сливушки</t>
        </is>
      </c>
      <c r="G479" s="640" t="inlineStr">
        <is>
          <t>Золоченная в печи</t>
        </is>
      </c>
      <c r="H479" s="640" t="inlineStr">
        <is>
          <t>Мясорубская</t>
        </is>
      </c>
      <c r="I479" s="640" t="inlineStr">
        <is>
          <t>Сочинка</t>
        </is>
      </c>
      <c r="J479" s="640" t="inlineStr">
        <is>
          <t>Филедворская</t>
        </is>
      </c>
      <c r="K479" s="645" t="n"/>
      <c r="L479" s="640" t="inlineStr">
        <is>
          <t>Бордо</t>
        </is>
      </c>
      <c r="M479" s="640" t="inlineStr">
        <is>
          <t>Фирменная</t>
        </is>
      </c>
      <c r="N479" s="640" t="inlineStr">
        <is>
          <t>Бавария</t>
        </is>
      </c>
      <c r="O479" s="640" t="inlineStr">
        <is>
          <t>Особая</t>
        </is>
      </c>
      <c r="P479" s="640" t="inlineStr">
        <is>
          <t>Особая Без свинины</t>
        </is>
      </c>
      <c r="Q479" s="640" t="inlineStr">
        <is>
          <t>Филейбургская</t>
        </is>
      </c>
      <c r="R479" s="640" t="inlineStr">
        <is>
          <t>Балыкбургская</t>
        </is>
      </c>
      <c r="S479" s="640" t="inlineStr">
        <is>
          <t>Дугушка</t>
        </is>
      </c>
      <c r="T479" s="640" t="inlineStr">
        <is>
          <t>Зареченские продукты</t>
        </is>
      </c>
      <c r="U479" s="640" t="inlineStr">
        <is>
          <t>Выгодная цена</t>
        </is>
      </c>
      <c r="Z479" s="61" t="n"/>
      <c r="AC479" s="645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645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645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645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64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8:M389"/>
    <mergeCell ref="N391:R391"/>
    <mergeCell ref="D70:E70"/>
    <mergeCell ref="A154:M155"/>
    <mergeCell ref="D312:E312"/>
    <mergeCell ref="N462:R462"/>
    <mergeCell ref="N366:R366"/>
    <mergeCell ref="N170:R170"/>
    <mergeCell ref="D238:E238"/>
    <mergeCell ref="D426:E426"/>
    <mergeCell ref="N234:T234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N382:T382"/>
    <mergeCell ref="D307:E307"/>
    <mergeCell ref="A338:X338"/>
    <mergeCell ref="N400:T400"/>
    <mergeCell ref="N471:T471"/>
    <mergeCell ref="N30:R30"/>
    <mergeCell ref="D98:E98"/>
    <mergeCell ref="D73:E73"/>
    <mergeCell ref="N166:T166"/>
    <mergeCell ref="N44:T44"/>
    <mergeCell ref="H5:L5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W17:W18"/>
    <mergeCell ref="N332:T332"/>
    <mergeCell ref="N161:T161"/>
    <mergeCell ref="N459:T459"/>
    <mergeCell ref="N178:R178"/>
    <mergeCell ref="D110:E110"/>
    <mergeCell ref="N270:R270"/>
    <mergeCell ref="N463:R463"/>
    <mergeCell ref="N49:R49"/>
    <mergeCell ref="N359:R359"/>
    <mergeCell ref="R6:S9"/>
    <mergeCell ref="D365:E365"/>
    <mergeCell ref="A437:M438"/>
    <mergeCell ref="N2:U3"/>
    <mergeCell ref="N334:R334"/>
    <mergeCell ref="D79:E79"/>
    <mergeCell ref="A61:X61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N45:T45"/>
    <mergeCell ref="A390:X390"/>
    <mergeCell ref="N343:T343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D117:E117"/>
    <mergeCell ref="A81:M82"/>
    <mergeCell ref="N407:R407"/>
    <mergeCell ref="D55:E55"/>
    <mergeCell ref="D353:E353"/>
    <mergeCell ref="N195:R195"/>
    <mergeCell ref="D30:E30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298:X298"/>
    <mergeCell ref="D145:E145"/>
    <mergeCell ref="D387:E387"/>
    <mergeCell ref="D272:E272"/>
    <mergeCell ref="D210:E210"/>
    <mergeCell ref="D8:L8"/>
    <mergeCell ref="D308:E308"/>
    <mergeCell ref="N39:R39"/>
    <mergeCell ref="D380:E380"/>
    <mergeCell ref="D209:E209"/>
    <mergeCell ref="N402:R402"/>
    <mergeCell ref="A336:M337"/>
    <mergeCell ref="A156:X156"/>
    <mergeCell ref="D147:E147"/>
    <mergeCell ref="N116:R116"/>
    <mergeCell ref="D301:E301"/>
    <mergeCell ref="D87:E87"/>
    <mergeCell ref="D122:E122"/>
    <mergeCell ref="N352:R352"/>
    <mergeCell ref="N103:R103"/>
    <mergeCell ref="A299:X299"/>
    <mergeCell ref="N339:R339"/>
    <mergeCell ref="A93:X93"/>
    <mergeCell ref="D211:E211"/>
    <mergeCell ref="R479:R48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N50:R50"/>
    <mergeCell ref="A317:X317"/>
    <mergeCell ref="D31:E31"/>
    <mergeCell ref="N357:R357"/>
    <mergeCell ref="D329:E329"/>
    <mergeCell ref="D158:E158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421:E421"/>
    <mergeCell ref="D255:E255"/>
    <mergeCell ref="A23:M24"/>
    <mergeCell ref="M479:M480"/>
    <mergeCell ref="O479:O480"/>
    <mergeCell ref="Q479:Q480"/>
    <mergeCell ref="N78:R78"/>
    <mergeCell ref="N149:R149"/>
    <mergeCell ref="N376:R376"/>
    <mergeCell ref="O11:P11"/>
    <mergeCell ref="N447:R447"/>
    <mergeCell ref="D322:E322"/>
    <mergeCell ref="N314:R314"/>
    <mergeCell ref="D260:E260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N438:T438"/>
    <mergeCell ref="D448:E448"/>
    <mergeCell ref="A286:X286"/>
    <mergeCell ref="N354:T354"/>
    <mergeCell ref="N133:T133"/>
    <mergeCell ref="A294:X294"/>
    <mergeCell ref="N436:R436"/>
    <mergeCell ref="A370:M371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431:R431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D180:E180"/>
    <mergeCell ref="D9:E9"/>
    <mergeCell ref="F9:G9"/>
    <mergeCell ref="N224:T224"/>
    <mergeCell ref="N251:T251"/>
    <mergeCell ref="D403:E403"/>
    <mergeCell ref="D232:E232"/>
    <mergeCell ref="A412:X412"/>
    <mergeCell ref="N309:T309"/>
    <mergeCell ref="D169:E169"/>
    <mergeCell ref="N82:T82"/>
    <mergeCell ref="A349:X349"/>
    <mergeCell ref="N86:R86"/>
    <mergeCell ref="N384:R384"/>
    <mergeCell ref="N213:R213"/>
    <mergeCell ref="D330:E330"/>
    <mergeCell ref="D63:E63"/>
    <mergeCell ref="N344:T344"/>
    <mergeCell ref="N319:T319"/>
    <mergeCell ref="N255:R255"/>
    <mergeCell ref="A423:M424"/>
    <mergeCell ref="N150:R150"/>
    <mergeCell ref="N386:R386"/>
    <mergeCell ref="D96:E96"/>
    <mergeCell ref="N242:R242"/>
    <mergeCell ref="A251:M252"/>
    <mergeCell ref="A118:M119"/>
    <mergeCell ref="N152:R152"/>
    <mergeCell ref="D27:E27"/>
    <mergeCell ref="N15:R16"/>
    <mergeCell ref="D116:E116"/>
    <mergeCell ref="D414:E414"/>
    <mergeCell ref="N464:T464"/>
    <mergeCell ref="D352:E352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A62:X62"/>
    <mergeCell ref="N37:T37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N89:R89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199:T199"/>
    <mergeCell ref="N95:R95"/>
    <mergeCell ref="N70:R70"/>
    <mergeCell ref="D138:E138"/>
    <mergeCell ref="D374:E374"/>
    <mergeCell ref="D203:E203"/>
    <mergeCell ref="N330:R330"/>
    <mergeCell ref="N159:R159"/>
    <mergeCell ref="N268:R268"/>
    <mergeCell ref="N97:R97"/>
    <mergeCell ref="D140:E140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A160:M161"/>
    <mergeCell ref="N123:R123"/>
    <mergeCell ref="N105:T105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N416:R416"/>
    <mergeCell ref="A233:M234"/>
    <mergeCell ref="A227:M228"/>
    <mergeCell ref="N130:R130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J479:J480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D385:E385"/>
    <mergeCell ref="A326:X326"/>
    <mergeCell ref="N239:R239"/>
    <mergeCell ref="N122:R122"/>
    <mergeCell ref="A120:X120"/>
    <mergeCell ref="N214:R214"/>
    <mergeCell ref="N43:R43"/>
    <mergeCell ref="N341:R341"/>
    <mergeCell ref="D86:E86"/>
    <mergeCell ref="N192:T192"/>
    <mergeCell ref="D384:E384"/>
    <mergeCell ref="D213:E213"/>
    <mergeCell ref="D151:E151"/>
    <mergeCell ref="N428:T428"/>
    <mergeCell ref="N228:T228"/>
    <mergeCell ref="N278:R278"/>
    <mergeCell ref="N107:R107"/>
    <mergeCell ref="D150:E150"/>
    <mergeCell ref="D386:E386"/>
    <mergeCell ref="A290:X290"/>
    <mergeCell ref="A395:X395"/>
    <mergeCell ref="N292:T292"/>
    <mergeCell ref="D215:E215"/>
    <mergeCell ref="M17:M18"/>
    <mergeCell ref="N67:R67"/>
    <mergeCell ref="N429:T429"/>
    <mergeCell ref="N303:R303"/>
    <mergeCell ref="N132:R132"/>
    <mergeCell ref="N223:T223"/>
    <mergeCell ref="N230:R23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D462:E462"/>
    <mergeCell ref="N369:R369"/>
    <mergeCell ref="N198:R198"/>
    <mergeCell ref="D241:E241"/>
    <mergeCell ref="N418:R418"/>
    <mergeCell ref="D35:E35"/>
    <mergeCell ref="D404:E404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N205:T205"/>
    <mergeCell ref="D397:E397"/>
    <mergeCell ref="A174:X174"/>
    <mergeCell ref="N110:R110"/>
    <mergeCell ref="D99:E99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322:R322"/>
    <mergeCell ref="N189:R189"/>
    <mergeCell ref="D175:E175"/>
    <mergeCell ref="O478:P478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D218:E218"/>
    <mergeCell ref="N375:R375"/>
    <mergeCell ref="N440:R440"/>
    <mergeCell ref="N289:T289"/>
    <mergeCell ref="A51:M52"/>
    <mergeCell ref="D249:E249"/>
    <mergeCell ref="D341:E341"/>
    <mergeCell ref="D170:E170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342:E342"/>
    <mergeCell ref="D171:E171"/>
    <mergeCell ref="D407:E407"/>
    <mergeCell ref="A13:L13"/>
    <mergeCell ref="N165:T165"/>
    <mergeCell ref="A19:X19"/>
    <mergeCell ref="N81:T81"/>
    <mergeCell ref="D102:E102"/>
    <mergeCell ref="N88:R88"/>
    <mergeCell ref="N450:T450"/>
    <mergeCell ref="D196:E196"/>
    <mergeCell ref="A15:L15"/>
    <mergeCell ref="A48:X48"/>
    <mergeCell ref="N23:T23"/>
    <mergeCell ref="N261:R261"/>
    <mergeCell ref="C478:F478"/>
    <mergeCell ref="N381:T381"/>
    <mergeCell ref="A347:M348"/>
    <mergeCell ref="N217:R217"/>
    <mergeCell ref="N90:R90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I479:I480"/>
    <mergeCell ref="S479:S480"/>
    <mergeCell ref="D239:E239"/>
    <mergeCell ref="N316:T316"/>
    <mergeCell ref="D95:E95"/>
    <mergeCell ref="N385:R385"/>
    <mergeCell ref="N310:T310"/>
    <mergeCell ref="Y17:Y18"/>
    <mergeCell ref="S17:T17"/>
    <mergeCell ref="D57:E57"/>
    <mergeCell ref="A8:C8"/>
    <mergeCell ref="A247:X247"/>
    <mergeCell ref="N151:R151"/>
    <mergeCell ref="D268:E268"/>
    <mergeCell ref="D97:E97"/>
    <mergeCell ref="N180:R180"/>
    <mergeCell ref="A204:M205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2023-12-12T08:45:25Z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