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E98F6D-EAB0-4BC8-AB03-95DC7D8223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BP587" i="1" s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BP577" i="1" s="1"/>
  <c r="P577" i="1"/>
  <c r="BO576" i="1"/>
  <c r="BM576" i="1"/>
  <c r="Y576" i="1"/>
  <c r="BO575" i="1"/>
  <c r="BM575" i="1"/>
  <c r="Y575" i="1"/>
  <c r="P575" i="1"/>
  <c r="BO574" i="1"/>
  <c r="BM574" i="1"/>
  <c r="Y574" i="1"/>
  <c r="BP574" i="1" s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BP563" i="1" s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P559" i="1" s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Y565" i="1" s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Y527" i="1" s="1"/>
  <c r="P522" i="1"/>
  <c r="X520" i="1"/>
  <c r="X519" i="1"/>
  <c r="BO518" i="1"/>
  <c r="BM518" i="1"/>
  <c r="Y518" i="1"/>
  <c r="Z670" i="1" s="1"/>
  <c r="P518" i="1"/>
  <c r="X515" i="1"/>
  <c r="X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X510" i="1"/>
  <c r="X509" i="1"/>
  <c r="BO508" i="1"/>
  <c r="BM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N488" i="1"/>
  <c r="BM488" i="1"/>
  <c r="Z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Y380" i="1" s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N309" i="1"/>
  <c r="BM309" i="1"/>
  <c r="Z309" i="1"/>
  <c r="Y309" i="1"/>
  <c r="BP309" i="1" s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BP166" i="1" s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X23" i="1"/>
  <c r="X664" i="1" s="1"/>
  <c r="BO22" i="1"/>
  <c r="BM22" i="1"/>
  <c r="X661" i="1" s="1"/>
  <c r="Y22" i="1"/>
  <c r="P22" i="1"/>
  <c r="H10" i="1"/>
  <c r="A9" i="1"/>
  <c r="A10" i="1" s="1"/>
  <c r="D7" i="1"/>
  <c r="Q6" i="1"/>
  <c r="P2" i="1"/>
  <c r="BP367" i="1" l="1"/>
  <c r="BN367" i="1"/>
  <c r="Z367" i="1"/>
  <c r="BP397" i="1"/>
  <c r="BN397" i="1"/>
  <c r="Z397" i="1"/>
  <c r="BP424" i="1"/>
  <c r="BN424" i="1"/>
  <c r="Z424" i="1"/>
  <c r="BP436" i="1"/>
  <c r="BN436" i="1"/>
  <c r="Z436" i="1"/>
  <c r="BP449" i="1"/>
  <c r="BN449" i="1"/>
  <c r="Z449" i="1"/>
  <c r="BP464" i="1"/>
  <c r="BN464" i="1"/>
  <c r="Z464" i="1"/>
  <c r="BP474" i="1"/>
  <c r="BN474" i="1"/>
  <c r="Z474" i="1"/>
  <c r="BP557" i="1"/>
  <c r="BN557" i="1"/>
  <c r="Z557" i="1"/>
  <c r="BP561" i="1"/>
  <c r="BN561" i="1"/>
  <c r="Z561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8" i="1"/>
  <c r="BN28" i="1"/>
  <c r="Z50" i="1"/>
  <c r="BN50" i="1"/>
  <c r="Z75" i="1"/>
  <c r="BN75" i="1"/>
  <c r="Y79" i="1"/>
  <c r="Z78" i="1"/>
  <c r="BN78" i="1"/>
  <c r="Y88" i="1"/>
  <c r="Y98" i="1"/>
  <c r="Z96" i="1"/>
  <c r="BN96" i="1"/>
  <c r="Z109" i="1"/>
  <c r="BN109" i="1"/>
  <c r="Y121" i="1"/>
  <c r="Z135" i="1"/>
  <c r="BN135" i="1"/>
  <c r="Z136" i="1"/>
  <c r="BN136" i="1"/>
  <c r="Y147" i="1"/>
  <c r="Z145" i="1"/>
  <c r="BN145" i="1"/>
  <c r="Z166" i="1"/>
  <c r="BN166" i="1"/>
  <c r="Y169" i="1"/>
  <c r="H670" i="1"/>
  <c r="Y182" i="1"/>
  <c r="Z202" i="1"/>
  <c r="BN202" i="1"/>
  <c r="J670" i="1"/>
  <c r="Z221" i="1"/>
  <c r="BN221" i="1"/>
  <c r="Z231" i="1"/>
  <c r="BN231" i="1"/>
  <c r="Z239" i="1"/>
  <c r="BN239" i="1"/>
  <c r="Z252" i="1"/>
  <c r="BN252" i="1"/>
  <c r="Z265" i="1"/>
  <c r="BN265" i="1"/>
  <c r="Z270" i="1"/>
  <c r="BN270" i="1"/>
  <c r="Z289" i="1"/>
  <c r="BN289" i="1"/>
  <c r="BP377" i="1"/>
  <c r="BN377" i="1"/>
  <c r="Z377" i="1"/>
  <c r="BP416" i="1"/>
  <c r="BN416" i="1"/>
  <c r="Z416" i="1"/>
  <c r="BP435" i="1"/>
  <c r="BN435" i="1"/>
  <c r="Z435" i="1"/>
  <c r="BP448" i="1"/>
  <c r="BN448" i="1"/>
  <c r="Z448" i="1"/>
  <c r="BP459" i="1"/>
  <c r="BN459" i="1"/>
  <c r="Z459" i="1"/>
  <c r="BP469" i="1"/>
  <c r="BN469" i="1"/>
  <c r="Z469" i="1"/>
  <c r="BP502" i="1"/>
  <c r="BN502" i="1"/>
  <c r="Z502" i="1"/>
  <c r="BP560" i="1"/>
  <c r="BN560" i="1"/>
  <c r="Z560" i="1"/>
  <c r="BP562" i="1"/>
  <c r="BN562" i="1"/>
  <c r="Z562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462" i="1"/>
  <c r="Y477" i="1"/>
  <c r="Y204" i="1"/>
  <c r="BP196" i="1"/>
  <c r="BN196" i="1"/>
  <c r="Z196" i="1"/>
  <c r="BP209" i="1"/>
  <c r="BN209" i="1"/>
  <c r="Z209" i="1"/>
  <c r="Y249" i="1"/>
  <c r="BP243" i="1"/>
  <c r="BN243" i="1"/>
  <c r="Z243" i="1"/>
  <c r="BP254" i="1"/>
  <c r="BN254" i="1"/>
  <c r="Z254" i="1"/>
  <c r="BP267" i="1"/>
  <c r="BN267" i="1"/>
  <c r="Z267" i="1"/>
  <c r="BP283" i="1"/>
  <c r="BN283" i="1"/>
  <c r="Z283" i="1"/>
  <c r="BP301" i="1"/>
  <c r="BN301" i="1"/>
  <c r="Z301" i="1"/>
  <c r="Y350" i="1"/>
  <c r="BP348" i="1"/>
  <c r="BN348" i="1"/>
  <c r="Z348" i="1"/>
  <c r="Y399" i="1"/>
  <c r="BP395" i="1"/>
  <c r="BN395" i="1"/>
  <c r="Z395" i="1"/>
  <c r="BP414" i="1"/>
  <c r="BN414" i="1"/>
  <c r="Z414" i="1"/>
  <c r="BP443" i="1"/>
  <c r="BN443" i="1"/>
  <c r="Z443" i="1"/>
  <c r="BP455" i="1"/>
  <c r="BN455" i="1"/>
  <c r="Z455" i="1"/>
  <c r="BP467" i="1"/>
  <c r="BN467" i="1"/>
  <c r="Z467" i="1"/>
  <c r="BP495" i="1"/>
  <c r="BN495" i="1"/>
  <c r="Z495" i="1"/>
  <c r="BP500" i="1"/>
  <c r="BN500" i="1"/>
  <c r="Z500" i="1"/>
  <c r="BP523" i="1"/>
  <c r="BN523" i="1"/>
  <c r="Z523" i="1"/>
  <c r="BP541" i="1"/>
  <c r="BN541" i="1"/>
  <c r="Z541" i="1"/>
  <c r="BP555" i="1"/>
  <c r="BN555" i="1"/>
  <c r="Z555" i="1"/>
  <c r="BP569" i="1"/>
  <c r="BN569" i="1"/>
  <c r="Z569" i="1"/>
  <c r="BP576" i="1"/>
  <c r="BN576" i="1"/>
  <c r="Z576" i="1"/>
  <c r="BP580" i="1"/>
  <c r="BN580" i="1"/>
  <c r="Z580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P177" i="1"/>
  <c r="BN177" i="1"/>
  <c r="Z177" i="1"/>
  <c r="Y193" i="1"/>
  <c r="BP192" i="1"/>
  <c r="BN192" i="1"/>
  <c r="Z192" i="1"/>
  <c r="Z193" i="1" s="1"/>
  <c r="BP223" i="1"/>
  <c r="BN223" i="1"/>
  <c r="Z223" i="1"/>
  <c r="BP233" i="1"/>
  <c r="BN233" i="1"/>
  <c r="Z233" i="1"/>
  <c r="BP272" i="1"/>
  <c r="BN272" i="1"/>
  <c r="Z272" i="1"/>
  <c r="Y345" i="1"/>
  <c r="BP344" i="1"/>
  <c r="BN344" i="1"/>
  <c r="Z344" i="1"/>
  <c r="Z345" i="1" s="1"/>
  <c r="BP361" i="1"/>
  <c r="BN361" i="1"/>
  <c r="Z361" i="1"/>
  <c r="BP375" i="1"/>
  <c r="BN375" i="1"/>
  <c r="Z375" i="1"/>
  <c r="Y393" i="1"/>
  <c r="BP388" i="1"/>
  <c r="BN388" i="1"/>
  <c r="Z388" i="1"/>
  <c r="BP422" i="1"/>
  <c r="BN422" i="1"/>
  <c r="Z422" i="1"/>
  <c r="Y438" i="1"/>
  <c r="BP433" i="1"/>
  <c r="BN433" i="1"/>
  <c r="Z433" i="1"/>
  <c r="B670" i="1"/>
  <c r="X662" i="1"/>
  <c r="X663" i="1" s="1"/>
  <c r="X660" i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6" i="1"/>
  <c r="BN66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Z115" i="1"/>
  <c r="BN115" i="1"/>
  <c r="F670" i="1"/>
  <c r="Z127" i="1"/>
  <c r="BN127" i="1"/>
  <c r="Y137" i="1"/>
  <c r="Z140" i="1"/>
  <c r="BN140" i="1"/>
  <c r="BP140" i="1"/>
  <c r="Y148" i="1"/>
  <c r="Z143" i="1"/>
  <c r="BN143" i="1"/>
  <c r="Z151" i="1"/>
  <c r="BN151" i="1"/>
  <c r="BP162" i="1"/>
  <c r="BN162" i="1"/>
  <c r="Z162" i="1"/>
  <c r="BP185" i="1"/>
  <c r="BN185" i="1"/>
  <c r="Z185" i="1"/>
  <c r="BP200" i="1"/>
  <c r="BN200" i="1"/>
  <c r="Z200" i="1"/>
  <c r="Y226" i="1"/>
  <c r="BP219" i="1"/>
  <c r="BN219" i="1"/>
  <c r="Z219" i="1"/>
  <c r="Y240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68" i="1"/>
  <c r="BN268" i="1"/>
  <c r="Z268" i="1"/>
  <c r="M670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Y444" i="1"/>
  <c r="BP442" i="1"/>
  <c r="BN442" i="1"/>
  <c r="Z442" i="1"/>
  <c r="Y456" i="1"/>
  <c r="BP451" i="1"/>
  <c r="BN451" i="1"/>
  <c r="Z451" i="1"/>
  <c r="Y472" i="1"/>
  <c r="BP466" i="1"/>
  <c r="BN466" i="1"/>
  <c r="Z466" i="1"/>
  <c r="Y670" i="1"/>
  <c r="Y505" i="1"/>
  <c r="BP486" i="1"/>
  <c r="BN486" i="1"/>
  <c r="Z486" i="1"/>
  <c r="Y168" i="1"/>
  <c r="Y205" i="1"/>
  <c r="Y215" i="1"/>
  <c r="Y248" i="1"/>
  <c r="L670" i="1"/>
  <c r="Q670" i="1"/>
  <c r="Y351" i="1"/>
  <c r="Y364" i="1"/>
  <c r="Y379" i="1"/>
  <c r="Y392" i="1"/>
  <c r="Y398" i="1"/>
  <c r="Y409" i="1"/>
  <c r="Y431" i="1"/>
  <c r="Y439" i="1"/>
  <c r="Y461" i="1"/>
  <c r="Y471" i="1"/>
  <c r="Y476" i="1"/>
  <c r="BP496" i="1"/>
  <c r="BN496" i="1"/>
  <c r="Z496" i="1"/>
  <c r="BP508" i="1"/>
  <c r="BN508" i="1"/>
  <c r="Z508" i="1"/>
  <c r="BP526" i="1"/>
  <c r="BN526" i="1"/>
  <c r="Z526" i="1"/>
  <c r="BP542" i="1"/>
  <c r="BN542" i="1"/>
  <c r="Z542" i="1"/>
  <c r="Y570" i="1"/>
  <c r="BP568" i="1"/>
  <c r="BN568" i="1"/>
  <c r="Z568" i="1"/>
  <c r="BP575" i="1"/>
  <c r="BN575" i="1"/>
  <c r="Z575" i="1"/>
  <c r="BP579" i="1"/>
  <c r="BN579" i="1"/>
  <c r="Z57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15" i="1"/>
  <c r="Y583" i="1"/>
  <c r="Y589" i="1"/>
  <c r="Y613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3" i="1"/>
  <c r="BN33" i="1"/>
  <c r="Y36" i="1"/>
  <c r="BP51" i="1"/>
  <c r="BN51" i="1"/>
  <c r="Z51" i="1"/>
  <c r="D670" i="1"/>
  <c r="Y72" i="1"/>
  <c r="Y73" i="1"/>
  <c r="BP63" i="1"/>
  <c r="BN63" i="1"/>
  <c r="Z63" i="1"/>
  <c r="BP68" i="1"/>
  <c r="BN68" i="1"/>
  <c r="Z68" i="1"/>
  <c r="H9" i="1"/>
  <c r="Y24" i="1"/>
  <c r="BP49" i="1"/>
  <c r="BN49" i="1"/>
  <c r="Z49" i="1"/>
  <c r="BP53" i="1"/>
  <c r="BN53" i="1"/>
  <c r="Z53" i="1"/>
  <c r="Y55" i="1"/>
  <c r="Y60" i="1"/>
  <c r="BP57" i="1"/>
  <c r="BN57" i="1"/>
  <c r="Z57" i="1"/>
  <c r="Z59" i="1" s="1"/>
  <c r="BP65" i="1"/>
  <c r="BN65" i="1"/>
  <c r="Z65" i="1"/>
  <c r="BP70" i="1"/>
  <c r="BN70" i="1"/>
  <c r="Z70" i="1"/>
  <c r="C670" i="1"/>
  <c r="Y54" i="1"/>
  <c r="Z76" i="1"/>
  <c r="BN76" i="1"/>
  <c r="BP76" i="1"/>
  <c r="Z77" i="1"/>
  <c r="BN77" i="1"/>
  <c r="Z83" i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70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3" i="1"/>
  <c r="BN133" i="1"/>
  <c r="Z134" i="1"/>
  <c r="BN134" i="1"/>
  <c r="Y138" i="1"/>
  <c r="Z141" i="1"/>
  <c r="BN141" i="1"/>
  <c r="BP141" i="1"/>
  <c r="Z142" i="1"/>
  <c r="BN142" i="1"/>
  <c r="Z144" i="1"/>
  <c r="BN144" i="1"/>
  <c r="Z146" i="1"/>
  <c r="BN146" i="1"/>
  <c r="Z150" i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Z244" i="1"/>
  <c r="BN244" i="1"/>
  <c r="BP244" i="1"/>
  <c r="Z246" i="1"/>
  <c r="BN246" i="1"/>
  <c r="K670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Y277" i="1"/>
  <c r="Z281" i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BP358" i="1"/>
  <c r="BN358" i="1"/>
  <c r="Z358" i="1"/>
  <c r="BP362" i="1"/>
  <c r="BN362" i="1"/>
  <c r="Z362" i="1"/>
  <c r="Y370" i="1"/>
  <c r="Y371" i="1"/>
  <c r="BP366" i="1"/>
  <c r="BN366" i="1"/>
  <c r="Z366" i="1"/>
  <c r="Y130" i="1"/>
  <c r="Y174" i="1"/>
  <c r="Y210" i="1"/>
  <c r="Y261" i="1"/>
  <c r="Y273" i="1"/>
  <c r="Y292" i="1"/>
  <c r="Y297" i="1"/>
  <c r="Y304" i="1"/>
  <c r="Y314" i="1"/>
  <c r="Y319" i="1"/>
  <c r="Y332" i="1"/>
  <c r="U670" i="1"/>
  <c r="Y363" i="1"/>
  <c r="BP360" i="1"/>
  <c r="BN360" i="1"/>
  <c r="Z360" i="1"/>
  <c r="BP368" i="1"/>
  <c r="BN368" i="1"/>
  <c r="Z368" i="1"/>
  <c r="Z374" i="1"/>
  <c r="BN374" i="1"/>
  <c r="BP374" i="1"/>
  <c r="Z376" i="1"/>
  <c r="BN376" i="1"/>
  <c r="Z378" i="1"/>
  <c r="BN378" i="1"/>
  <c r="Z382" i="1"/>
  <c r="BN382" i="1"/>
  <c r="BP382" i="1"/>
  <c r="Z384" i="1"/>
  <c r="BN384" i="1"/>
  <c r="Y385" i="1"/>
  <c r="Z390" i="1"/>
  <c r="Z392" i="1" s="1"/>
  <c r="BN390" i="1"/>
  <c r="BP390" i="1"/>
  <c r="Z396" i="1"/>
  <c r="BN396" i="1"/>
  <c r="BP396" i="1"/>
  <c r="V670" i="1"/>
  <c r="Y404" i="1"/>
  <c r="Z407" i="1"/>
  <c r="Z409" i="1" s="1"/>
  <c r="BN407" i="1"/>
  <c r="BP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BN434" i="1"/>
  <c r="BP434" i="1"/>
  <c r="Z437" i="1"/>
  <c r="BN437" i="1"/>
  <c r="Z441" i="1"/>
  <c r="Z444" i="1" s="1"/>
  <c r="BN441" i="1"/>
  <c r="BP441" i="1"/>
  <c r="Y445" i="1"/>
  <c r="X670" i="1"/>
  <c r="Z450" i="1"/>
  <c r="BN450" i="1"/>
  <c r="BP450" i="1"/>
  <c r="Z452" i="1"/>
  <c r="BN452" i="1"/>
  <c r="Z454" i="1"/>
  <c r="BN454" i="1"/>
  <c r="Y457" i="1"/>
  <c r="Z460" i="1"/>
  <c r="Z461" i="1" s="1"/>
  <c r="BN460" i="1"/>
  <c r="BP460" i="1"/>
  <c r="Z465" i="1"/>
  <c r="BN465" i="1"/>
  <c r="BP465" i="1"/>
  <c r="Z468" i="1"/>
  <c r="BN468" i="1"/>
  <c r="Z470" i="1"/>
  <c r="BN470" i="1"/>
  <c r="Z475" i="1"/>
  <c r="Z476" i="1" s="1"/>
  <c r="BN475" i="1"/>
  <c r="BP475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Y514" i="1"/>
  <c r="Z518" i="1"/>
  <c r="Z519" i="1" s="1"/>
  <c r="BN518" i="1"/>
  <c r="BP518" i="1"/>
  <c r="Y519" i="1"/>
  <c r="BP524" i="1"/>
  <c r="BN524" i="1"/>
  <c r="Z524" i="1"/>
  <c r="Y543" i="1"/>
  <c r="BP540" i="1"/>
  <c r="BN540" i="1"/>
  <c r="Z540" i="1"/>
  <c r="Z543" i="1" s="1"/>
  <c r="Y425" i="1"/>
  <c r="Y483" i="1"/>
  <c r="Y520" i="1"/>
  <c r="Y528" i="1"/>
  <c r="BP522" i="1"/>
  <c r="BN522" i="1"/>
  <c r="Z522" i="1"/>
  <c r="BP525" i="1"/>
  <c r="BN525" i="1"/>
  <c r="Z525" i="1"/>
  <c r="AA670" i="1"/>
  <c r="Y544" i="1"/>
  <c r="Y549" i="1"/>
  <c r="AC670" i="1"/>
  <c r="Z554" i="1"/>
  <c r="BN554" i="1"/>
  <c r="BP554" i="1"/>
  <c r="Z556" i="1"/>
  <c r="BN556" i="1"/>
  <c r="Z558" i="1"/>
  <c r="BN558" i="1"/>
  <c r="Z559" i="1"/>
  <c r="BN559" i="1"/>
  <c r="Z563" i="1"/>
  <c r="BN563" i="1"/>
  <c r="Y564" i="1"/>
  <c r="Z567" i="1"/>
  <c r="Z570" i="1" s="1"/>
  <c r="BN567" i="1"/>
  <c r="BP567" i="1"/>
  <c r="Y571" i="1"/>
  <c r="Z574" i="1"/>
  <c r="BN574" i="1"/>
  <c r="Z577" i="1"/>
  <c r="BN577" i="1"/>
  <c r="Z578" i="1"/>
  <c r="BN578" i="1"/>
  <c r="Z581" i="1"/>
  <c r="BN581" i="1"/>
  <c r="Y582" i="1"/>
  <c r="Z585" i="1"/>
  <c r="BN585" i="1"/>
  <c r="BP585" i="1"/>
  <c r="Z587" i="1"/>
  <c r="BN587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425" i="1" l="1"/>
  <c r="Z398" i="1"/>
  <c r="Z313" i="1"/>
  <c r="Z303" i="1"/>
  <c r="Z291" i="1"/>
  <c r="Z273" i="1"/>
  <c r="Z226" i="1"/>
  <c r="Z204" i="1"/>
  <c r="Z187" i="1"/>
  <c r="Z181" i="1"/>
  <c r="Z152" i="1"/>
  <c r="Z97" i="1"/>
  <c r="Z79" i="1"/>
  <c r="Z622" i="1"/>
  <c r="Z240" i="1"/>
  <c r="Z35" i="1"/>
  <c r="Z582" i="1"/>
  <c r="Z564" i="1"/>
  <c r="Z527" i="1"/>
  <c r="Z504" i="1"/>
  <c r="Z471" i="1"/>
  <c r="Z456" i="1"/>
  <c r="Z438" i="1"/>
  <c r="Z379" i="1"/>
  <c r="Z260" i="1"/>
  <c r="Z248" i="1"/>
  <c r="Z147" i="1"/>
  <c r="Z111" i="1"/>
  <c r="Z88" i="1"/>
  <c r="Z54" i="1"/>
  <c r="Z640" i="1"/>
  <c r="Z605" i="1"/>
  <c r="Z633" i="1"/>
  <c r="Z370" i="1"/>
  <c r="Y662" i="1"/>
  <c r="Z612" i="1"/>
  <c r="Z588" i="1"/>
  <c r="Z385" i="1"/>
  <c r="Z363" i="1"/>
  <c r="Z137" i="1"/>
  <c r="Z129" i="1"/>
  <c r="Z120" i="1"/>
  <c r="Y660" i="1"/>
  <c r="Z72" i="1"/>
  <c r="Y664" i="1"/>
  <c r="Y661" i="1"/>
  <c r="Y663" i="1" s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<sst xmlns="http://schemas.openxmlformats.org/spreadsheetml/2006/main" count="3151" uniqueCount="1104">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</sst>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topLeftCell="A487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45617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0.54166666666666663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40</v>
      </c>
      <c r="Y48" s="778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4</v>
      </c>
      <c r="Y51" s="778">
        <f t="shared" si="6"/>
        <v>4</v>
      </c>
      <c r="Z51" s="36">
        <f>IFERROR(IF(Y51=0,"",ROUNDUP(Y51/H51,0)*0.00902),"")</f>
        <v>9.0200000000000002E-3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4.21</v>
      </c>
      <c r="BN51" s="64">
        <f t="shared" si="8"/>
        <v>4.21</v>
      </c>
      <c r="BO51" s="64">
        <f t="shared" si="9"/>
        <v>7.575757575757576E-3</v>
      </c>
      <c r="BP51" s="64">
        <f t="shared" si="10"/>
        <v>7.575757575757576E-3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4.7037037037037033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9.6019999999999994E-2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44</v>
      </c>
      <c r="Y55" s="779">
        <f>IFERROR(SUM(Y48:Y53),"0")</f>
        <v>47.2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2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50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52.222222222222221</v>
      </c>
      <c r="BN107" s="64">
        <f>IFERROR(Y107*I107/H107,"0")</f>
        <v>56.4</v>
      </c>
      <c r="BO107" s="64">
        <f>IFERROR(1/J107*(X107/H107),"0")</f>
        <v>8.2671957671957674E-2</v>
      </c>
      <c r="BP107" s="64">
        <f>IFERROR(1/J107*(Y107/H107),"0")</f>
        <v>8.9285714285714274E-2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4.6296296296296298</v>
      </c>
      <c r="Y111" s="779">
        <f>IFERROR(Y107/H107,"0")+IFERROR(Y108/H108,"0")+IFERROR(Y109/H109,"0")+IFERROR(Y110/H110,"0")</f>
        <v>5</v>
      </c>
      <c r="Z111" s="779">
        <f>IFERROR(IF(Z107="",0,Z107),"0")+IFERROR(IF(Z108="",0,Z108),"0")+IFERROR(IF(Z109="",0,Z109),"0")+IFERROR(IF(Z110="",0,Z110),"0")</f>
        <v>0.10874999999999999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50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110</v>
      </c>
      <c r="Y115" s="778">
        <f t="shared" si="26"/>
        <v>117.60000000000001</v>
      </c>
      <c r="Z115" s="36">
        <f>IFERROR(IF(Y115=0,"",ROUNDUP(Y115/H115,0)*0.02175),"")</f>
        <v>0.30449999999999999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117.38571428571429</v>
      </c>
      <c r="BN115" s="64">
        <f t="shared" si="28"/>
        <v>125.49600000000001</v>
      </c>
      <c r="BO115" s="64">
        <f t="shared" si="29"/>
        <v>0.23384353741496597</v>
      </c>
      <c r="BP115" s="64">
        <f t="shared" si="30"/>
        <v>0.25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13.095238095238095</v>
      </c>
      <c r="Y120" s="779">
        <f>IFERROR(Y114/H114,"0")+IFERROR(Y115/H115,"0")+IFERROR(Y116/H116,"0")+IFERROR(Y117/H117,"0")+IFERROR(Y118/H118,"0")+IFERROR(Y119/H119,"0")</f>
        <v>14</v>
      </c>
      <c r="Z120" s="779">
        <f>IFERROR(IF(Z114="",0,Z114),"0")+IFERROR(IF(Z115="",0,Z115),"0")+IFERROR(IF(Z116="",0,Z116),"0")+IFERROR(IF(Z117="",0,Z117),"0")+IFERROR(IF(Z118="",0,Z118),"0")+IFERROR(IF(Z119="",0,Z119),"0")</f>
        <v>0.30449999999999999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110</v>
      </c>
      <c r="Y121" s="779">
        <f>IFERROR(SUM(Y114:Y119),"0")</f>
        <v>117.60000000000001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40</v>
      </c>
      <c r="Y178" s="778">
        <f>IFERROR(IF(X178="",0,CEILING((X178/$H178),1)*$H178),"")</f>
        <v>45</v>
      </c>
      <c r="Z178" s="36">
        <f>IFERROR(IF(Y178=0,"",ROUNDUP(Y178/H178,0)*0.02175),"")</f>
        <v>0.10874999999999999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42.800000000000004</v>
      </c>
      <c r="BN178" s="64">
        <f>IFERROR(Y178*I178/H178,"0")</f>
        <v>48.150000000000006</v>
      </c>
      <c r="BO178" s="64">
        <f>IFERROR(1/J178*(X178/H178),"0")</f>
        <v>7.9365079365079361E-2</v>
      </c>
      <c r="BP178" s="64">
        <f>IFERROR(1/J178*(Y178/H178),"0")</f>
        <v>8.9285714285714274E-2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4.4444444444444446</v>
      </c>
      <c r="Y181" s="779">
        <f>IFERROR(Y176/H176,"0")+IFERROR(Y177/H177,"0")+IFERROR(Y178/H178,"0")+IFERROR(Y179/H179,"0")+IFERROR(Y180/H180,"0")</f>
        <v>5</v>
      </c>
      <c r="Z181" s="779">
        <f>IFERROR(IF(Z176="",0,Z176),"0")+IFERROR(IF(Z177="",0,Z177),"0")+IFERROR(IF(Z178="",0,Z178),"0")+IFERROR(IF(Z179="",0,Z179),"0")+IFERROR(IF(Z180="",0,Z180),"0")</f>
        <v>0.10874999999999999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40</v>
      </c>
      <c r="Y182" s="779">
        <f>IFERROR(SUM(Y176:Y180),"0")</f>
        <v>45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110</v>
      </c>
      <c r="Y366" s="778">
        <f>IFERROR(IF(X366="",0,CEILING((X366/$H366),1)*$H366),"")</f>
        <v>113.4</v>
      </c>
      <c r="Z366" s="36">
        <f>IFERROR(IF(Y366=0,"",ROUNDUP(Y366/H366,0)*0.00753),"")</f>
        <v>0.20331000000000002</v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116.80952380952381</v>
      </c>
      <c r="BN366" s="64">
        <f>IFERROR(Y366*I366/H366,"0")</f>
        <v>120.42</v>
      </c>
      <c r="BO366" s="64">
        <f>IFERROR(1/J366*(X366/H366),"0")</f>
        <v>0.16788766788766787</v>
      </c>
      <c r="BP366" s="64">
        <f>IFERROR(1/J366*(Y366/H366),"0")</f>
        <v>0.17307692307692307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100</v>
      </c>
      <c r="Y367" s="778">
        <f>IFERROR(IF(X367="",0,CEILING((X367/$H367),1)*$H367),"")</f>
        <v>100.80000000000001</v>
      </c>
      <c r="Z367" s="36">
        <f>IFERROR(IF(Y367=0,"",ROUNDUP(Y367/H367,0)*0.00753),"")</f>
        <v>0.18071999999999999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106.19047619047619</v>
      </c>
      <c r="BN367" s="64">
        <f>IFERROR(Y367*I367/H367,"0")</f>
        <v>107.04</v>
      </c>
      <c r="BO367" s="64">
        <f>IFERROR(1/J367*(X367/H367),"0")</f>
        <v>0.15262515262515264</v>
      </c>
      <c r="BP367" s="64">
        <f>IFERROR(1/J367*(Y367/H367),"0")</f>
        <v>0.15384615384615385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50</v>
      </c>
      <c r="Y370" s="779">
        <f>IFERROR(Y366/H366,"0")+IFERROR(Y367/H367,"0")+IFERROR(Y368/H368,"0")+IFERROR(Y369/H369,"0")</f>
        <v>51</v>
      </c>
      <c r="Z370" s="779">
        <f>IFERROR(IF(Z366="",0,Z366),"0")+IFERROR(IF(Z367="",0,Z367),"0")+IFERROR(IF(Z368="",0,Z368),"0")+IFERROR(IF(Z369="",0,Z369),"0")</f>
        <v>0.38402999999999998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210</v>
      </c>
      <c r="Y371" s="779">
        <f>IFERROR(SUM(Y366:Y369),"0")</f>
        <v>214.20000000000002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1200</v>
      </c>
      <c r="Y373" s="778">
        <f t="shared" ref="Y373:Y378" si="77">IFERROR(IF(X373="",0,CEILING((X373/$H373),1)*$H373),"")</f>
        <v>1201.2</v>
      </c>
      <c r="Z373" s="36">
        <f>IFERROR(IF(Y373=0,"",ROUNDUP(Y373/H373,0)*0.02175),"")</f>
        <v>3.3494999999999999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1285.8461538461538</v>
      </c>
      <c r="BN373" s="64">
        <f t="shared" ref="BN373:BN378" si="79">IFERROR(Y373*I373/H373,"0")</f>
        <v>1287.1320000000001</v>
      </c>
      <c r="BO373" s="64">
        <f t="shared" ref="BO373:BO378" si="80">IFERROR(1/J373*(X373/H373),"0")</f>
        <v>2.7472527472527468</v>
      </c>
      <c r="BP373" s="64">
        <f t="shared" ref="BP373:BP378" si="81">IFERROR(1/J373*(Y373/H373),"0")</f>
        <v>2.75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153.84615384615384</v>
      </c>
      <c r="Y379" s="779">
        <f>IFERROR(Y373/H373,"0")+IFERROR(Y374/H374,"0")+IFERROR(Y375/H375,"0")+IFERROR(Y376/H376,"0")+IFERROR(Y377/H377,"0")+IFERROR(Y378/H378,"0")</f>
        <v>154</v>
      </c>
      <c r="Z379" s="779">
        <f>IFERROR(IF(Z373="",0,Z373),"0")+IFERROR(IF(Z374="",0,Z374),"0")+IFERROR(IF(Z375="",0,Z375),"0")+IFERROR(IF(Z376="",0,Z376),"0")+IFERROR(IF(Z377="",0,Z377),"0")+IFERROR(IF(Z378="",0,Z378),"0")</f>
        <v>3.3494999999999999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1200</v>
      </c>
      <c r="Y380" s="779">
        <f>IFERROR(SUM(Y373:Y378),"0")</f>
        <v>1201.2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3</v>
      </c>
      <c r="Y388" s="778">
        <f>IFERROR(IF(X388="",0,CEILING((X388/$H388),1)*$H388),"")</f>
        <v>3.04</v>
      </c>
      <c r="Z388" s="36">
        <f>IFERROR(IF(Y388=0,"",ROUNDUP(Y388/H388,0)*0.00753),"")</f>
        <v>7.5300000000000002E-3</v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3.236842105263158</v>
      </c>
      <c r="BN388" s="64">
        <f>IFERROR(Y388*I388/H388,"0")</f>
        <v>3.28</v>
      </c>
      <c r="BO388" s="64">
        <f>IFERROR(1/J388*(X388/H388),"0")</f>
        <v>6.3259109311740889E-3</v>
      </c>
      <c r="BP388" s="64">
        <f>IFERROR(1/J388*(Y388/H388),"0")</f>
        <v>6.41025641025641E-3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0.98684210526315785</v>
      </c>
      <c r="Y392" s="779">
        <f>IFERROR(Y388/H388,"0")+IFERROR(Y389/H389,"0")+IFERROR(Y390/H390,"0")+IFERROR(Y391/H391,"0")</f>
        <v>1</v>
      </c>
      <c r="Z392" s="779">
        <f>IFERROR(IF(Z388="",0,Z388),"0")+IFERROR(IF(Z389="",0,Z389),"0")+IFERROR(IF(Z390="",0,Z390),"0")+IFERROR(IF(Z391="",0,Z391),"0")</f>
        <v>7.5300000000000002E-3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3</v>
      </c>
      <c r="Y393" s="779">
        <f>IFERROR(SUM(Y388:Y391),"0")</f>
        <v>3.04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140</v>
      </c>
      <c r="Y406" s="778">
        <f>IFERROR(IF(X406="",0,CEILING((X406/$H406),1)*$H406),"")</f>
        <v>145.79999999999998</v>
      </c>
      <c r="Z406" s="36">
        <f>IFERROR(IF(Y406=0,"",ROUNDUP(Y406/H406,0)*0.02175),"")</f>
        <v>0.39149999999999996</v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149.74814814814815</v>
      </c>
      <c r="BN406" s="64">
        <f>IFERROR(Y406*I406/H406,"0")</f>
        <v>155.95199999999997</v>
      </c>
      <c r="BO406" s="64">
        <f>IFERROR(1/J406*(X406/H406),"0")</f>
        <v>0.30864197530864201</v>
      </c>
      <c r="BP406" s="64">
        <f>IFERROR(1/J406*(Y406/H406),"0")</f>
        <v>0.3214285714285714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17.283950617283953</v>
      </c>
      <c r="Y409" s="779">
        <f>IFERROR(Y406/H406,"0")+IFERROR(Y407/H407,"0")+IFERROR(Y408/H408,"0")</f>
        <v>18</v>
      </c>
      <c r="Z409" s="779">
        <f>IFERROR(IF(Z406="",0,Z406),"0")+IFERROR(IF(Z407="",0,Z407),"0")+IFERROR(IF(Z408="",0,Z408),"0")</f>
        <v>0.39149999999999996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140</v>
      </c>
      <c r="Y410" s="779">
        <f>IFERROR(SUM(Y406:Y408),"0")</f>
        <v>145.79999999999998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140</v>
      </c>
      <c r="Y414" s="778">
        <f t="shared" ref="Y414:Y424" si="82">IFERROR(IF(X414="",0,CEILING((X414/$H414),1)*$H414),"")</f>
        <v>150</v>
      </c>
      <c r="Z414" s="36">
        <f>IFERROR(IF(Y414=0,"",ROUNDUP(Y414/H414,0)*0.02175),"")</f>
        <v>0.21749999999999997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144.48000000000002</v>
      </c>
      <c r="BN414" s="64">
        <f t="shared" ref="BN414:BN424" si="84">IFERROR(Y414*I414/H414,"0")</f>
        <v>154.80000000000001</v>
      </c>
      <c r="BO414" s="64">
        <f t="shared" ref="BO414:BO424" si="85">IFERROR(1/J414*(X414/H414),"0")</f>
        <v>0.19444444444444445</v>
      </c>
      <c r="BP414" s="64">
        <f t="shared" ref="BP414:BP424" si="86">IFERROR(1/J414*(Y414/H414),"0")</f>
        <v>0.20833333333333331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750</v>
      </c>
      <c r="Y419" s="778">
        <f t="shared" si="82"/>
        <v>750</v>
      </c>
      <c r="Z419" s="36">
        <f>IFERROR(IF(Y419=0,"",ROUNDUP(Y419/H419,0)*0.02175),"")</f>
        <v>1.0874999999999999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774</v>
      </c>
      <c r="BN419" s="64">
        <f t="shared" si="84"/>
        <v>774</v>
      </c>
      <c r="BO419" s="64">
        <f t="shared" si="85"/>
        <v>1.0416666666666665</v>
      </c>
      <c r="BP419" s="64">
        <f t="shared" si="86"/>
        <v>1.0416666666666665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59.333333333333336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1.3049999999999999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890</v>
      </c>
      <c r="Y426" s="779">
        <f>IFERROR(SUM(Y414:Y424),"0")</f>
        <v>900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380</v>
      </c>
      <c r="Y428" s="778">
        <f>IFERROR(IF(X428="",0,CEILING((X428/$H428),1)*$H428),"")</f>
        <v>390</v>
      </c>
      <c r="Z428" s="36">
        <f>IFERROR(IF(Y428=0,"",ROUNDUP(Y428/H428,0)*0.02175),"")</f>
        <v>0.5655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392.16</v>
      </c>
      <c r="BN428" s="64">
        <f>IFERROR(Y428*I428/H428,"0")</f>
        <v>402.47999999999996</v>
      </c>
      <c r="BO428" s="64">
        <f>IFERROR(1/J428*(X428/H428),"0")</f>
        <v>0.52777777777777768</v>
      </c>
      <c r="BP428" s="64">
        <f>IFERROR(1/J428*(Y428/H428),"0")</f>
        <v>0.54166666666666663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25.333333333333332</v>
      </c>
      <c r="Y430" s="779">
        <f>IFERROR(Y428/H428,"0")+IFERROR(Y429/H429,"0")</f>
        <v>26</v>
      </c>
      <c r="Z430" s="779">
        <f>IFERROR(IF(Z428="",0,Z428),"0")+IFERROR(IF(Z429="",0,Z429),"0")</f>
        <v>0.5655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380</v>
      </c>
      <c r="Y431" s="779">
        <f>IFERROR(SUM(Y428:Y429),"0")</f>
        <v>390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7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70</v>
      </c>
      <c r="Y459" s="778">
        <f>IFERROR(IF(X459="",0,CEILING((X459/$H459),1)*$H459),"")</f>
        <v>70.08</v>
      </c>
      <c r="Z459" s="36">
        <f>IFERROR(IF(Y459=0,"",ROUNDUP(Y459/H459,0)*0.00753),"")</f>
        <v>0.12048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74.155251141552498</v>
      </c>
      <c r="BN459" s="64">
        <f>IFERROR(Y459*I459/H459,"0")</f>
        <v>74.239999999999995</v>
      </c>
      <c r="BO459" s="64">
        <f>IFERROR(1/J459*(X459/H459),"0")</f>
        <v>0.10244702025523944</v>
      </c>
      <c r="BP459" s="64">
        <f>IFERROR(1/J459*(Y459/H459),"0")</f>
        <v>0.10256410256410256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15.981735159817353</v>
      </c>
      <c r="Y461" s="779">
        <f>IFERROR(Y459/H459,"0")+IFERROR(Y460/H460,"0")</f>
        <v>16</v>
      </c>
      <c r="Z461" s="779">
        <f>IFERROR(IF(Z459="",0,Z459),"0")+IFERROR(IF(Z460="",0,Z460),"0")</f>
        <v>0.12048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70</v>
      </c>
      <c r="Y462" s="779">
        <f>IFERROR(SUM(Y459:Y460),"0")</f>
        <v>70.08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hidden="1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16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16.876190476190473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2.4420024420024417E-2</v>
      </c>
      <c r="BP485" s="64">
        <f t="shared" ref="BP485:BP503" si="102">IFERROR(1/J485*(Y485/H485),"0")</f>
        <v>2.564102564102564E-2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30</v>
      </c>
      <c r="Y487" s="778">
        <f t="shared" si="98"/>
        <v>33.6</v>
      </c>
      <c r="Z487" s="36">
        <f>IFERROR(IF(Y487=0,"",ROUNDUP(Y487/H487,0)*0.00753),"")</f>
        <v>6.0240000000000002E-2</v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31.642857142857135</v>
      </c>
      <c r="BN487" s="64">
        <f t="shared" si="100"/>
        <v>35.44</v>
      </c>
      <c r="BO487" s="64">
        <f t="shared" si="101"/>
        <v>4.5787545787545784E-2</v>
      </c>
      <c r="BP487" s="64">
        <f t="shared" si="102"/>
        <v>5.128205128205128E-2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80</v>
      </c>
      <c r="Y489" s="778">
        <f t="shared" si="98"/>
        <v>84</v>
      </c>
      <c r="Z489" s="36">
        <f>IFERROR(IF(Y489=0,"",ROUNDUP(Y489/H489,0)*0.00753),"")</f>
        <v>0.15060000000000001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84.380952380952365</v>
      </c>
      <c r="BN489" s="64">
        <f t="shared" si="100"/>
        <v>88.6</v>
      </c>
      <c r="BO489" s="64">
        <f t="shared" si="101"/>
        <v>0.1221001221001221</v>
      </c>
      <c r="BP489" s="64">
        <f t="shared" si="102"/>
        <v>0.12820512820512819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0.24096000000000001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126</v>
      </c>
      <c r="Y505" s="779">
        <f>IFERROR(SUM(Y485:Y503),"0")</f>
        <v>134.4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50</v>
      </c>
      <c r="Y522" s="778">
        <f>IFERROR(IF(X522="",0,CEILING((X522/$H522),1)*$H522),"")</f>
        <v>50.400000000000006</v>
      </c>
      <c r="Z522" s="36">
        <f>IFERROR(IF(Y522=0,"",ROUNDUP(Y522/H522,0)*0.00753),"")</f>
        <v>9.0359999999999996E-2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52.738095238095234</v>
      </c>
      <c r="BN522" s="64">
        <f>IFERROR(Y522*I522/H522,"0")</f>
        <v>53.160000000000004</v>
      </c>
      <c r="BO522" s="64">
        <f>IFERROR(1/J522*(X522/H522),"0")</f>
        <v>7.6312576312576319E-2</v>
      </c>
      <c r="BP522" s="64">
        <f>IFERROR(1/J522*(Y522/H522),"0")</f>
        <v>7.6923076923076927E-2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11.904761904761905</v>
      </c>
      <c r="Y527" s="779">
        <f>IFERROR(Y522/H522,"0")+IFERROR(Y523/H523,"0")+IFERROR(Y524/H524,"0")+IFERROR(Y525/H525,"0")+IFERROR(Y526/H526,"0")</f>
        <v>12</v>
      </c>
      <c r="Z527" s="779">
        <f>IFERROR(IF(Z522="",0,Z522),"0")+IFERROR(IF(Z523="",0,Z523),"0")+IFERROR(IF(Z524="",0,Z524),"0")+IFERROR(IF(Z525="",0,Z525),"0")+IFERROR(IF(Z526="",0,Z526),"0")</f>
        <v>9.0359999999999996E-2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50</v>
      </c>
      <c r="Y528" s="779">
        <f>IFERROR(SUM(Y522:Y526),"0")</f>
        <v>50.400000000000006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30</v>
      </c>
      <c r="Y556" s="778">
        <f t="shared" si="104"/>
        <v>31.68</v>
      </c>
      <c r="Z556" s="36">
        <f t="shared" si="105"/>
        <v>7.1760000000000004E-2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32.04545454545454</v>
      </c>
      <c r="BN556" s="64">
        <f t="shared" si="107"/>
        <v>33.839999999999996</v>
      </c>
      <c r="BO556" s="64">
        <f t="shared" si="108"/>
        <v>5.4632867132867136E-2</v>
      </c>
      <c r="BP556" s="64">
        <f t="shared" si="109"/>
        <v>5.7692307692307696E-2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5.6818181818181817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7.1760000000000004E-2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30</v>
      </c>
      <c r="Y565" s="779">
        <f>IFERROR(SUM(Y553:Y563),"0")</f>
        <v>31.68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100</v>
      </c>
      <c r="Y567" s="778">
        <f>IFERROR(IF(X567="",0,CEILING((X567/$H567),1)*$H567),"")</f>
        <v>100.32000000000001</v>
      </c>
      <c r="Z567" s="36">
        <f>IFERROR(IF(Y567=0,"",ROUNDUP(Y567/H567,0)*0.01196),"")</f>
        <v>0.22724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106.81818181818181</v>
      </c>
      <c r="BN567" s="64">
        <f>IFERROR(Y567*I567/H567,"0")</f>
        <v>107.16</v>
      </c>
      <c r="BO567" s="64">
        <f>IFERROR(1/J567*(X567/H567),"0")</f>
        <v>0.18210955710955709</v>
      </c>
      <c r="BP567" s="64">
        <f>IFERROR(1/J567*(Y567/H567),"0")</f>
        <v>0.18269230769230771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1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18.939393939393938</v>
      </c>
      <c r="Y570" s="779">
        <f>IFERROR(Y567/H567,"0")+IFERROR(Y568/H568,"0")+IFERROR(Y569/H569,"0")</f>
        <v>19</v>
      </c>
      <c r="Z570" s="779">
        <f>IFERROR(IF(Z567="",0,Z567),"0")+IFERROR(IF(Z568="",0,Z568),"0")+IFERROR(IF(Z569="",0,Z569),"0")</f>
        <v>0.22724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100</v>
      </c>
      <c r="Y571" s="779">
        <f>IFERROR(SUM(Y567:Y569),"0")</f>
        <v>100.32000000000001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110</v>
      </c>
      <c r="Y573" s="778">
        <f t="shared" ref="Y573:Y581" si="110">IFERROR(IF(X573="",0,CEILING((X573/$H573),1)*$H573),"")</f>
        <v>110.88000000000001</v>
      </c>
      <c r="Z573" s="36">
        <f>IFERROR(IF(Y573=0,"",ROUNDUP(Y573/H573,0)*0.01196),"")</f>
        <v>0.25115999999999999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117.49999999999999</v>
      </c>
      <c r="BN573" s="64">
        <f t="shared" ref="BN573:BN581" si="112">IFERROR(Y573*I573/H573,"0")</f>
        <v>118.44</v>
      </c>
      <c r="BO573" s="64">
        <f t="shared" ref="BO573:BO581" si="113">IFERROR(1/J573*(X573/H573),"0")</f>
        <v>0.20032051282051283</v>
      </c>
      <c r="BP573" s="64">
        <f t="shared" ref="BP573:BP581" si="114">IFERROR(1/J573*(Y573/H573),"0")</f>
        <v>0.20192307692307693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</v>
      </c>
      <c r="Y575" s="778">
        <f t="shared" si="110"/>
        <v>100.32000000000001</v>
      </c>
      <c r="Z575" s="36">
        <f>IFERROR(IF(Y575=0,"",ROUNDUP(Y575/H575,0)*0.01196),"")</f>
        <v>0.22724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106.81818181818181</v>
      </c>
      <c r="BN575" s="64">
        <f t="shared" si="112"/>
        <v>107.16</v>
      </c>
      <c r="BO575" s="64">
        <f t="shared" si="113"/>
        <v>0.18210955710955709</v>
      </c>
      <c r="BP575" s="64">
        <f t="shared" si="114"/>
        <v>0.18269230769230771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39.772727272727266</v>
      </c>
      <c r="Y582" s="779">
        <f>IFERROR(Y573/H573,"0")+IFERROR(Y574/H574,"0")+IFERROR(Y575/H575,"0")+IFERROR(Y576/H576,"0")+IFERROR(Y577/H577,"0")+IFERROR(Y578/H578,"0")+IFERROR(Y579/H579,"0")+IFERROR(Y580/H580,"0")+IFERROR(Y581/H581,"0")</f>
        <v>40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0.47839999999999999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210</v>
      </c>
      <c r="Y583" s="779">
        <f>IFERROR(SUM(Y573:Y581),"0")</f>
        <v>211.20000000000002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110</v>
      </c>
      <c r="Y600" s="778">
        <f t="shared" si="115"/>
        <v>120</v>
      </c>
      <c r="Z600" s="36">
        <f>IFERROR(IF(Y600=0,"",ROUNDUP(Y600/H600,0)*0.02175),"")</f>
        <v>0.21749999999999997</v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114.39999999999999</v>
      </c>
      <c r="BN600" s="64">
        <f t="shared" si="117"/>
        <v>124.80000000000001</v>
      </c>
      <c r="BO600" s="64">
        <f t="shared" si="118"/>
        <v>0.16369047619047616</v>
      </c>
      <c r="BP600" s="64">
        <f t="shared" si="119"/>
        <v>0.17857142857142855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9.1666666666666661</v>
      </c>
      <c r="Y605" s="779">
        <f>IFERROR(Y598/H598,"0")+IFERROR(Y599/H599,"0")+IFERROR(Y600/H600,"0")+IFERROR(Y601/H601,"0")+IFERROR(Y602/H602,"0")+IFERROR(Y603/H603,"0")+IFERROR(Y604/H604,"0")</f>
        <v>10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0.21749999999999997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110</v>
      </c>
      <c r="Y606" s="779">
        <f>IFERROR(SUM(Y598:Y604),"0")</f>
        <v>120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40</v>
      </c>
      <c r="Y626" s="778">
        <f t="shared" si="125"/>
        <v>46.8</v>
      </c>
      <c r="Z626" s="36">
        <f>IFERROR(IF(Y626=0,"",ROUNDUP(Y626/H626,0)*0.02175),"")</f>
        <v>0.1305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42.892307692307703</v>
      </c>
      <c r="BN626" s="64">
        <f t="shared" si="127"/>
        <v>50.184000000000005</v>
      </c>
      <c r="BO626" s="64">
        <f t="shared" si="128"/>
        <v>9.1575091575091583E-2</v>
      </c>
      <c r="BP626" s="64">
        <f t="shared" si="129"/>
        <v>0.10714285714285714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5.1282051282051286</v>
      </c>
      <c r="Y633" s="779">
        <f>IFERROR(Y625/H625,"0")+IFERROR(Y626/H626,"0")+IFERROR(Y627/H627,"0")+IFERROR(Y628/H628,"0")+IFERROR(Y629/H629,"0")+IFERROR(Y630/H630,"0")+IFERROR(Y631/H631,"0")+IFERROR(Y632/H632,"0")</f>
        <v>6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0.1305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40</v>
      </c>
      <c r="Y634" s="779">
        <f>IFERROR(SUM(Y625:Y632),"0")</f>
        <v>46.8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3803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3882.92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4011.134330639054</v>
      </c>
      <c r="Y661" s="779">
        <f>IFERROR(SUM(BN22:BN657),"0")</f>
        <v>4095.2239999999997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7</v>
      </c>
      <c r="Y662" s="38">
        <f>ROUNDUP(SUM(BP22:BP657),0)</f>
        <v>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4186.1343306390536</v>
      </c>
      <c r="Y663" s="779">
        <f>GrossWeightTotalR+PalletQtyTotalR*25</f>
        <v>4270.2240000000002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470.23193736177393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480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8.1982799999999987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47.2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171.60000000000002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45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1418.44</v>
      </c>
      <c r="V670" s="46">
        <f>IFERROR(Y402*1,"0")+IFERROR(Y406*1,"0")+IFERROR(Y407*1,"0")+IFERROR(Y408*1,"0")</f>
        <v>145.79999999999998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1290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70.08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134.4</v>
      </c>
      <c r="Z670" s="46">
        <f>IFERROR(Y518*1,"0")+IFERROR(Y522*1,"0")+IFERROR(Y523*1,"0")+IFERROR(Y524*1,"0")+IFERROR(Y525*1,"0")+IFERROR(Y526*1,"0")+IFERROR(Y530*1,"0")+IFERROR(Y534*1,"0")</f>
        <v>50.400000000000006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343.2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166.8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200,00"/>
        <filter val="100,00"/>
        <filter val="11,90"/>
        <filter val="110,00"/>
        <filter val="126,00"/>
        <filter val="13,10"/>
        <filter val="140,00"/>
        <filter val="15,98"/>
        <filter val="153,85"/>
        <filter val="16,00"/>
        <filter val="17,28"/>
        <filter val="18,94"/>
        <filter val="210,00"/>
        <filter val="25,33"/>
        <filter val="3 803,00"/>
        <filter val="3,00"/>
        <filter val="30,00"/>
        <filter val="380,00"/>
        <filter val="39,77"/>
        <filter val="4 011,13"/>
        <filter val="4 186,13"/>
        <filter val="4,00"/>
        <filter val="4,44"/>
        <filter val="4,63"/>
        <filter val="4,70"/>
        <filter val="40,00"/>
        <filter val="44,00"/>
        <filter val="470,23"/>
        <filter val="5,13"/>
        <filter val="5,68"/>
        <filter val="50,00"/>
        <filter val="59,33"/>
        <filter val="7"/>
        <filter val="70,00"/>
        <filter val="750,00"/>
        <filter val="80,00"/>
        <filter val="890,00"/>
        <filter val="9,17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