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927DDA-33C9-433A-99BC-2619B8796B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Y589" i="1" s="1"/>
  <c r="P585" i="1"/>
  <c r="X583" i="1"/>
  <c r="X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P518" i="1"/>
  <c r="X515" i="1"/>
  <c r="X514" i="1"/>
  <c r="BO513" i="1"/>
  <c r="BM513" i="1"/>
  <c r="Y513" i="1"/>
  <c r="Z513" i="1" s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Y476" i="1" s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O282" i="1"/>
  <c r="BM282" i="1"/>
  <c r="Y282" i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64" i="1" s="1"/>
  <c r="BO22" i="1"/>
  <c r="BM22" i="1"/>
  <c r="X661" i="1" s="1"/>
  <c r="Y22" i="1"/>
  <c r="P22" i="1"/>
  <c r="H10" i="1"/>
  <c r="A9" i="1"/>
  <c r="F10" i="1" s="1"/>
  <c r="D7" i="1"/>
  <c r="Q6" i="1"/>
  <c r="P2" i="1"/>
  <c r="Y331" i="1" l="1"/>
  <c r="BP330" i="1"/>
  <c r="BN330" i="1"/>
  <c r="BP357" i="1"/>
  <c r="BN357" i="1"/>
  <c r="Z357" i="1"/>
  <c r="BP378" i="1"/>
  <c r="BN378" i="1"/>
  <c r="Z378" i="1"/>
  <c r="BP419" i="1"/>
  <c r="BN419" i="1"/>
  <c r="Z419" i="1"/>
  <c r="BP442" i="1"/>
  <c r="BN442" i="1"/>
  <c r="Z442" i="1"/>
  <c r="BP470" i="1"/>
  <c r="BN470" i="1"/>
  <c r="Z470" i="1"/>
  <c r="BP491" i="1"/>
  <c r="BN491" i="1"/>
  <c r="Z491" i="1"/>
  <c r="BP499" i="1"/>
  <c r="BN499" i="1"/>
  <c r="Z499" i="1"/>
  <c r="BP541" i="1"/>
  <c r="BN541" i="1"/>
  <c r="Z541" i="1"/>
  <c r="BP573" i="1"/>
  <c r="BN573" i="1"/>
  <c r="Z57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28" i="1"/>
  <c r="BN28" i="1"/>
  <c r="Z50" i="1"/>
  <c r="BN50" i="1"/>
  <c r="Z51" i="1"/>
  <c r="BN51" i="1"/>
  <c r="Z76" i="1"/>
  <c r="BN76" i="1"/>
  <c r="Z77" i="1"/>
  <c r="BN77" i="1"/>
  <c r="Z95" i="1"/>
  <c r="BN95" i="1"/>
  <c r="Z114" i="1"/>
  <c r="BN114" i="1"/>
  <c r="Z126" i="1"/>
  <c r="BN126" i="1"/>
  <c r="Z146" i="1"/>
  <c r="BN146" i="1"/>
  <c r="Z172" i="1"/>
  <c r="Z173" i="1" s="1"/>
  <c r="BN172" i="1"/>
  <c r="BP172" i="1"/>
  <c r="Z176" i="1"/>
  <c r="BN176" i="1"/>
  <c r="Z186" i="1"/>
  <c r="BN186" i="1"/>
  <c r="Z199" i="1"/>
  <c r="BN199" i="1"/>
  <c r="Z214" i="1"/>
  <c r="BN214" i="1"/>
  <c r="Y226" i="1"/>
  <c r="Z224" i="1"/>
  <c r="BN224" i="1"/>
  <c r="Y241" i="1"/>
  <c r="Z236" i="1"/>
  <c r="BN236" i="1"/>
  <c r="Z253" i="1"/>
  <c r="BN253" i="1"/>
  <c r="Z264" i="1"/>
  <c r="BN264" i="1"/>
  <c r="Z271" i="1"/>
  <c r="BN271" i="1"/>
  <c r="Z276" i="1"/>
  <c r="Z277" i="1" s="1"/>
  <c r="BN276" i="1"/>
  <c r="BP276" i="1"/>
  <c r="Y277" i="1"/>
  <c r="Z281" i="1"/>
  <c r="BN281" i="1"/>
  <c r="Z284" i="1"/>
  <c r="BN284" i="1"/>
  <c r="Z295" i="1"/>
  <c r="Z296" i="1" s="1"/>
  <c r="BN295" i="1"/>
  <c r="BP295" i="1"/>
  <c r="Y296" i="1"/>
  <c r="Z300" i="1"/>
  <c r="BN300" i="1"/>
  <c r="Y30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Y336" i="1"/>
  <c r="Y335" i="1"/>
  <c r="BP334" i="1"/>
  <c r="BN334" i="1"/>
  <c r="Z334" i="1"/>
  <c r="Z335" i="1" s="1"/>
  <c r="BP338" i="1"/>
  <c r="BN338" i="1"/>
  <c r="Z338" i="1"/>
  <c r="BP369" i="1"/>
  <c r="BN369" i="1"/>
  <c r="Z369" i="1"/>
  <c r="BP396" i="1"/>
  <c r="BN396" i="1"/>
  <c r="Z396" i="1"/>
  <c r="BP441" i="1"/>
  <c r="BN441" i="1"/>
  <c r="Z441" i="1"/>
  <c r="BP450" i="1"/>
  <c r="BN450" i="1"/>
  <c r="Z450" i="1"/>
  <c r="BP475" i="1"/>
  <c r="BN475" i="1"/>
  <c r="Z475" i="1"/>
  <c r="BP492" i="1"/>
  <c r="BN492" i="1"/>
  <c r="Z492" i="1"/>
  <c r="BP542" i="1"/>
  <c r="BN542" i="1"/>
  <c r="Z542" i="1"/>
  <c r="BP587" i="1"/>
  <c r="BN587" i="1"/>
  <c r="Z587" i="1"/>
  <c r="BP616" i="1"/>
  <c r="BN616" i="1"/>
  <c r="Z616" i="1"/>
  <c r="BP618" i="1"/>
  <c r="BN618" i="1"/>
  <c r="Z618" i="1"/>
  <c r="BP620" i="1"/>
  <c r="BN620" i="1"/>
  <c r="Z620" i="1"/>
  <c r="Y445" i="1"/>
  <c r="BP355" i="1"/>
  <c r="BN355" i="1"/>
  <c r="Z355" i="1"/>
  <c r="BP367" i="1"/>
  <c r="BN367" i="1"/>
  <c r="Z367" i="1"/>
  <c r="BP376" i="1"/>
  <c r="BN376" i="1"/>
  <c r="Z376" i="1"/>
  <c r="BP390" i="1"/>
  <c r="BN390" i="1"/>
  <c r="Z390" i="1"/>
  <c r="BP417" i="1"/>
  <c r="BN417" i="1"/>
  <c r="Z417" i="1"/>
  <c r="BP429" i="1"/>
  <c r="BN429" i="1"/>
  <c r="Z429" i="1"/>
  <c r="BP437" i="1"/>
  <c r="BN437" i="1"/>
  <c r="Z437" i="1"/>
  <c r="BP460" i="1"/>
  <c r="BN460" i="1"/>
  <c r="Z460" i="1"/>
  <c r="BP468" i="1"/>
  <c r="BN468" i="1"/>
  <c r="Z468" i="1"/>
  <c r="BP489" i="1"/>
  <c r="BN489" i="1"/>
  <c r="Z489" i="1"/>
  <c r="BP497" i="1"/>
  <c r="BN497" i="1"/>
  <c r="Z497" i="1"/>
  <c r="Y509" i="1"/>
  <c r="BP507" i="1"/>
  <c r="BN507" i="1"/>
  <c r="Z507" i="1"/>
  <c r="Z509" i="1" s="1"/>
  <c r="Y187" i="1"/>
  <c r="B670" i="1"/>
  <c r="X662" i="1"/>
  <c r="X663" i="1" s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3" i="1"/>
  <c r="BN53" i="1"/>
  <c r="Y59" i="1"/>
  <c r="Z65" i="1"/>
  <c r="BN65" i="1"/>
  <c r="Z66" i="1"/>
  <c r="BN66" i="1"/>
  <c r="Z70" i="1"/>
  <c r="BN70" i="1"/>
  <c r="Y80" i="1"/>
  <c r="Z83" i="1"/>
  <c r="BN83" i="1"/>
  <c r="Z87" i="1"/>
  <c r="BN87" i="1"/>
  <c r="Z101" i="1"/>
  <c r="BN101" i="1"/>
  <c r="Z110" i="1"/>
  <c r="BN110" i="1"/>
  <c r="Y121" i="1"/>
  <c r="Z116" i="1"/>
  <c r="BN116" i="1"/>
  <c r="Z124" i="1"/>
  <c r="BN124" i="1"/>
  <c r="Z128" i="1"/>
  <c r="BN128" i="1"/>
  <c r="Y137" i="1"/>
  <c r="Y147" i="1"/>
  <c r="Z144" i="1"/>
  <c r="BN144" i="1"/>
  <c r="Z150" i="1"/>
  <c r="BN150" i="1"/>
  <c r="BP150" i="1"/>
  <c r="Z167" i="1"/>
  <c r="BN167" i="1"/>
  <c r="Y182" i="1"/>
  <c r="Z178" i="1"/>
  <c r="BN178" i="1"/>
  <c r="Z184" i="1"/>
  <c r="BN184" i="1"/>
  <c r="BP184" i="1"/>
  <c r="Z197" i="1"/>
  <c r="BN197" i="1"/>
  <c r="Z201" i="1"/>
  <c r="BN201" i="1"/>
  <c r="Z208" i="1"/>
  <c r="BN208" i="1"/>
  <c r="Z218" i="1"/>
  <c r="BN218" i="1"/>
  <c r="BP218" i="1"/>
  <c r="Z222" i="1"/>
  <c r="BN222" i="1"/>
  <c r="Z230" i="1"/>
  <c r="BN230" i="1"/>
  <c r="Z234" i="1"/>
  <c r="BN234" i="1"/>
  <c r="Z238" i="1"/>
  <c r="BN238" i="1"/>
  <c r="Z246" i="1"/>
  <c r="BN246" i="1"/>
  <c r="Z255" i="1"/>
  <c r="BN255" i="1"/>
  <c r="Z259" i="1"/>
  <c r="BN259" i="1"/>
  <c r="Z266" i="1"/>
  <c r="BN266" i="1"/>
  <c r="Z269" i="1"/>
  <c r="BN269" i="1"/>
  <c r="Z286" i="1"/>
  <c r="BN286" i="1"/>
  <c r="Z290" i="1"/>
  <c r="BN290" i="1"/>
  <c r="Z302" i="1"/>
  <c r="BN302" i="1"/>
  <c r="Z312" i="1"/>
  <c r="BN312" i="1"/>
  <c r="Z349" i="1"/>
  <c r="BN349" i="1"/>
  <c r="BP354" i="1"/>
  <c r="BN354" i="1"/>
  <c r="Z354" i="1"/>
  <c r="BP359" i="1"/>
  <c r="BN359" i="1"/>
  <c r="Z359" i="1"/>
  <c r="BP373" i="1"/>
  <c r="BN373" i="1"/>
  <c r="Z373" i="1"/>
  <c r="BP382" i="1"/>
  <c r="BN382" i="1"/>
  <c r="Z382" i="1"/>
  <c r="BP407" i="1"/>
  <c r="BN407" i="1"/>
  <c r="Z407" i="1"/>
  <c r="BP421" i="1"/>
  <c r="BN421" i="1"/>
  <c r="Z421" i="1"/>
  <c r="Y438" i="1"/>
  <c r="BP434" i="1"/>
  <c r="BN434" i="1"/>
  <c r="Z434" i="1"/>
  <c r="X670" i="1"/>
  <c r="BP452" i="1"/>
  <c r="BN452" i="1"/>
  <c r="Z452" i="1"/>
  <c r="Y471" i="1"/>
  <c r="BP465" i="1"/>
  <c r="BN465" i="1"/>
  <c r="Z465" i="1"/>
  <c r="Y482" i="1"/>
  <c r="BP481" i="1"/>
  <c r="BN481" i="1"/>
  <c r="Z481" i="1"/>
  <c r="Z482" i="1" s="1"/>
  <c r="Y504" i="1"/>
  <c r="BP485" i="1"/>
  <c r="BN485" i="1"/>
  <c r="Z485" i="1"/>
  <c r="BP494" i="1"/>
  <c r="BN494" i="1"/>
  <c r="Z494" i="1"/>
  <c r="BP501" i="1"/>
  <c r="BN501" i="1"/>
  <c r="Z501" i="1"/>
  <c r="AB670" i="1"/>
  <c r="Y548" i="1"/>
  <c r="BP547" i="1"/>
  <c r="BN547" i="1"/>
  <c r="Z547" i="1"/>
  <c r="Z548" i="1" s="1"/>
  <c r="BP553" i="1"/>
  <c r="BN553" i="1"/>
  <c r="Z553" i="1"/>
  <c r="BP560" i="1"/>
  <c r="BN560" i="1"/>
  <c r="Z560" i="1"/>
  <c r="BP562" i="1"/>
  <c r="BN562" i="1"/>
  <c r="Z562" i="1"/>
  <c r="BP575" i="1"/>
  <c r="BN575" i="1"/>
  <c r="Z575" i="1"/>
  <c r="BP579" i="1"/>
  <c r="BN579" i="1"/>
  <c r="Z579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Y379" i="1"/>
  <c r="W670" i="1"/>
  <c r="Y444" i="1"/>
  <c r="Y510" i="1"/>
  <c r="BP513" i="1"/>
  <c r="BN513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BP557" i="1"/>
  <c r="BN557" i="1"/>
  <c r="Z557" i="1"/>
  <c r="BP561" i="1"/>
  <c r="BN561" i="1"/>
  <c r="Z561" i="1"/>
  <c r="BP569" i="1"/>
  <c r="BN569" i="1"/>
  <c r="Z569" i="1"/>
  <c r="BP576" i="1"/>
  <c r="BN576" i="1"/>
  <c r="Z576" i="1"/>
  <c r="BP580" i="1"/>
  <c r="BN580" i="1"/>
  <c r="Z580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543" i="1"/>
  <c r="Y582" i="1"/>
  <c r="Y613" i="1"/>
  <c r="H9" i="1"/>
  <c r="A10" i="1"/>
  <c r="F9" i="1"/>
  <c r="J9" i="1"/>
  <c r="Z22" i="1"/>
  <c r="Z23" i="1" s="1"/>
  <c r="BN22" i="1"/>
  <c r="BP22" i="1"/>
  <c r="Y23" i="1"/>
  <c r="X660" i="1"/>
  <c r="Z27" i="1"/>
  <c r="BN27" i="1"/>
  <c r="BP27" i="1"/>
  <c r="Z29" i="1"/>
  <c r="BN29" i="1"/>
  <c r="Z33" i="1"/>
  <c r="BN33" i="1"/>
  <c r="C670" i="1"/>
  <c r="Y55" i="1"/>
  <c r="Z49" i="1"/>
  <c r="BN49" i="1"/>
  <c r="Y54" i="1"/>
  <c r="BP58" i="1"/>
  <c r="BN58" i="1"/>
  <c r="Z58" i="1"/>
  <c r="Z59" i="1" s="1"/>
  <c r="Y60" i="1"/>
  <c r="BP64" i="1"/>
  <c r="BN64" i="1"/>
  <c r="Z64" i="1"/>
  <c r="BP69" i="1"/>
  <c r="BN69" i="1"/>
  <c r="Z69" i="1"/>
  <c r="BP78" i="1"/>
  <c r="BN78" i="1"/>
  <c r="Z78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E670" i="1"/>
  <c r="Y112" i="1"/>
  <c r="BP107" i="1"/>
  <c r="BN107" i="1"/>
  <c r="Z107" i="1"/>
  <c r="Y111" i="1"/>
  <c r="BP115" i="1"/>
  <c r="BN115" i="1"/>
  <c r="Z115" i="1"/>
  <c r="Y120" i="1"/>
  <c r="BP125" i="1"/>
  <c r="BN125" i="1"/>
  <c r="Z125" i="1"/>
  <c r="Y129" i="1"/>
  <c r="BP135" i="1"/>
  <c r="BN135" i="1"/>
  <c r="Z135" i="1"/>
  <c r="BP143" i="1"/>
  <c r="BN143" i="1"/>
  <c r="Z143" i="1"/>
  <c r="BP151" i="1"/>
  <c r="BN151" i="1"/>
  <c r="Z151" i="1"/>
  <c r="Z152" i="1" s="1"/>
  <c r="Y153" i="1"/>
  <c r="G670" i="1"/>
  <c r="Y159" i="1"/>
  <c r="BP156" i="1"/>
  <c r="BN156" i="1"/>
  <c r="Z156" i="1"/>
  <c r="Z158" i="1" s="1"/>
  <c r="Y163" i="1"/>
  <c r="BP177" i="1"/>
  <c r="BN177" i="1"/>
  <c r="Z177" i="1"/>
  <c r="Y181" i="1"/>
  <c r="BP185" i="1"/>
  <c r="BN185" i="1"/>
  <c r="Z185" i="1"/>
  <c r="BP198" i="1"/>
  <c r="BN198" i="1"/>
  <c r="Z198" i="1"/>
  <c r="BP202" i="1"/>
  <c r="BN202" i="1"/>
  <c r="Z202" i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BP239" i="1"/>
  <c r="BN239" i="1"/>
  <c r="Z239" i="1"/>
  <c r="Y248" i="1"/>
  <c r="BP243" i="1"/>
  <c r="BN243" i="1"/>
  <c r="Z243" i="1"/>
  <c r="BP247" i="1"/>
  <c r="BN247" i="1"/>
  <c r="Z247" i="1"/>
  <c r="Y249" i="1"/>
  <c r="K670" i="1"/>
  <c r="Y261" i="1"/>
  <c r="BP252" i="1"/>
  <c r="BN252" i="1"/>
  <c r="Z252" i="1"/>
  <c r="BP256" i="1"/>
  <c r="BN256" i="1"/>
  <c r="Z256" i="1"/>
  <c r="Y260" i="1"/>
  <c r="BP265" i="1"/>
  <c r="BN265" i="1"/>
  <c r="Z265" i="1"/>
  <c r="BP268" i="1"/>
  <c r="BN268" i="1"/>
  <c r="Z268" i="1"/>
  <c r="BP272" i="1"/>
  <c r="BN272" i="1"/>
  <c r="Z272" i="1"/>
  <c r="Y274" i="1"/>
  <c r="BP282" i="1"/>
  <c r="BN282" i="1"/>
  <c r="Z282" i="1"/>
  <c r="BP285" i="1"/>
  <c r="BN285" i="1"/>
  <c r="Z285" i="1"/>
  <c r="BP289" i="1"/>
  <c r="BN289" i="1"/>
  <c r="Z289" i="1"/>
  <c r="BP308" i="1"/>
  <c r="BN308" i="1"/>
  <c r="Z308" i="1"/>
  <c r="BP311" i="1"/>
  <c r="BN311" i="1"/>
  <c r="Z311" i="1"/>
  <c r="Y340" i="1"/>
  <c r="BP356" i="1"/>
  <c r="BN356" i="1"/>
  <c r="Z356" i="1"/>
  <c r="BP360" i="1"/>
  <c r="BN360" i="1"/>
  <c r="Z360" i="1"/>
  <c r="BP368" i="1"/>
  <c r="BN368" i="1"/>
  <c r="Z368" i="1"/>
  <c r="BP383" i="1"/>
  <c r="BN383" i="1"/>
  <c r="Z383" i="1"/>
  <c r="Y385" i="1"/>
  <c r="Y24" i="1"/>
  <c r="BP52" i="1"/>
  <c r="BN52" i="1"/>
  <c r="Z52" i="1"/>
  <c r="Z54" i="1" s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Z103" i="1" s="1"/>
  <c r="BP109" i="1"/>
  <c r="BN109" i="1"/>
  <c r="Z109" i="1"/>
  <c r="BP117" i="1"/>
  <c r="BN117" i="1"/>
  <c r="Z117" i="1"/>
  <c r="BP127" i="1"/>
  <c r="BN127" i="1"/>
  <c r="Z127" i="1"/>
  <c r="Z129" i="1" s="1"/>
  <c r="BP136" i="1"/>
  <c r="BN136" i="1"/>
  <c r="Z136" i="1"/>
  <c r="Y138" i="1"/>
  <c r="Y148" i="1"/>
  <c r="BP140" i="1"/>
  <c r="BN140" i="1"/>
  <c r="Z140" i="1"/>
  <c r="BP145" i="1"/>
  <c r="BN145" i="1"/>
  <c r="Z145" i="1"/>
  <c r="BP162" i="1"/>
  <c r="BN162" i="1"/>
  <c r="Z162" i="1"/>
  <c r="Z163" i="1" s="1"/>
  <c r="Y164" i="1"/>
  <c r="Y169" i="1"/>
  <c r="BP166" i="1"/>
  <c r="BN166" i="1"/>
  <c r="Z166" i="1"/>
  <c r="Z168" i="1" s="1"/>
  <c r="BP179" i="1"/>
  <c r="BN179" i="1"/>
  <c r="Z179" i="1"/>
  <c r="I670" i="1"/>
  <c r="Y193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9" i="1"/>
  <c r="BN209" i="1"/>
  <c r="Z209" i="1"/>
  <c r="Z210" i="1" s="1"/>
  <c r="Y211" i="1"/>
  <c r="Y216" i="1"/>
  <c r="BP213" i="1"/>
  <c r="BN213" i="1"/>
  <c r="Z213" i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4" i="1"/>
  <c r="BN254" i="1"/>
  <c r="Z254" i="1"/>
  <c r="BP258" i="1"/>
  <c r="BN258" i="1"/>
  <c r="Z258" i="1"/>
  <c r="BP267" i="1"/>
  <c r="BN267" i="1"/>
  <c r="Z267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BP309" i="1"/>
  <c r="BN309" i="1"/>
  <c r="Z309" i="1"/>
  <c r="Y313" i="1"/>
  <c r="BP339" i="1"/>
  <c r="BN339" i="1"/>
  <c r="Z339" i="1"/>
  <c r="Z340" i="1" s="1"/>
  <c r="Y341" i="1"/>
  <c r="T670" i="1"/>
  <c r="Y345" i="1"/>
  <c r="BP344" i="1"/>
  <c r="BN344" i="1"/>
  <c r="Z344" i="1"/>
  <c r="Z345" i="1" s="1"/>
  <c r="Y346" i="1"/>
  <c r="Y351" i="1"/>
  <c r="BP348" i="1"/>
  <c r="BN348" i="1"/>
  <c r="Z348" i="1"/>
  <c r="Z350" i="1" s="1"/>
  <c r="BP358" i="1"/>
  <c r="BN358" i="1"/>
  <c r="Z358" i="1"/>
  <c r="BP362" i="1"/>
  <c r="BN362" i="1"/>
  <c r="Z362" i="1"/>
  <c r="Y364" i="1"/>
  <c r="Y371" i="1"/>
  <c r="BP366" i="1"/>
  <c r="BN366" i="1"/>
  <c r="Z366" i="1"/>
  <c r="Y370" i="1"/>
  <c r="BP374" i="1"/>
  <c r="BN374" i="1"/>
  <c r="Z374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10" i="1"/>
  <c r="Y409" i="1"/>
  <c r="BP406" i="1"/>
  <c r="BN406" i="1"/>
  <c r="Z406" i="1"/>
  <c r="D670" i="1"/>
  <c r="Y72" i="1"/>
  <c r="F670" i="1"/>
  <c r="Y130" i="1"/>
  <c r="H670" i="1"/>
  <c r="Y174" i="1"/>
  <c r="J670" i="1"/>
  <c r="Y210" i="1"/>
  <c r="L670" i="1"/>
  <c r="Y273" i="1"/>
  <c r="M670" i="1"/>
  <c r="Y292" i="1"/>
  <c r="Y297" i="1"/>
  <c r="P670" i="1"/>
  <c r="Y304" i="1"/>
  <c r="Q670" i="1"/>
  <c r="Y314" i="1"/>
  <c r="Y319" i="1"/>
  <c r="S670" i="1"/>
  <c r="Y332" i="1"/>
  <c r="U670" i="1"/>
  <c r="Y363" i="1"/>
  <c r="Y380" i="1"/>
  <c r="BP375" i="1"/>
  <c r="BN375" i="1"/>
  <c r="BP377" i="1"/>
  <c r="BN377" i="1"/>
  <c r="Z377" i="1"/>
  <c r="Y386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BP408" i="1"/>
  <c r="BN408" i="1"/>
  <c r="Z408" i="1"/>
  <c r="Z414" i="1"/>
  <c r="BN414" i="1"/>
  <c r="BP414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Y431" i="1"/>
  <c r="Z433" i="1"/>
  <c r="BN433" i="1"/>
  <c r="BP433" i="1"/>
  <c r="Z435" i="1"/>
  <c r="BN435" i="1"/>
  <c r="Z436" i="1"/>
  <c r="BN436" i="1"/>
  <c r="Y439" i="1"/>
  <c r="Z443" i="1"/>
  <c r="Z444" i="1" s="1"/>
  <c r="BN443" i="1"/>
  <c r="BP443" i="1"/>
  <c r="Z448" i="1"/>
  <c r="BN448" i="1"/>
  <c r="BP448" i="1"/>
  <c r="Z449" i="1"/>
  <c r="BN449" i="1"/>
  <c r="Z451" i="1"/>
  <c r="BN451" i="1"/>
  <c r="Z453" i="1"/>
  <c r="BN453" i="1"/>
  <c r="Z455" i="1"/>
  <c r="BN455" i="1"/>
  <c r="Y456" i="1"/>
  <c r="Z459" i="1"/>
  <c r="Z461" i="1" s="1"/>
  <c r="BN459" i="1"/>
  <c r="BP459" i="1"/>
  <c r="Y462" i="1"/>
  <c r="Z464" i="1"/>
  <c r="BN464" i="1"/>
  <c r="BP464" i="1"/>
  <c r="Z466" i="1"/>
  <c r="BN466" i="1"/>
  <c r="Z467" i="1"/>
  <c r="BN467" i="1"/>
  <c r="Z469" i="1"/>
  <c r="BN469" i="1"/>
  <c r="Y472" i="1"/>
  <c r="Z474" i="1"/>
  <c r="BN474" i="1"/>
  <c r="BP474" i="1"/>
  <c r="Y477" i="1"/>
  <c r="Y670" i="1"/>
  <c r="Y483" i="1"/>
  <c r="Z486" i="1"/>
  <c r="BN486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2" i="1"/>
  <c r="BN502" i="1"/>
  <c r="Y505" i="1"/>
  <c r="Z508" i="1"/>
  <c r="BN508" i="1"/>
  <c r="BP508" i="1"/>
  <c r="Z512" i="1"/>
  <c r="Z514" i="1" s="1"/>
  <c r="BN512" i="1"/>
  <c r="BP512" i="1"/>
  <c r="Y515" i="1"/>
  <c r="Z670" i="1"/>
  <c r="Y520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8" i="1"/>
  <c r="BN578" i="1"/>
  <c r="Z578" i="1"/>
  <c r="Y426" i="1"/>
  <c r="Y457" i="1"/>
  <c r="BP524" i="1"/>
  <c r="BN524" i="1"/>
  <c r="Z524" i="1"/>
  <c r="Y527" i="1"/>
  <c r="BP540" i="1"/>
  <c r="BN540" i="1"/>
  <c r="Z540" i="1"/>
  <c r="BP556" i="1"/>
  <c r="BN556" i="1"/>
  <c r="Z556" i="1"/>
  <c r="BP559" i="1"/>
  <c r="BN559" i="1"/>
  <c r="Z559" i="1"/>
  <c r="BP568" i="1"/>
  <c r="BN568" i="1"/>
  <c r="Z568" i="1"/>
  <c r="BP577" i="1"/>
  <c r="BN577" i="1"/>
  <c r="Z577" i="1"/>
  <c r="BP581" i="1"/>
  <c r="BN581" i="1"/>
  <c r="Z581" i="1"/>
  <c r="Y583" i="1"/>
  <c r="AA670" i="1"/>
  <c r="Y544" i="1"/>
  <c r="Y549" i="1"/>
  <c r="AC670" i="1"/>
  <c r="Y564" i="1"/>
  <c r="Z585" i="1"/>
  <c r="BN585" i="1"/>
  <c r="BP585" i="1"/>
  <c r="Y588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Z586" i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543" i="1" l="1"/>
  <c r="Z476" i="1"/>
  <c r="Z471" i="1"/>
  <c r="Z456" i="1"/>
  <c r="Z303" i="1"/>
  <c r="Z215" i="1"/>
  <c r="Z385" i="1"/>
  <c r="Z187" i="1"/>
  <c r="Z622" i="1"/>
  <c r="Z564" i="1"/>
  <c r="Z612" i="1"/>
  <c r="Z379" i="1"/>
  <c r="Z291" i="1"/>
  <c r="Z313" i="1"/>
  <c r="Z273" i="1"/>
  <c r="Z248" i="1"/>
  <c r="Z181" i="1"/>
  <c r="Z35" i="1"/>
  <c r="Z570" i="1"/>
  <c r="Z504" i="1"/>
  <c r="Z120" i="1"/>
  <c r="Z640" i="1"/>
  <c r="Z605" i="1"/>
  <c r="Z588" i="1"/>
  <c r="Z582" i="1"/>
  <c r="Z409" i="1"/>
  <c r="Z240" i="1"/>
  <c r="Y660" i="1"/>
  <c r="Z363" i="1"/>
  <c r="Z226" i="1"/>
  <c r="Z88" i="1"/>
  <c r="Z72" i="1"/>
  <c r="Y664" i="1"/>
  <c r="Y661" i="1"/>
  <c r="Z633" i="1"/>
  <c r="Z527" i="1"/>
  <c r="Z438" i="1"/>
  <c r="Z425" i="1"/>
  <c r="Z398" i="1"/>
  <c r="Z392" i="1"/>
  <c r="Z370" i="1"/>
  <c r="Z204" i="1"/>
  <c r="Z147" i="1"/>
  <c r="Z97" i="1"/>
  <c r="Z79" i="1"/>
  <c r="Z260" i="1"/>
  <c r="Z137" i="1"/>
  <c r="Z111" i="1"/>
  <c r="Y662" i="1"/>
  <c r="Z665" i="1"/>
  <c r="Y663" i="1" l="1"/>
</calcChain>
</file>

<file path=xl/sharedStrings.xml><?xml version="1.0" encoding="utf-8"?>
<sst xmlns="http://schemas.openxmlformats.org/spreadsheetml/2006/main" count="3147" uniqueCount="1104">
  <si>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</si>
  <si>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</si>
  <si>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</si>
  <si>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</si>
  <si>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</si>
  <si>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</si>
  <si>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</si>
  <si>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</si>
  <si>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</si>
  <si>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</si>
  <si>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</si>
  <si>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</si>
  <si>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</si>
  <si>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</si>
  <si>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</si>
  <si>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</si>
  <si>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</si>
  <si>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</si>
  <si>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</si>
  <si>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</si>
  <si>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</si>
  <si>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</si>
  <si>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</si>
  <si>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</si>
  <si>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</si>
  <si>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</si>
  <si>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</si>
  <si>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</si>
  <si>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</si>
  <si>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</si>
  <si>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</si>
  <si>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</si>
  <si>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</si>
  <si>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</si>
  <si>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</si>
  <si>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</si>
  <si>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</si>
  <si>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</si>
  <si>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</si>
  <si>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</si>
  <si>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</si>
  <si>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</si>
  <si>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</si>
  <si>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</si>
  <si>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</si>
  <si>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</si>
  <si>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</si>
  <si>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</si>
  <si>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</si>
  <si>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</si>
  <si>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</si>
  <si>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</si>
  <si>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</si>
  <si>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</si>
  <si>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</si>
  <si>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</si>
  <si>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</si>
  <si>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</si>
  <si>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</si>
  <si>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</si>
  <si>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</si>
  <si>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</si>
  <si>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</si>
  <si>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</si>
  <si>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</si>
  <si>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</si>
  <si>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</si>
  <si>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</si>
  <si>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</si>
  <si>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</si>
  <si>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</si>
  <si>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</si>
  <si>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</si>
  <si>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</si>
  <si>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</si>
  <si>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</si>
  <si>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</si>
  <si>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</si>
  <si>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</si>
  <si>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</si>
  <si>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</si>
  <si>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</si>
  <si>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</si>
  <si>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</si>
  <si>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</si>
  <si>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</si>
  <si>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</si>
  <si>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</si>
  <si>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</si>
  <si>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</si>
  <si>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</si>
  <si>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</si>
  <si>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</si>
  <si>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</si>
  <si>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</si>
  <si>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</si>
  <si>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</si>
  <si>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</si>
  <si>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</si>
  <si>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</si>
  <si>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</si>
  <si>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</si>
  <si>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</si>
  <si>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</si>
  <si>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</si>
  <si>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</si>
  <si>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</si>
  <si>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</si>
  <si>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</si>
  <si>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</si>
  <si>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</si>
  <si>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</si>
  <si>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</si>
  <si>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</si>
  <si>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</si>
  <si>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</si>
  <si>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</si>
  <si>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</si>
  <si>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</si>
  <si>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</si>
  <si>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</si>
  <si>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</si>
  <si>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</si>
  <si>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</si>
  <si>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</si>
  <si>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</si>
  <si>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</si>
  <si>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</si>
  <si>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</si>
  <si>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</si>
  <si>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</si>
  <si>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</si>
  <si>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</si>
  <si>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</si>
  <si>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</si>
  <si>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</si>
  <si>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</si>
  <si>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</si>
  <si>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</si>
  <si>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</si>
  <si>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</si>
  <si>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</si>
  <si>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</si>
  <si>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</si>
  <si>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</si>
  <si>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</si>
  <si>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</si>
  <si>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</si>
  <si>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</si>
  <si>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</si>
  <si>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Слой, мин. 1</t>
  </si>
  <si>
    <t>ЕАЭС N RU Д-RU.РА01.В.10475/23, ЕАЭС N RU Д-RU.РА01.В.10512/23</t>
  </si>
  <si>
    <t>Слой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</si>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</sst>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45618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Пятница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0.375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324</v>
      </c>
      <c r="Y52" s="778">
        <f t="shared" si="6"/>
        <v>324</v>
      </c>
      <c r="Z52" s="36">
        <f>IFERROR(IF(Y52=0,"",ROUNDUP(Y52/H52,0)*0.00902),"")</f>
        <v>0.73062000000000005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341.01</v>
      </c>
      <c r="BN52" s="64">
        <f t="shared" si="8"/>
        <v>341.01</v>
      </c>
      <c r="BO52" s="64">
        <f t="shared" si="9"/>
        <v>0.61363636363636365</v>
      </c>
      <c r="BP52" s="64">
        <f t="shared" si="10"/>
        <v>0.61363636363636365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81</v>
      </c>
      <c r="Y54" s="779">
        <f>IFERROR(Y48/H48,"0")+IFERROR(Y49/H49,"0")+IFERROR(Y50/H50,"0")+IFERROR(Y51/H51,"0")+IFERROR(Y52/H52,"0")+IFERROR(Y53/H53,"0")</f>
        <v>81</v>
      </c>
      <c r="Z54" s="779">
        <f>IFERROR(IF(Z48="",0,Z48),"0")+IFERROR(IF(Z49="",0,Z49),"0")+IFERROR(IF(Z50="",0,Z50),"0")+IFERROR(IF(Z51="",0,Z51),"0")+IFERROR(IF(Z52="",0,Z52),"0")+IFERROR(IF(Z53="",0,Z53),"0")</f>
        <v>0.73062000000000005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324</v>
      </c>
      <c r="Y55" s="779">
        <f>IFERROR(SUM(Y48:Y53),"0")</f>
        <v>324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86.4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27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1080</v>
      </c>
      <c r="Y71" s="778">
        <f t="shared" si="11"/>
        <v>1080</v>
      </c>
      <c r="Z71" s="36">
        <f>IFERROR(IF(Y71=0,"",ROUNDUP(Y71/H71,0)*0.00902),"")</f>
        <v>2.1648000000000001</v>
      </c>
      <c r="AA71" s="56"/>
      <c r="AB71" s="57"/>
      <c r="AC71" s="125" t="s">
        <v>151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1130.4000000000001</v>
      </c>
      <c r="BN71" s="64">
        <f t="shared" si="13"/>
        <v>1130.4000000000001</v>
      </c>
      <c r="BO71" s="64">
        <f t="shared" si="14"/>
        <v>1.8181818181818183</v>
      </c>
      <c r="BP71" s="64">
        <f t="shared" si="15"/>
        <v>1.8181818181818183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240</v>
      </c>
      <c r="Y72" s="779">
        <f>IFERROR(Y63/H63,"0")+IFERROR(Y64/H64,"0")+IFERROR(Y65/H65,"0")+IFERROR(Y66/H66,"0")+IFERROR(Y67/H67,"0")+IFERROR(Y68/H68,"0")+IFERROR(Y69/H69,"0")+IFERROR(Y70/H70,"0")+IFERROR(Y71/H71,"0")</f>
        <v>240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2.1648000000000001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1080</v>
      </c>
      <c r="Y73" s="779">
        <f>IFERROR(SUM(Y63:Y71),"0")</f>
        <v>1080</v>
      </c>
      <c r="Z73" s="37"/>
      <c r="AA73" s="780"/>
      <c r="AB73" s="780"/>
      <c r="AC73" s="780"/>
    </row>
    <row r="74" spans="1:68" ht="14.25" hidden="1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6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152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3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1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hidden="1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130</v>
      </c>
      <c r="M109" s="33" t="s">
        <v>155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232</v>
      </c>
      <c r="AG109" s="64"/>
      <c r="AJ109" s="68" t="s">
        <v>131</v>
      </c>
      <c r="AK109" s="68">
        <v>594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hidden="1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218.7</v>
      </c>
      <c r="Y116" s="778">
        <f t="shared" si="26"/>
        <v>218.70000000000002</v>
      </c>
      <c r="Z116" s="36">
        <f>IFERROR(IF(Y116=0,"",ROUNDUP(Y116/H116,0)*0.00753),"")</f>
        <v>0.60992999999999997</v>
      </c>
      <c r="AA116" s="56"/>
      <c r="AB116" s="57"/>
      <c r="AC116" s="177" t="s">
        <v>244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240.732</v>
      </c>
      <c r="BN116" s="64">
        <f t="shared" si="28"/>
        <v>240.732</v>
      </c>
      <c r="BO116" s="64">
        <f t="shared" si="29"/>
        <v>0.51923076923076916</v>
      </c>
      <c r="BP116" s="64">
        <f t="shared" si="30"/>
        <v>0.51923076923076916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118</v>
      </c>
      <c r="N118" s="33"/>
      <c r="O118" s="32">
        <v>45</v>
      </c>
      <c r="P118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118</v>
      </c>
      <c r="N119" s="33"/>
      <c r="O119" s="32">
        <v>45</v>
      </c>
      <c r="P119" s="943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80.999999999999986</v>
      </c>
      <c r="Y120" s="779">
        <f>IFERROR(Y114/H114,"0")+IFERROR(Y115/H115,"0")+IFERROR(Y116/H116,"0")+IFERROR(Y117/H117,"0")+IFERROR(Y118/H118,"0")+IFERROR(Y119/H119,"0")</f>
        <v>81</v>
      </c>
      <c r="Z120" s="779">
        <f>IFERROR(IF(Z114="",0,Z114),"0")+IFERROR(IF(Z115="",0,Z115),"0")+IFERROR(IF(Z116="",0,Z116),"0")+IFERROR(IF(Z117="",0,Z117),"0")+IFERROR(IF(Z118="",0,Z118),"0")+IFERROR(IF(Z119="",0,Z119),"0")</f>
        <v>0.60992999999999997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218.7</v>
      </c>
      <c r="Y121" s="779">
        <f>IFERROR(SUM(Y114:Y119),"0")</f>
        <v>218.70000000000002</v>
      </c>
      <c r="Z121" s="37"/>
      <c r="AA121" s="780"/>
      <c r="AB121" s="780"/>
      <c r="AC121" s="780"/>
    </row>
    <row r="122" spans="1:68" ht="16.5" hidden="1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hidden="1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5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225</v>
      </c>
      <c r="Y127" s="778">
        <f>IFERROR(IF(X127="",0,CEILING((X127/$H127),1)*$H127),"")</f>
        <v>225</v>
      </c>
      <c r="Z127" s="36">
        <f>IFERROR(IF(Y127=0,"",ROUNDUP(Y127/H127,0)*0.00902),"")</f>
        <v>0.45100000000000001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235.5</v>
      </c>
      <c r="BN127" s="64">
        <f>IFERROR(Y127*I127/H127,"0")</f>
        <v>235.5</v>
      </c>
      <c r="BO127" s="64">
        <f>IFERROR(1/J127*(X127/H127),"0")</f>
        <v>0.37878787878787878</v>
      </c>
      <c r="BP127" s="64">
        <f>IFERROR(1/J127*(Y127/H127),"0")</f>
        <v>0.37878787878787878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50</v>
      </c>
      <c r="Y129" s="779">
        <f>IFERROR(Y124/H124,"0")+IFERROR(Y125/H125,"0")+IFERROR(Y126/H126,"0")+IFERROR(Y127/H127,"0")+IFERROR(Y128/H128,"0")</f>
        <v>50</v>
      </c>
      <c r="Z129" s="779">
        <f>IFERROR(IF(Z124="",0,Z124),"0")+IFERROR(IF(Z125="",0,Z125),"0")+IFERROR(IF(Z126="",0,Z126),"0")+IFERROR(IF(Z127="",0,Z127),"0")+IFERROR(IF(Z128="",0,Z128),"0")</f>
        <v>0.45100000000000001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225</v>
      </c>
      <c r="Y130" s="779">
        <f>IFERROR(SUM(Y124:Y128),"0")</f>
        <v>225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50</v>
      </c>
      <c r="P132" s="96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55</v>
      </c>
      <c r="P133" s="1139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79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hidden="1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810</v>
      </c>
      <c r="Y144" s="778">
        <f t="shared" si="31"/>
        <v>810</v>
      </c>
      <c r="Z144" s="36">
        <f>IFERROR(IF(Y144=0,"",ROUNDUP(Y144/H144,0)*0.00753),"")</f>
        <v>2.2589999999999999</v>
      </c>
      <c r="AA144" s="56"/>
      <c r="AB144" s="57"/>
      <c r="AC144" s="213" t="s">
        <v>291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891.6</v>
      </c>
      <c r="BN144" s="64">
        <f t="shared" si="33"/>
        <v>891.6</v>
      </c>
      <c r="BO144" s="64">
        <f t="shared" si="34"/>
        <v>1.9230769230769229</v>
      </c>
      <c r="BP144" s="64">
        <f t="shared" si="35"/>
        <v>1.9230769230769229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300</v>
      </c>
      <c r="Y147" s="779">
        <f>IFERROR(Y140/H140,"0")+IFERROR(Y141/H141,"0")+IFERROR(Y142/H142,"0")+IFERROR(Y143/H143,"0")+IFERROR(Y144/H144,"0")+IFERROR(Y145/H145,"0")+IFERROR(Y146/H146,"0")</f>
        <v>300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2.2589999999999999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810</v>
      </c>
      <c r="Y148" s="779">
        <f>IFERROR(SUM(Y140:Y146),"0")</f>
        <v>810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342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283.2</v>
      </c>
      <c r="Y233" s="778">
        <f t="shared" si="46"/>
        <v>283.2</v>
      </c>
      <c r="Z233" s="36">
        <f t="shared" ref="Z233:Z239" si="51">IFERROR(IF(Y233=0,"",ROUNDUP(Y233/H233,0)*0.00753),"")</f>
        <v>0.88854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317.42</v>
      </c>
      <c r="BN233" s="64">
        <f t="shared" si="48"/>
        <v>317.42</v>
      </c>
      <c r="BO233" s="64">
        <f t="shared" si="49"/>
        <v>0.75641025641025639</v>
      </c>
      <c r="BP233" s="64">
        <f t="shared" si="50"/>
        <v>0.75641025641025639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292.8</v>
      </c>
      <c r="Y235" s="778">
        <f t="shared" si="46"/>
        <v>292.8</v>
      </c>
      <c r="Z235" s="36">
        <f t="shared" si="51"/>
        <v>0.91866000000000003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325.98400000000004</v>
      </c>
      <c r="BN235" s="64">
        <f t="shared" si="48"/>
        <v>325.98400000000004</v>
      </c>
      <c r="BO235" s="64">
        <f t="shared" si="49"/>
        <v>0.78205128205128216</v>
      </c>
      <c r="BP235" s="64">
        <f t="shared" si="50"/>
        <v>0.78205128205128216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240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240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1.8071999999999999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576</v>
      </c>
      <c r="Y241" s="779">
        <f>IFERROR(SUM(Y229:Y239),"0")</f>
        <v>576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9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489</v>
      </c>
      <c r="B281" s="54" t="s">
        <v>490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491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509</v>
      </c>
      <c r="B288" s="54" t="s">
        <v>510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511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500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514</v>
      </c>
      <c r="B290" s="54" t="s">
        <v>515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516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587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474.6</v>
      </c>
      <c r="Y407" s="778">
        <f>IFERROR(IF(X407="",0,CEILING((X407/$H407),1)*$H407),"")</f>
        <v>474.6</v>
      </c>
      <c r="Z407" s="36">
        <f>IFERROR(IF(Y407=0,"",ROUNDUP(Y407/H407,0)*0.00753),"")</f>
        <v>1.7017800000000001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536.07199999999989</v>
      </c>
      <c r="BN407" s="64">
        <f>IFERROR(Y407*I407/H407,"0")</f>
        <v>536.07199999999989</v>
      </c>
      <c r="BO407" s="64">
        <f>IFERROR(1/J407*(X407/H407),"0")</f>
        <v>1.4487179487179487</v>
      </c>
      <c r="BP407" s="64">
        <f>IFERROR(1/J407*(Y407/H407),"0")</f>
        <v>1.4487179487179487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840</v>
      </c>
      <c r="Y408" s="778">
        <f>IFERROR(IF(X408="",0,CEILING((X408/$H408),1)*$H408),"")</f>
        <v>840</v>
      </c>
      <c r="Z408" s="36">
        <f>IFERROR(IF(Y408=0,"",ROUNDUP(Y408/H408,0)*0.00753),"")</f>
        <v>3.012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943.99999999999989</v>
      </c>
      <c r="BN408" s="64">
        <f>IFERROR(Y408*I408/H408,"0")</f>
        <v>943.99999999999989</v>
      </c>
      <c r="BO408" s="64">
        <f>IFERROR(1/J408*(X408/H408),"0")</f>
        <v>2.5641025641025639</v>
      </c>
      <c r="BP408" s="64">
        <f>IFERROR(1/J408*(Y408/H408),"0")</f>
        <v>2.5641025641025639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626</v>
      </c>
      <c r="Y409" s="779">
        <f>IFERROR(Y406/H406,"0")+IFERROR(Y407/H407,"0")+IFERROR(Y408/H408,"0")</f>
        <v>626</v>
      </c>
      <c r="Z409" s="779">
        <f>IFERROR(IF(Z406="",0,Z406),"0")+IFERROR(IF(Z407="",0,Z407),"0")+IFERROR(IF(Z408="",0,Z408),"0")</f>
        <v>4.7137799999999999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1314.6</v>
      </c>
      <c r="Y410" s="779">
        <f>IFERROR(SUM(Y406:Y408),"0")</f>
        <v>1314.6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hidden="1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hidden="1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idden="1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80"/>
      <c r="AB425" s="780"/>
      <c r="AC425" s="780"/>
    </row>
    <row r="426" spans="1:68" hidden="1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0</v>
      </c>
      <c r="Y426" s="779">
        <f>IFERROR(SUM(Y414:Y424),"0")</f>
        <v>0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hidden="1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37.5" hidden="1" customHeight="1" x14ac:dyDescent="0.25">
      <c r="A441" s="54" t="s">
        <v>724</v>
      </c>
      <c r="B441" s="54" t="s">
        <v>725</v>
      </c>
      <c r="C441" s="31">
        <v>4301060345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724</v>
      </c>
      <c r="B442" s="54" t="s">
        <v>727</v>
      </c>
      <c r="C442" s="31">
        <v>4301060439</v>
      </c>
      <c r="D442" s="781">
        <v>4607091384673</v>
      </c>
      <c r="E442" s="782"/>
      <c r="F442" s="776">
        <v>1.5</v>
      </c>
      <c r="G442" s="32">
        <v>6</v>
      </c>
      <c r="H442" s="776">
        <v>9</v>
      </c>
      <c r="I442" s="776">
        <v>9.5640000000000001</v>
      </c>
      <c r="J442" s="32">
        <v>56</v>
      </c>
      <c r="K442" s="32" t="s">
        <v>117</v>
      </c>
      <c r="L442" s="32"/>
      <c r="M442" s="33" t="s">
        <v>118</v>
      </c>
      <c r="N442" s="33"/>
      <c r="O442" s="32">
        <v>30</v>
      </c>
      <c r="P442" s="942" t="s">
        <v>728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118</v>
      </c>
      <c r="N467" s="33"/>
      <c r="O467" s="32">
        <v>40</v>
      </c>
      <c r="P467" s="941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16.8</v>
      </c>
      <c r="Y497" s="778">
        <f t="shared" si="98"/>
        <v>16.8</v>
      </c>
      <c r="Z497" s="36">
        <f t="shared" si="103"/>
        <v>4.0160000000000001E-2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17.84</v>
      </c>
      <c r="BN497" s="64">
        <f t="shared" si="100"/>
        <v>17.84</v>
      </c>
      <c r="BO497" s="64">
        <f t="shared" si="101"/>
        <v>3.4188034188034191E-2</v>
      </c>
      <c r="BP497" s="64">
        <f t="shared" si="102"/>
        <v>3.4188034188034191E-2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8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8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4.0160000000000001E-2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16.8</v>
      </c>
      <c r="Y505" s="779">
        <f>IFERROR(SUM(Y485:Y503),"0")</f>
        <v>16.8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138.6</v>
      </c>
      <c r="Y525" s="778">
        <f>IFERROR(IF(X525="",0,CEILING((X525/$H525),1)*$H525),"")</f>
        <v>138.6</v>
      </c>
      <c r="Z525" s="36">
        <f>IFERROR(IF(Y525=0,"",ROUNDUP(Y525/H525,0)*0.00502),"")</f>
        <v>0.33132</v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147.17999999999998</v>
      </c>
      <c r="BN525" s="64">
        <f>IFERROR(Y525*I525/H525,"0")</f>
        <v>147.17999999999998</v>
      </c>
      <c r="BO525" s="64">
        <f>IFERROR(1/J525*(X525/H525),"0")</f>
        <v>0.2820512820512821</v>
      </c>
      <c r="BP525" s="64">
        <f>IFERROR(1/J525*(Y525/H525),"0")</f>
        <v>0.2820512820512821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66</v>
      </c>
      <c r="Y527" s="779">
        <f>IFERROR(Y522/H522,"0")+IFERROR(Y523/H523,"0")+IFERROR(Y524/H524,"0")+IFERROR(Y525/H525,"0")+IFERROR(Y526/H526,"0")</f>
        <v>66</v>
      </c>
      <c r="Z527" s="779">
        <f>IFERROR(IF(Z522="",0,Z522),"0")+IFERROR(IF(Z523="",0,Z523),"0")+IFERROR(IF(Z524="",0,Z524),"0")+IFERROR(IF(Z525="",0,Z525),"0")+IFERROR(IF(Z526="",0,Z526),"0")</f>
        <v>0.33132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138.6</v>
      </c>
      <c r="Y528" s="779">
        <f>IFERROR(SUM(Y522:Y526),"0")</f>
        <v>138.6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idden="1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780"/>
      <c r="AB564" s="780"/>
      <c r="AC564" s="780"/>
    </row>
    <row r="565" spans="1:68" hidden="1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0</v>
      </c>
      <c r="Y565" s="779">
        <f>IFERROR(SUM(Y553:Y563),"0")</f>
        <v>0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5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155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155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4703.7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4703.7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5127.7380000000003</v>
      </c>
      <c r="Y661" s="779">
        <f>IFERROR(SUM(BN22:BN657),"0")</f>
        <v>5127.7380000000003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12</v>
      </c>
      <c r="Y662" s="38">
        <f>ROUNDUP(SUM(BP22:BP657),0)</f>
        <v>12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5427.7380000000003</v>
      </c>
      <c r="Y663" s="779">
        <f>GrossWeightTotalR+PalletQtyTotalR*25</f>
        <v>5427.7380000000003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1692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1692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13.107809999999999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342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226</v>
      </c>
      <c r="F668" s="822" t="s">
        <v>255</v>
      </c>
      <c r="G668" s="822" t="s">
        <v>306</v>
      </c>
      <c r="H668" s="822" t="s">
        <v>112</v>
      </c>
      <c r="I668" s="822" t="s">
        <v>343</v>
      </c>
      <c r="J668" s="822" t="s">
        <v>368</v>
      </c>
      <c r="K668" s="822" t="s">
        <v>442</v>
      </c>
      <c r="L668" s="822" t="s">
        <v>462</v>
      </c>
      <c r="M668" s="822" t="s">
        <v>488</v>
      </c>
      <c r="N668" s="775"/>
      <c r="O668" s="822" t="s">
        <v>517</v>
      </c>
      <c r="P668" s="822" t="s">
        <v>520</v>
      </c>
      <c r="Q668" s="822" t="s">
        <v>529</v>
      </c>
      <c r="R668" s="822" t="s">
        <v>547</v>
      </c>
      <c r="S668" s="822" t="s">
        <v>557</v>
      </c>
      <c r="T668" s="822" t="s">
        <v>570</v>
      </c>
      <c r="U668" s="822" t="s">
        <v>578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324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1080</v>
      </c>
      <c r="E670" s="46">
        <f>IFERROR(Y107*1,"0")+IFERROR(Y108*1,"0")+IFERROR(Y109*1,"0")+IFERROR(Y110*1,"0")+IFERROR(Y114*1,"0")+IFERROR(Y115*1,"0")+IFERROR(Y116*1,"0")+IFERROR(Y117*1,"0")+IFERROR(Y118*1,"0")+IFERROR(Y119*1,"0")</f>
        <v>218.70000000000002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1035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576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46">
        <f>IFERROR(Y402*1,"0")+IFERROR(Y406*1,"0")+IFERROR(Y407*1,"0")+IFERROR(Y408*1,"0")</f>
        <v>1314.6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16.8</v>
      </c>
      <c r="Z670" s="46">
        <f>IFERROR(Y518*1,"0")+IFERROR(Y522*1,"0")+IFERROR(Y523*1,"0")+IFERROR(Y524*1,"0")+IFERROR(Y525*1,"0")+IFERROR(Y526*1,"0")+IFERROR(Y530*1,"0")+IFERROR(Y534*1,"0")</f>
        <v>138.6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11yTr9VhyGH1+3Q+qdm98pnvaxuGwKP3pWzySouhXZez6tyOUrMz+LfZmmzAk0QXKndzWJDtqaAOgQnrj+1itQ==" saltValue="5L6+U+uZT+4JUQUhfxX7Tw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314,60"/>
        <filter val="1 692,00"/>
        <filter val="12"/>
        <filter val="138,60"/>
        <filter val="16,80"/>
        <filter val="218,70"/>
        <filter val="225,00"/>
        <filter val="240,00"/>
        <filter val="283,20"/>
        <filter val="292,80"/>
        <filter val="300,00"/>
        <filter val="324,00"/>
        <filter val="4 703,70"/>
        <filter val="474,60"/>
        <filter val="5 127,74"/>
        <filter val="5 427,74"/>
        <filter val="50,00"/>
        <filter val="576,00"/>
        <filter val="626,00"/>
        <filter val="66,00"/>
        <filter val="8,00"/>
        <filter val="81,00"/>
        <filter val="810,00"/>
        <filter val="840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71 X109 X116 X144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8 X311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nLSGvOMZhQ6rpsGNjp8o5262X/BSPE5l7XQc1OrQzrqr+Eyx0CIsBj6WQJeiVDszJzflRG1gTJ/PJOBiaHBhQQ==" saltValue="ZTnXtZdLuwfQPS9voi/R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2024-11-20T12:40:46Z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