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1634FA-9043-4740-B77F-B463BDD83F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X655" i="1"/>
  <c r="X654" i="1"/>
  <c r="BO653" i="1"/>
  <c r="BM653" i="1"/>
  <c r="Y653" i="1"/>
  <c r="X651" i="1"/>
  <c r="X650" i="1"/>
  <c r="BO649" i="1"/>
  <c r="BM649" i="1"/>
  <c r="Y649" i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O513" i="1"/>
  <c r="BM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X439" i="1"/>
  <c r="X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O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Y249" i="1" s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X216" i="1"/>
  <c r="X215" i="1"/>
  <c r="BO214" i="1"/>
  <c r="BM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Y193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O184" i="1"/>
  <c r="BM184" i="1"/>
  <c r="Y184" i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O167" i="1"/>
  <c r="BM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X159" i="1"/>
  <c r="X158" i="1"/>
  <c r="BO157" i="1"/>
  <c r="BM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8" i="1"/>
  <c r="X147" i="1"/>
  <c r="BO146" i="1"/>
  <c r="BM146" i="1"/>
  <c r="Y146" i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X121" i="1"/>
  <c r="X120" i="1"/>
  <c r="BO119" i="1"/>
  <c r="BM119" i="1"/>
  <c r="Y119" i="1"/>
  <c r="P119" i="1"/>
  <c r="BO118" i="1"/>
  <c r="BM118" i="1"/>
  <c r="Y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X661" i="1" s="1"/>
  <c r="Y22" i="1"/>
  <c r="Y23" i="1" s="1"/>
  <c r="P22" i="1"/>
  <c r="H10" i="1"/>
  <c r="A9" i="1"/>
  <c r="A10" i="1" s="1"/>
  <c r="D7" i="1"/>
  <c r="Q6" i="1"/>
  <c r="P2" i="1"/>
  <c r="BP301" i="1" l="1"/>
  <c r="BN301" i="1"/>
  <c r="Z301" i="1"/>
  <c r="BP358" i="1"/>
  <c r="BN358" i="1"/>
  <c r="Z358" i="1"/>
  <c r="BP382" i="1"/>
  <c r="BN382" i="1"/>
  <c r="Z382" i="1"/>
  <c r="BP421" i="1"/>
  <c r="BN421" i="1"/>
  <c r="Z421" i="1"/>
  <c r="BP468" i="1"/>
  <c r="BN468" i="1"/>
  <c r="Z468" i="1"/>
  <c r="BP494" i="1"/>
  <c r="BN494" i="1"/>
  <c r="Z494" i="1"/>
  <c r="BP507" i="1"/>
  <c r="BN507" i="1"/>
  <c r="Z507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X660" i="1"/>
  <c r="Y35" i="1"/>
  <c r="Z29" i="1"/>
  <c r="BN29" i="1"/>
  <c r="Z32" i="1"/>
  <c r="BN32" i="1"/>
  <c r="Z33" i="1"/>
  <c r="BN33" i="1"/>
  <c r="Z57" i="1"/>
  <c r="BN57" i="1"/>
  <c r="Z63" i="1"/>
  <c r="BN63" i="1"/>
  <c r="Z68" i="1"/>
  <c r="BN68" i="1"/>
  <c r="Z85" i="1"/>
  <c r="BN85" i="1"/>
  <c r="Z108" i="1"/>
  <c r="BN108" i="1"/>
  <c r="Z128" i="1"/>
  <c r="BN128" i="1"/>
  <c r="Z133" i="1"/>
  <c r="BN133" i="1"/>
  <c r="Z144" i="1"/>
  <c r="BN144" i="1"/>
  <c r="Z161" i="1"/>
  <c r="BN161" i="1"/>
  <c r="Z180" i="1"/>
  <c r="BN180" i="1"/>
  <c r="Z201" i="1"/>
  <c r="BN201" i="1"/>
  <c r="Z218" i="1"/>
  <c r="BN218" i="1"/>
  <c r="Z230" i="1"/>
  <c r="BN230" i="1"/>
  <c r="Z238" i="1"/>
  <c r="BN238" i="1"/>
  <c r="Z254" i="1"/>
  <c r="BN254" i="1"/>
  <c r="Z267" i="1"/>
  <c r="BN267" i="1"/>
  <c r="Z268" i="1"/>
  <c r="BN268" i="1"/>
  <c r="BP282" i="1"/>
  <c r="BN282" i="1"/>
  <c r="BP283" i="1"/>
  <c r="BN283" i="1"/>
  <c r="Z283" i="1"/>
  <c r="BP311" i="1"/>
  <c r="BN311" i="1"/>
  <c r="Z311" i="1"/>
  <c r="BP368" i="1"/>
  <c r="BN368" i="1"/>
  <c r="Z368" i="1"/>
  <c r="BP407" i="1"/>
  <c r="BN407" i="1"/>
  <c r="Z407" i="1"/>
  <c r="BP452" i="1"/>
  <c r="BN452" i="1"/>
  <c r="Z452" i="1"/>
  <c r="BP489" i="1"/>
  <c r="BN489" i="1"/>
  <c r="Z489" i="1"/>
  <c r="BP497" i="1"/>
  <c r="BN497" i="1"/>
  <c r="Z497" i="1"/>
  <c r="BP555" i="1"/>
  <c r="BN555" i="1"/>
  <c r="Z555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J9" i="1"/>
  <c r="BP116" i="1"/>
  <c r="BN116" i="1"/>
  <c r="Z116" i="1"/>
  <c r="BP126" i="1"/>
  <c r="BN126" i="1"/>
  <c r="Z126" i="1"/>
  <c r="BP142" i="1"/>
  <c r="BN142" i="1"/>
  <c r="Z142" i="1"/>
  <c r="BP157" i="1"/>
  <c r="BN157" i="1"/>
  <c r="Z157" i="1"/>
  <c r="BP178" i="1"/>
  <c r="BN178" i="1"/>
  <c r="Z178" i="1"/>
  <c r="BP199" i="1"/>
  <c r="BN199" i="1"/>
  <c r="Z199" i="1"/>
  <c r="BP214" i="1"/>
  <c r="BN214" i="1"/>
  <c r="Z214" i="1"/>
  <c r="BP224" i="1"/>
  <c r="BN224" i="1"/>
  <c r="Z224" i="1"/>
  <c r="BP236" i="1"/>
  <c r="BN236" i="1"/>
  <c r="Z236" i="1"/>
  <c r="BP252" i="1"/>
  <c r="BN252" i="1"/>
  <c r="Z252" i="1"/>
  <c r="BP265" i="1"/>
  <c r="BN265" i="1"/>
  <c r="Z265" i="1"/>
  <c r="BP285" i="1"/>
  <c r="BN285" i="1"/>
  <c r="Z285" i="1"/>
  <c r="BP308" i="1"/>
  <c r="BN308" i="1"/>
  <c r="Z308" i="1"/>
  <c r="BP339" i="1"/>
  <c r="BN339" i="1"/>
  <c r="Z339" i="1"/>
  <c r="Y345" i="1"/>
  <c r="BP344" i="1"/>
  <c r="BN344" i="1"/>
  <c r="Z344" i="1"/>
  <c r="Z345" i="1" s="1"/>
  <c r="BP348" i="1"/>
  <c r="BN348" i="1"/>
  <c r="Z348" i="1"/>
  <c r="BP360" i="1"/>
  <c r="BN360" i="1"/>
  <c r="Z360" i="1"/>
  <c r="BP374" i="1"/>
  <c r="BN374" i="1"/>
  <c r="Z374" i="1"/>
  <c r="BP384" i="1"/>
  <c r="BN384" i="1"/>
  <c r="Z384" i="1"/>
  <c r="BP415" i="1"/>
  <c r="BN415" i="1"/>
  <c r="Z415" i="1"/>
  <c r="BP423" i="1"/>
  <c r="BN423" i="1"/>
  <c r="Z423" i="1"/>
  <c r="BP436" i="1"/>
  <c r="BN436" i="1"/>
  <c r="Z436" i="1"/>
  <c r="BP442" i="1"/>
  <c r="BN442" i="1"/>
  <c r="Z442" i="1"/>
  <c r="BP454" i="1"/>
  <c r="BN454" i="1"/>
  <c r="Z454" i="1"/>
  <c r="BP465" i="1"/>
  <c r="BN465" i="1"/>
  <c r="Z465" i="1"/>
  <c r="BP470" i="1"/>
  <c r="BN470" i="1"/>
  <c r="Z470" i="1"/>
  <c r="BP491" i="1"/>
  <c r="BN491" i="1"/>
  <c r="Z491" i="1"/>
  <c r="F9" i="1"/>
  <c r="F10" i="1"/>
  <c r="Z22" i="1"/>
  <c r="Z23" i="1" s="1"/>
  <c r="BN22" i="1"/>
  <c r="BP22" i="1"/>
  <c r="Z26" i="1"/>
  <c r="BN26" i="1"/>
  <c r="BP26" i="1"/>
  <c r="Z27" i="1"/>
  <c r="BN27" i="1"/>
  <c r="Z49" i="1"/>
  <c r="BN49" i="1"/>
  <c r="Z53" i="1"/>
  <c r="BN53" i="1"/>
  <c r="Y59" i="1"/>
  <c r="Z65" i="1"/>
  <c r="BN65" i="1"/>
  <c r="Z66" i="1"/>
  <c r="BN66" i="1"/>
  <c r="Z70" i="1"/>
  <c r="BN70" i="1"/>
  <c r="Z83" i="1"/>
  <c r="BN83" i="1"/>
  <c r="Z87" i="1"/>
  <c r="BN87" i="1"/>
  <c r="Z101" i="1"/>
  <c r="BN101" i="1"/>
  <c r="Z110" i="1"/>
  <c r="BN110" i="1"/>
  <c r="Y121" i="1"/>
  <c r="BP119" i="1"/>
  <c r="BN119" i="1"/>
  <c r="Z119" i="1"/>
  <c r="Y148" i="1"/>
  <c r="BP141" i="1"/>
  <c r="BN141" i="1"/>
  <c r="Z141" i="1"/>
  <c r="BP146" i="1"/>
  <c r="BN146" i="1"/>
  <c r="Z146" i="1"/>
  <c r="BP167" i="1"/>
  <c r="BN167" i="1"/>
  <c r="Z167" i="1"/>
  <c r="Y188" i="1"/>
  <c r="BP184" i="1"/>
  <c r="BN184" i="1"/>
  <c r="Z184" i="1"/>
  <c r="BP203" i="1"/>
  <c r="BN203" i="1"/>
  <c r="Z203" i="1"/>
  <c r="BP220" i="1"/>
  <c r="BN220" i="1"/>
  <c r="Z220" i="1"/>
  <c r="BP232" i="1"/>
  <c r="BN232" i="1"/>
  <c r="Z232" i="1"/>
  <c r="BP245" i="1"/>
  <c r="BN245" i="1"/>
  <c r="Z245" i="1"/>
  <c r="BP256" i="1"/>
  <c r="BN256" i="1"/>
  <c r="Z256" i="1"/>
  <c r="BP270" i="1"/>
  <c r="BN270" i="1"/>
  <c r="Z270" i="1"/>
  <c r="BP289" i="1"/>
  <c r="BN289" i="1"/>
  <c r="Z289" i="1"/>
  <c r="BP309" i="1"/>
  <c r="BN309" i="1"/>
  <c r="Z309" i="1"/>
  <c r="BP356" i="1"/>
  <c r="BN356" i="1"/>
  <c r="Z356" i="1"/>
  <c r="Y370" i="1"/>
  <c r="BP366" i="1"/>
  <c r="BN366" i="1"/>
  <c r="Z366" i="1"/>
  <c r="BP378" i="1"/>
  <c r="BN378" i="1"/>
  <c r="Z378" i="1"/>
  <c r="BP396" i="1"/>
  <c r="BN396" i="1"/>
  <c r="Z396" i="1"/>
  <c r="BP419" i="1"/>
  <c r="BN419" i="1"/>
  <c r="Z419" i="1"/>
  <c r="Y439" i="1"/>
  <c r="BP433" i="1"/>
  <c r="BN433" i="1"/>
  <c r="Z433" i="1"/>
  <c r="BP437" i="1"/>
  <c r="BN437" i="1"/>
  <c r="Z437" i="1"/>
  <c r="BP450" i="1"/>
  <c r="BN450" i="1"/>
  <c r="Z450" i="1"/>
  <c r="Y472" i="1"/>
  <c r="BP464" i="1"/>
  <c r="BN464" i="1"/>
  <c r="Z464" i="1"/>
  <c r="BP466" i="1"/>
  <c r="BN466" i="1"/>
  <c r="Z466" i="1"/>
  <c r="BP487" i="1"/>
  <c r="BN487" i="1"/>
  <c r="Z487" i="1"/>
  <c r="BP492" i="1"/>
  <c r="BN492" i="1"/>
  <c r="Z492" i="1"/>
  <c r="BP503" i="1"/>
  <c r="BN503" i="1"/>
  <c r="Z503" i="1"/>
  <c r="BP524" i="1"/>
  <c r="BN524" i="1"/>
  <c r="Z524" i="1"/>
  <c r="AB670" i="1"/>
  <c r="Y548" i="1"/>
  <c r="BP547" i="1"/>
  <c r="BN547" i="1"/>
  <c r="Z547" i="1"/>
  <c r="Z548" i="1" s="1"/>
  <c r="BP553" i="1"/>
  <c r="BN553" i="1"/>
  <c r="Z553" i="1"/>
  <c r="BP569" i="1"/>
  <c r="BN569" i="1"/>
  <c r="Z569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152" i="1"/>
  <c r="Y163" i="1"/>
  <c r="Y182" i="1"/>
  <c r="Y205" i="1"/>
  <c r="Y226" i="1"/>
  <c r="Y240" i="1"/>
  <c r="Y505" i="1"/>
  <c r="BP499" i="1"/>
  <c r="BN499" i="1"/>
  <c r="Z499" i="1"/>
  <c r="BP513" i="1"/>
  <c r="BN513" i="1"/>
  <c r="Z513" i="1"/>
  <c r="Y527" i="1"/>
  <c r="BP526" i="1"/>
  <c r="BN526" i="1"/>
  <c r="Z526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BP557" i="1"/>
  <c r="BN557" i="1"/>
  <c r="Z557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651" i="1"/>
  <c r="Y650" i="1"/>
  <c r="BP649" i="1"/>
  <c r="BN649" i="1"/>
  <c r="Z649" i="1"/>
  <c r="Z650" i="1" s="1"/>
  <c r="Y659" i="1"/>
  <c r="Y658" i="1"/>
  <c r="BP657" i="1"/>
  <c r="BN657" i="1"/>
  <c r="Z657" i="1"/>
  <c r="Z658" i="1" s="1"/>
  <c r="Y582" i="1"/>
  <c r="Z670" i="1"/>
  <c r="BP30" i="1"/>
  <c r="BN30" i="1"/>
  <c r="Z30" i="1"/>
  <c r="BP34" i="1"/>
  <c r="BN34" i="1"/>
  <c r="Z34" i="1"/>
  <c r="Y36" i="1"/>
  <c r="Y39" i="1"/>
  <c r="BP38" i="1"/>
  <c r="BN38" i="1"/>
  <c r="Z38" i="1"/>
  <c r="Z39" i="1" s="1"/>
  <c r="Y40" i="1"/>
  <c r="Y43" i="1"/>
  <c r="BP42" i="1"/>
  <c r="BN42" i="1"/>
  <c r="Z42" i="1"/>
  <c r="Z43" i="1" s="1"/>
  <c r="Y44" i="1"/>
  <c r="C670" i="1"/>
  <c r="Y55" i="1"/>
  <c r="BP48" i="1"/>
  <c r="BN48" i="1"/>
  <c r="Z48" i="1"/>
  <c r="BP52" i="1"/>
  <c r="BN52" i="1"/>
  <c r="Z52" i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BP117" i="1"/>
  <c r="BN117" i="1"/>
  <c r="Z117" i="1"/>
  <c r="Y120" i="1"/>
  <c r="BP125" i="1"/>
  <c r="BN125" i="1"/>
  <c r="Z125" i="1"/>
  <c r="Z129" i="1" s="1"/>
  <c r="BP135" i="1"/>
  <c r="BN135" i="1"/>
  <c r="Z135" i="1"/>
  <c r="BP28" i="1"/>
  <c r="BN28" i="1"/>
  <c r="Z28" i="1"/>
  <c r="Z35" i="1" s="1"/>
  <c r="BP31" i="1"/>
  <c r="BN31" i="1"/>
  <c r="Z31" i="1"/>
  <c r="BP50" i="1"/>
  <c r="BN50" i="1"/>
  <c r="Z50" i="1"/>
  <c r="Y54" i="1"/>
  <c r="BP58" i="1"/>
  <c r="BN58" i="1"/>
  <c r="Z58" i="1"/>
  <c r="Z59" i="1" s="1"/>
  <c r="Y60" i="1"/>
  <c r="BP64" i="1"/>
  <c r="BN64" i="1"/>
  <c r="Z64" i="1"/>
  <c r="Z72" i="1" s="1"/>
  <c r="BP69" i="1"/>
  <c r="BN69" i="1"/>
  <c r="Z69" i="1"/>
  <c r="BP78" i="1"/>
  <c r="BN78" i="1"/>
  <c r="Z78" i="1"/>
  <c r="Y80" i="1"/>
  <c r="Y89" i="1"/>
  <c r="BP82" i="1"/>
  <c r="BN82" i="1"/>
  <c r="Z82" i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70" i="1"/>
  <c r="Y112" i="1"/>
  <c r="BP107" i="1"/>
  <c r="BN107" i="1"/>
  <c r="Z107" i="1"/>
  <c r="Y111" i="1"/>
  <c r="BP115" i="1"/>
  <c r="BN115" i="1"/>
  <c r="Z115" i="1"/>
  <c r="BP118" i="1"/>
  <c r="BN118" i="1"/>
  <c r="Z118" i="1"/>
  <c r="BP127" i="1"/>
  <c r="BN127" i="1"/>
  <c r="Z127" i="1"/>
  <c r="BP134" i="1"/>
  <c r="BN134" i="1"/>
  <c r="Z134" i="1"/>
  <c r="BP136" i="1"/>
  <c r="BN136" i="1"/>
  <c r="Z136" i="1"/>
  <c r="Y129" i="1"/>
  <c r="Y137" i="1"/>
  <c r="BP132" i="1"/>
  <c r="BN132" i="1"/>
  <c r="Z132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BP246" i="1"/>
  <c r="BN246" i="1"/>
  <c r="Z246" i="1"/>
  <c r="BP255" i="1"/>
  <c r="BN255" i="1"/>
  <c r="Z255" i="1"/>
  <c r="BP259" i="1"/>
  <c r="BN259" i="1"/>
  <c r="Z259" i="1"/>
  <c r="Y261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BP310" i="1"/>
  <c r="BN310" i="1"/>
  <c r="Z310" i="1"/>
  <c r="BP349" i="1"/>
  <c r="BN349" i="1"/>
  <c r="Z349" i="1"/>
  <c r="Z350" i="1" s="1"/>
  <c r="Y351" i="1"/>
  <c r="U670" i="1"/>
  <c r="Y364" i="1"/>
  <c r="BP354" i="1"/>
  <c r="BN354" i="1"/>
  <c r="Z354" i="1"/>
  <c r="BP357" i="1"/>
  <c r="BN357" i="1"/>
  <c r="Z357" i="1"/>
  <c r="BP361" i="1"/>
  <c r="BN361" i="1"/>
  <c r="Z361" i="1"/>
  <c r="BP369" i="1"/>
  <c r="BN369" i="1"/>
  <c r="Z369" i="1"/>
  <c r="Y371" i="1"/>
  <c r="Y380" i="1"/>
  <c r="BP373" i="1"/>
  <c r="BN373" i="1"/>
  <c r="Z373" i="1"/>
  <c r="BP377" i="1"/>
  <c r="BN377" i="1"/>
  <c r="Z377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Y410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61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Y514" i="1"/>
  <c r="I670" i="1"/>
  <c r="H9" i="1"/>
  <c r="B670" i="1"/>
  <c r="X662" i="1"/>
  <c r="X663" i="1" s="1"/>
  <c r="X664" i="1"/>
  <c r="Y24" i="1"/>
  <c r="D670" i="1"/>
  <c r="Y72" i="1"/>
  <c r="F670" i="1"/>
  <c r="Y130" i="1"/>
  <c r="Z140" i="1"/>
  <c r="BN140" i="1"/>
  <c r="BP140" i="1"/>
  <c r="Z143" i="1"/>
  <c r="BN143" i="1"/>
  <c r="Z145" i="1"/>
  <c r="BN145" i="1"/>
  <c r="Z151" i="1"/>
  <c r="Z152" i="1" s="1"/>
  <c r="BN151" i="1"/>
  <c r="Z156" i="1"/>
  <c r="Z158" i="1" s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BN177" i="1"/>
  <c r="Z179" i="1"/>
  <c r="BN179" i="1"/>
  <c r="Z185" i="1"/>
  <c r="Z187" i="1" s="1"/>
  <c r="BN185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BP244" i="1"/>
  <c r="BN244" i="1"/>
  <c r="Z244" i="1"/>
  <c r="Y248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3" i="1"/>
  <c r="BP307" i="1"/>
  <c r="BN307" i="1"/>
  <c r="Z307" i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Y350" i="1"/>
  <c r="BP355" i="1"/>
  <c r="BN355" i="1"/>
  <c r="Z355" i="1"/>
  <c r="BP359" i="1"/>
  <c r="BN359" i="1"/>
  <c r="Z359" i="1"/>
  <c r="Y363" i="1"/>
  <c r="BP367" i="1"/>
  <c r="BN367" i="1"/>
  <c r="Z367" i="1"/>
  <c r="Z370" i="1" s="1"/>
  <c r="BP375" i="1"/>
  <c r="BN375" i="1"/>
  <c r="Z375" i="1"/>
  <c r="Y379" i="1"/>
  <c r="BP383" i="1"/>
  <c r="BN383" i="1"/>
  <c r="Z383" i="1"/>
  <c r="BP435" i="1"/>
  <c r="BN435" i="1"/>
  <c r="Z435" i="1"/>
  <c r="BP469" i="1"/>
  <c r="BN469" i="1"/>
  <c r="Z469" i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K670" i="1"/>
  <c r="Y260" i="1"/>
  <c r="T670" i="1"/>
  <c r="Y346" i="1"/>
  <c r="Y386" i="1"/>
  <c r="Y385" i="1"/>
  <c r="Y392" i="1"/>
  <c r="BP388" i="1"/>
  <c r="BN388" i="1"/>
  <c r="Z388" i="1"/>
  <c r="Z392" i="1" s="1"/>
  <c r="BP391" i="1"/>
  <c r="BN391" i="1"/>
  <c r="Z391" i="1"/>
  <c r="Y393" i="1"/>
  <c r="Y398" i="1"/>
  <c r="BP395" i="1"/>
  <c r="BN395" i="1"/>
  <c r="Z395" i="1"/>
  <c r="Z398" i="1" s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8" i="1"/>
  <c r="Y444" i="1"/>
  <c r="BP441" i="1"/>
  <c r="BN441" i="1"/>
  <c r="Z441" i="1"/>
  <c r="Z444" i="1" s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Y670" i="1"/>
  <c r="Y483" i="1"/>
  <c r="Y528" i="1"/>
  <c r="BP525" i="1"/>
  <c r="BN525" i="1"/>
  <c r="Z525" i="1"/>
  <c r="Z527" i="1" s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543" i="1" l="1"/>
  <c r="Z471" i="1"/>
  <c r="Z605" i="1"/>
  <c r="Z385" i="1"/>
  <c r="Z582" i="1"/>
  <c r="Z504" i="1"/>
  <c r="Z226" i="1"/>
  <c r="Y662" i="1"/>
  <c r="Z622" i="1"/>
  <c r="Z588" i="1"/>
  <c r="Z564" i="1"/>
  <c r="Z438" i="1"/>
  <c r="Z340" i="1"/>
  <c r="Z248" i="1"/>
  <c r="Z181" i="1"/>
  <c r="Z147" i="1"/>
  <c r="Z120" i="1"/>
  <c r="Y664" i="1"/>
  <c r="Y661" i="1"/>
  <c r="Z425" i="1"/>
  <c r="Z409" i="1"/>
  <c r="Z379" i="1"/>
  <c r="Z363" i="1"/>
  <c r="Z303" i="1"/>
  <c r="Z291" i="1"/>
  <c r="Z273" i="1"/>
  <c r="Z97" i="1"/>
  <c r="Z79" i="1"/>
  <c r="Z54" i="1"/>
  <c r="Z633" i="1"/>
  <c r="Z646" i="1"/>
  <c r="Z612" i="1"/>
  <c r="Z570" i="1"/>
  <c r="Z593" i="1"/>
  <c r="Z313" i="1"/>
  <c r="Z260" i="1"/>
  <c r="Z240" i="1"/>
  <c r="Z204" i="1"/>
  <c r="Y660" i="1"/>
  <c r="Z456" i="1"/>
  <c r="Z137" i="1"/>
  <c r="Z111" i="1"/>
  <c r="Z88" i="1"/>
  <c r="Z103" i="1"/>
  <c r="Y663" i="1" l="1"/>
  <c r="Z665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<sst xmlns="http://schemas.openxmlformats.org/spreadsheetml/2006/main" count="3151" uniqueCount="1104">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</sst>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45619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Суббота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0.41666666666666669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300</v>
      </c>
      <c r="Y48" s="778">
        <f t="shared" ref="Y48:Y53" si="6">IFERROR(IF(X48="",0,CEILING((X48/$H48),1)*$H48),"")</f>
        <v>302.39999999999998</v>
      </c>
      <c r="Z48" s="36">
        <f>IFERROR(IF(Y48=0,"",ROUNDUP(Y48/H48,0)*0.02175),"")</f>
        <v>0.58724999999999994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312.85714285714289</v>
      </c>
      <c r="BN48" s="64">
        <f t="shared" ref="BN48:BN53" si="8">IFERROR(Y48*I48/H48,"0")</f>
        <v>315.36</v>
      </c>
      <c r="BO48" s="64">
        <f t="shared" ref="BO48:BO53" si="9">IFERROR(1/J48*(X48/H48),"0")</f>
        <v>0.47831632653061229</v>
      </c>
      <c r="BP48" s="64">
        <f t="shared" ref="BP48:BP53" si="10">IFERROR(1/J48*(Y48/H48),"0")</f>
        <v>0.4821428571428571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26.785714285714288</v>
      </c>
      <c r="Y54" s="779">
        <f>IFERROR(Y48/H48,"0")+IFERROR(Y49/H49,"0")+IFERROR(Y50/H50,"0")+IFERROR(Y51/H51,"0")+IFERROR(Y52/H52,"0")+IFERROR(Y53/H53,"0")</f>
        <v>27</v>
      </c>
      <c r="Z54" s="779">
        <f>IFERROR(IF(Z48="",0,Z48),"0")+IFERROR(IF(Z49="",0,Z49),"0")+IFERROR(IF(Z50="",0,Z50),"0")+IFERROR(IF(Z51="",0,Z51),"0")+IFERROR(IF(Z52="",0,Z52),"0")+IFERROR(IF(Z53="",0,Z53),"0")</f>
        <v>0.58724999999999994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300</v>
      </c>
      <c r="Y55" s="779">
        <f>IFERROR(SUM(Y48:Y53),"0")</f>
        <v>302.39999999999998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200</v>
      </c>
      <c r="Y65" s="778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250</v>
      </c>
      <c r="Y71" s="778">
        <f t="shared" si="11"/>
        <v>252</v>
      </c>
      <c r="Z71" s="36">
        <f>IFERROR(IF(Y71=0,"",ROUNDUP(Y71/H71,0)*0.00902),"")</f>
        <v>0.50512000000000001</v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261.66666666666669</v>
      </c>
      <c r="BN71" s="64">
        <f t="shared" si="13"/>
        <v>263.76</v>
      </c>
      <c r="BO71" s="64">
        <f t="shared" si="14"/>
        <v>0.4208754208754209</v>
      </c>
      <c r="BP71" s="64">
        <f t="shared" si="15"/>
        <v>0.42424242424242425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74.074074074074076</v>
      </c>
      <c r="Y72" s="779">
        <f>IFERROR(Y63/H63,"0")+IFERROR(Y64/H64,"0")+IFERROR(Y65/H65,"0")+IFERROR(Y66/H66,"0")+IFERROR(Y67/H67,"0")+IFERROR(Y68/H68,"0")+IFERROR(Y69/H69,"0")+IFERROR(Y70/H70,"0")+IFERROR(Y71/H71,"0")</f>
        <v>75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0.91836999999999991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450</v>
      </c>
      <c r="Y73" s="779">
        <f>IFERROR(SUM(Y63:Y71),"0")</f>
        <v>457.20000000000005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300</v>
      </c>
      <c r="Y107" s="778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27.777777777777775</v>
      </c>
      <c r="Y111" s="779">
        <f>IFERROR(Y107/H107,"0")+IFERROR(Y108/H108,"0")+IFERROR(Y109/H109,"0")+IFERROR(Y110/H110,"0")</f>
        <v>28</v>
      </c>
      <c r="Z111" s="779">
        <f>IFERROR(IF(Z107="",0,Z107),"0")+IFERROR(IF(Z108="",0,Z108),"0")+IFERROR(IF(Z109="",0,Z109),"0")+IFERROR(IF(Z110="",0,Z110),"0")</f>
        <v>0.60899999999999999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300</v>
      </c>
      <c r="Y112" s="779">
        <f>IFERROR(SUM(Y107:Y110),"0")</f>
        <v>302.40000000000003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hidden="1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100</v>
      </c>
      <c r="Y116" s="778">
        <f t="shared" si="26"/>
        <v>102.60000000000001</v>
      </c>
      <c r="Z116" s="36">
        <f>IFERROR(IF(Y116=0,"",ROUNDUP(Y116/H116,0)*0.00753),"")</f>
        <v>0.28614000000000001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110.07407407407406</v>
      </c>
      <c r="BN116" s="64">
        <f t="shared" si="28"/>
        <v>112.93600000000001</v>
      </c>
      <c r="BO116" s="64">
        <f t="shared" si="29"/>
        <v>0.23741690408357075</v>
      </c>
      <c r="BP116" s="64">
        <f t="shared" si="30"/>
        <v>0.24358974358974358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50</v>
      </c>
      <c r="Y117" s="778">
        <f t="shared" si="26"/>
        <v>51.48</v>
      </c>
      <c r="Z117" s="36">
        <f>IFERROR(IF(Y117=0,"",ROUNDUP(Y117/H117,0)*0.00753),"")</f>
        <v>0.19578000000000001</v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57.020202020202021</v>
      </c>
      <c r="BN117" s="64">
        <f t="shared" si="28"/>
        <v>58.707999999999998</v>
      </c>
      <c r="BO117" s="64">
        <f t="shared" si="29"/>
        <v>0.16187516187516188</v>
      </c>
      <c r="BP117" s="64">
        <f t="shared" si="30"/>
        <v>0.16666666666666666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62.289562289562291</v>
      </c>
      <c r="Y120" s="779">
        <f>IFERROR(Y114/H114,"0")+IFERROR(Y115/H115,"0")+IFERROR(Y116/H116,"0")+IFERROR(Y117/H117,"0")+IFERROR(Y118/H118,"0")+IFERROR(Y119/H119,"0")</f>
        <v>64</v>
      </c>
      <c r="Z120" s="779">
        <f>IFERROR(IF(Z114="",0,Z114),"0")+IFERROR(IF(Z115="",0,Z115),"0")+IFERROR(IF(Z116="",0,Z116),"0")+IFERROR(IF(Z117="",0,Z117),"0")+IFERROR(IF(Z118="",0,Z118),"0")+IFERROR(IF(Z119="",0,Z119),"0")</f>
        <v>0.48192000000000002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150</v>
      </c>
      <c r="Y121" s="779">
        <f>IFERROR(SUM(Y114:Y119),"0")</f>
        <v>154.08000000000001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hidden="1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350</v>
      </c>
      <c r="Y125" s="778">
        <f>IFERROR(IF(X125="",0,CEILING((X125/$H125),1)*$H125),"")</f>
        <v>356.40000000000003</v>
      </c>
      <c r="Z125" s="36">
        <f>IFERROR(IF(Y125=0,"",ROUNDUP(Y125/H125,0)*0.02175),"")</f>
        <v>0.71775</v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365.55555555555554</v>
      </c>
      <c r="BN125" s="64">
        <f>IFERROR(Y125*I125/H125,"0")</f>
        <v>372.23999999999995</v>
      </c>
      <c r="BO125" s="64">
        <f>IFERROR(1/J125*(X125/H125),"0")</f>
        <v>0.57870370370370361</v>
      </c>
      <c r="BP125" s="64">
        <f>IFERROR(1/J125*(Y125/H125),"0")</f>
        <v>0.5892857142857143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32.407407407407405</v>
      </c>
      <c r="Y129" s="779">
        <f>IFERROR(Y124/H124,"0")+IFERROR(Y125/H125,"0")+IFERROR(Y126/H126,"0")+IFERROR(Y127/H127,"0")+IFERROR(Y128/H128,"0")</f>
        <v>33</v>
      </c>
      <c r="Z129" s="779">
        <f>IFERROR(IF(Z124="",0,Z124),"0")+IFERROR(IF(Z125="",0,Z125),"0")+IFERROR(IF(Z126="",0,Z126),"0")+IFERROR(IF(Z127="",0,Z127),"0")+IFERROR(IF(Z128="",0,Z128),"0")</f>
        <v>0.71775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350</v>
      </c>
      <c r="Y130" s="779">
        <f>IFERROR(SUM(Y124:Y128),"0")</f>
        <v>356.40000000000003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50</v>
      </c>
      <c r="Y133" s="778">
        <f>IFERROR(IF(X133="",0,CEILING((X133/$H133),1)*$H133),"")</f>
        <v>54</v>
      </c>
      <c r="Z133" s="36">
        <f>IFERROR(IF(Y133=0,"",ROUNDUP(Y133/H133,0)*0.02175),"")</f>
        <v>0.10874999999999999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52.222222222222221</v>
      </c>
      <c r="BN133" s="64">
        <f>IFERROR(Y133*I133/H133,"0")</f>
        <v>56.4</v>
      </c>
      <c r="BO133" s="64">
        <f>IFERROR(1/J133*(X133/H133),"0")</f>
        <v>8.2671957671957674E-2</v>
      </c>
      <c r="BP133" s="64">
        <f>IFERROR(1/J133*(Y133/H133),"0")</f>
        <v>8.9285714285714274E-2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4.6296296296296298</v>
      </c>
      <c r="Y137" s="779">
        <f>IFERROR(Y132/H132,"0")+IFERROR(Y133/H133,"0")+IFERROR(Y134/H134,"0")+IFERROR(Y135/H135,"0")+IFERROR(Y136/H136,"0")</f>
        <v>5</v>
      </c>
      <c r="Z137" s="779">
        <f>IFERROR(IF(Z132="",0,Z132),"0")+IFERROR(IF(Z133="",0,Z133),"0")+IFERROR(IF(Z134="",0,Z134),"0")+IFERROR(IF(Z135="",0,Z135),"0")+IFERROR(IF(Z136="",0,Z136),"0")</f>
        <v>0.10874999999999999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50</v>
      </c>
      <c r="Y138" s="779">
        <f>IFERROR(SUM(Y132:Y136),"0")</f>
        <v>54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hidden="1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700</v>
      </c>
      <c r="Y141" s="778">
        <f t="shared" si="31"/>
        <v>704.69999999999993</v>
      </c>
      <c r="Z141" s="36">
        <f>IFERROR(IF(Y141=0,"",ROUNDUP(Y141/H141,0)*0.02175),"")</f>
        <v>1.8922499999999998</v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748.22222222222217</v>
      </c>
      <c r="BN141" s="64">
        <f t="shared" si="33"/>
        <v>753.24599999999987</v>
      </c>
      <c r="BO141" s="64">
        <f t="shared" si="34"/>
        <v>1.5432098765432098</v>
      </c>
      <c r="BP141" s="64">
        <f t="shared" si="35"/>
        <v>1.5535714285714284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350</v>
      </c>
      <c r="Y144" s="778">
        <f t="shared" si="31"/>
        <v>351</v>
      </c>
      <c r="Z144" s="36">
        <f>IFERROR(IF(Y144=0,"",ROUNDUP(Y144/H144,0)*0.00753),"")</f>
        <v>0.97889999999999999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385.25925925925924</v>
      </c>
      <c r="BN144" s="64">
        <f t="shared" si="33"/>
        <v>386.35999999999996</v>
      </c>
      <c r="BO144" s="64">
        <f t="shared" si="34"/>
        <v>0.8309591642924975</v>
      </c>
      <c r="BP144" s="64">
        <f t="shared" si="35"/>
        <v>0.83333333333333326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216.04938271604937</v>
      </c>
      <c r="Y147" s="779">
        <f>IFERROR(Y140/H140,"0")+IFERROR(Y141/H141,"0")+IFERROR(Y142/H142,"0")+IFERROR(Y143/H143,"0")+IFERROR(Y144/H144,"0")+IFERROR(Y145/H145,"0")+IFERROR(Y146/H146,"0")</f>
        <v>217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2.8711499999999996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1050</v>
      </c>
      <c r="Y148" s="779">
        <f>IFERROR(SUM(Y140:Y146),"0")</f>
        <v>1055.6999999999998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50</v>
      </c>
      <c r="Y157" s="778">
        <f>IFERROR(IF(X157="",0,CEILING((X157/$H157),1)*$H157),"")</f>
        <v>51.2</v>
      </c>
      <c r="Z157" s="36">
        <f>IFERROR(IF(Y157=0,"",ROUNDUP(Y157/H157,0)*0.00753),"")</f>
        <v>0.12048</v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53.125</v>
      </c>
      <c r="BN157" s="64">
        <f>IFERROR(Y157*I157/H157,"0")</f>
        <v>54.4</v>
      </c>
      <c r="BO157" s="64">
        <f>IFERROR(1/J157*(X157/H157),"0")</f>
        <v>0.1001602564102564</v>
      </c>
      <c r="BP157" s="64">
        <f>IFERROR(1/J157*(Y157/H157),"0")</f>
        <v>0.10256410256410256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15.625</v>
      </c>
      <c r="Y158" s="779">
        <f>IFERROR(Y156/H156,"0")+IFERROR(Y157/H157,"0")</f>
        <v>16</v>
      </c>
      <c r="Z158" s="779">
        <f>IFERROR(IF(Z156="",0,Z156),"0")+IFERROR(IF(Z157="",0,Z157),"0")</f>
        <v>0.12048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50</v>
      </c>
      <c r="Y159" s="779">
        <f>IFERROR(SUM(Y156:Y157),"0")</f>
        <v>51.2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50</v>
      </c>
      <c r="Y161" s="778">
        <f>IFERROR(IF(X161="",0,CEILING((X161/$H161),1)*$H161),"")</f>
        <v>50.4</v>
      </c>
      <c r="Z161" s="36">
        <f>IFERROR(IF(Y161=0,"",ROUNDUP(Y161/H161,0)*0.00753),"")</f>
        <v>0.13553999999999999</v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55.142857142857146</v>
      </c>
      <c r="BN161" s="64">
        <f>IFERROR(Y161*I161/H161,"0")</f>
        <v>55.584000000000003</v>
      </c>
      <c r="BO161" s="64">
        <f>IFERROR(1/J161*(X161/H161),"0")</f>
        <v>0.11446886446886446</v>
      </c>
      <c r="BP161" s="64">
        <f>IFERROR(1/J161*(Y161/H161),"0")</f>
        <v>0.11538461538461538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17.857142857142858</v>
      </c>
      <c r="Y163" s="779">
        <f>IFERROR(Y161/H161,"0")+IFERROR(Y162/H162,"0")</f>
        <v>18</v>
      </c>
      <c r="Z163" s="779">
        <f>IFERROR(IF(Z161="",0,Z161),"0")+IFERROR(IF(Z162="",0,Z162),"0")</f>
        <v>0.13553999999999999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50</v>
      </c>
      <c r="Y164" s="779">
        <f>IFERROR(SUM(Y161:Y162),"0")</f>
        <v>50.4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50</v>
      </c>
      <c r="Y166" s="778">
        <f>IFERROR(IF(X166="",0,CEILING((X166/$H166),1)*$H166),"")</f>
        <v>50.160000000000004</v>
      </c>
      <c r="Z166" s="36">
        <f>IFERROR(IF(Y166=0,"",ROUNDUP(Y166/H166,0)*0.00753),"")</f>
        <v>0.14307</v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55.454545454545453</v>
      </c>
      <c r="BN166" s="64">
        <f>IFERROR(Y166*I166/H166,"0")</f>
        <v>55.631999999999998</v>
      </c>
      <c r="BO166" s="64">
        <f>IFERROR(1/J166*(X166/H166),"0")</f>
        <v>0.12140637140637139</v>
      </c>
      <c r="BP166" s="64">
        <f>IFERROR(1/J166*(Y166/H166),"0")</f>
        <v>0.12179487179487179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18.939393939393938</v>
      </c>
      <c r="Y168" s="779">
        <f>IFERROR(Y166/H166,"0")+IFERROR(Y167/H167,"0")</f>
        <v>19</v>
      </c>
      <c r="Z168" s="779">
        <f>IFERROR(IF(Z166="",0,Z166),"0")+IFERROR(IF(Z167="",0,Z167),"0")</f>
        <v>0.14307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50</v>
      </c>
      <c r="Y169" s="779">
        <f>IFERROR(SUM(Y166:Y167),"0")</f>
        <v>50.160000000000004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100</v>
      </c>
      <c r="Y184" s="778">
        <f>IFERROR(IF(X184="",0,CEILING((X184/$H184),1)*$H184),"")</f>
        <v>100.80000000000001</v>
      </c>
      <c r="Z184" s="36">
        <f>IFERROR(IF(Y184=0,"",ROUNDUP(Y184/H184,0)*0.02175),"")</f>
        <v>0.26100000000000001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106.71428571428572</v>
      </c>
      <c r="BN184" s="64">
        <f>IFERROR(Y184*I184/H184,"0")</f>
        <v>107.56800000000001</v>
      </c>
      <c r="BO184" s="64">
        <f>IFERROR(1/J184*(X184/H184),"0")</f>
        <v>0.21258503401360543</v>
      </c>
      <c r="BP184" s="64">
        <f>IFERROR(1/J184*(Y184/H184),"0")</f>
        <v>0.21428571428571427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11.904761904761905</v>
      </c>
      <c r="Y187" s="779">
        <f>IFERROR(Y184/H184,"0")+IFERROR(Y185/H185,"0")+IFERROR(Y186/H186,"0")</f>
        <v>12</v>
      </c>
      <c r="Z187" s="779">
        <f>IFERROR(IF(Z184="",0,Z184),"0")+IFERROR(IF(Z185="",0,Z185),"0")+IFERROR(IF(Z186="",0,Z186),"0")</f>
        <v>0.26100000000000001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100</v>
      </c>
      <c r="Y188" s="779">
        <f>IFERROR(SUM(Y184:Y186),"0")</f>
        <v>100.80000000000001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100</v>
      </c>
      <c r="Y198" s="778">
        <f t="shared" si="36"/>
        <v>100.80000000000001</v>
      </c>
      <c r="Z198" s="36">
        <f>IFERROR(IF(Y198=0,"",ROUNDUP(Y198/H198,0)*0.00753),"")</f>
        <v>0.18071999999999999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104.76190476190477</v>
      </c>
      <c r="BN198" s="64">
        <f t="shared" si="38"/>
        <v>105.60000000000002</v>
      </c>
      <c r="BO198" s="64">
        <f t="shared" si="39"/>
        <v>0.15262515262515264</v>
      </c>
      <c r="BP198" s="64">
        <f t="shared" si="40"/>
        <v>0.15384615384615385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23.80952380952381</v>
      </c>
      <c r="Y204" s="779">
        <f>IFERROR(Y196/H196,"0")+IFERROR(Y197/H197,"0")+IFERROR(Y198/H198,"0")+IFERROR(Y199/H199,"0")+IFERROR(Y200/H200,"0")+IFERROR(Y201/H201,"0")+IFERROR(Y202/H202,"0")+IFERROR(Y203/H203,"0")</f>
        <v>24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0.18071999999999999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100</v>
      </c>
      <c r="Y205" s="779">
        <f>IFERROR(SUM(Y196:Y203),"0")</f>
        <v>100.80000000000001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100</v>
      </c>
      <c r="Y218" s="778">
        <f t="shared" ref="Y218:Y225" si="41">IFERROR(IF(X218="",0,CEILING((X218/$H218),1)*$H218),"")</f>
        <v>102.60000000000001</v>
      </c>
      <c r="Z218" s="36">
        <f>IFERROR(IF(Y218=0,"",ROUNDUP(Y218/H218,0)*0.00902),"")</f>
        <v>0.17138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103.88888888888889</v>
      </c>
      <c r="BN218" s="64">
        <f t="shared" ref="BN218:BN225" si="43">IFERROR(Y218*I218/H218,"0")</f>
        <v>106.59000000000002</v>
      </c>
      <c r="BO218" s="64">
        <f t="shared" ref="BO218:BO225" si="44">IFERROR(1/J218*(X218/H218),"0")</f>
        <v>0.14029180695847362</v>
      </c>
      <c r="BP218" s="64">
        <f t="shared" ref="BP218:BP225" si="45">IFERROR(1/J218*(Y218/H218),"0")</f>
        <v>0.14393939393939395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100</v>
      </c>
      <c r="Y220" s="778">
        <f t="shared" si="41"/>
        <v>102.60000000000001</v>
      </c>
      <c r="Z220" s="36">
        <f>IFERROR(IF(Y220=0,"",ROUNDUP(Y220/H220,0)*0.00902),"")</f>
        <v>0.17138</v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103.88888888888889</v>
      </c>
      <c r="BN220" s="64">
        <f t="shared" si="43"/>
        <v>106.59000000000002</v>
      </c>
      <c r="BO220" s="64">
        <f t="shared" si="44"/>
        <v>0.14029180695847362</v>
      </c>
      <c r="BP220" s="64">
        <f t="shared" si="45"/>
        <v>0.14393939393939395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100</v>
      </c>
      <c r="Y221" s="778">
        <f t="shared" si="41"/>
        <v>102.60000000000001</v>
      </c>
      <c r="Z221" s="36">
        <f>IFERROR(IF(Y221=0,"",ROUNDUP(Y221/H221,0)*0.00902),"")</f>
        <v>0.17138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103.88888888888889</v>
      </c>
      <c r="BN221" s="64">
        <f t="shared" si="43"/>
        <v>106.59000000000002</v>
      </c>
      <c r="BO221" s="64">
        <f t="shared" si="44"/>
        <v>0.14029180695847362</v>
      </c>
      <c r="BP221" s="64">
        <f t="shared" si="45"/>
        <v>0.14393939393939395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55.555555555555557</v>
      </c>
      <c r="Y226" s="779">
        <f>IFERROR(Y218/H218,"0")+IFERROR(Y219/H219,"0")+IFERROR(Y220/H220,"0")+IFERROR(Y221/H221,"0")+IFERROR(Y222/H222,"0")+IFERROR(Y223/H223,"0")+IFERROR(Y224/H224,"0")+IFERROR(Y225/H225,"0")</f>
        <v>57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0.51414000000000004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300</v>
      </c>
      <c r="Y227" s="779">
        <f>IFERROR(SUM(Y218:Y225),"0")</f>
        <v>307.8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100</v>
      </c>
      <c r="Y229" s="778">
        <f t="shared" ref="Y229:Y239" si="46">IFERROR(IF(X229="",0,CEILING((X229/$H229),1)*$H229),"")</f>
        <v>105.3</v>
      </c>
      <c r="Z229" s="36">
        <f>IFERROR(IF(Y229=0,"",ROUNDUP(Y229/H229,0)*0.02175),"")</f>
        <v>0.28275</v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106.96296296296296</v>
      </c>
      <c r="BN229" s="64">
        <f t="shared" ref="BN229:BN239" si="48">IFERROR(Y229*I229/H229,"0")</f>
        <v>112.63199999999999</v>
      </c>
      <c r="BO229" s="64">
        <f t="shared" ref="BO229:BO239" si="49">IFERROR(1/J229*(X229/H229),"0")</f>
        <v>0.22045855379188711</v>
      </c>
      <c r="BP229" s="64">
        <f t="shared" ref="BP229:BP239" si="50">IFERROR(1/J229*(Y229/H229),"0")</f>
        <v>0.23214285714285712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150</v>
      </c>
      <c r="Y230" s="778">
        <f t="shared" si="46"/>
        <v>156</v>
      </c>
      <c r="Z230" s="36">
        <f>IFERROR(IF(Y230=0,"",ROUNDUP(Y230/H230,0)*0.02175),"")</f>
        <v>0.43499999999999994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160.84615384615387</v>
      </c>
      <c r="BN230" s="64">
        <f t="shared" si="48"/>
        <v>167.28000000000003</v>
      </c>
      <c r="BO230" s="64">
        <f t="shared" si="49"/>
        <v>0.34340659340659335</v>
      </c>
      <c r="BP230" s="64">
        <f t="shared" si="50"/>
        <v>0.3571428571428571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250</v>
      </c>
      <c r="Y231" s="778">
        <f t="shared" si="46"/>
        <v>251.1</v>
      </c>
      <c r="Z231" s="36">
        <f>IFERROR(IF(Y231=0,"",ROUNDUP(Y231/H231,0)*0.02175),"")</f>
        <v>0.6742499999999999</v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266.85185185185185</v>
      </c>
      <c r="BN231" s="64">
        <f t="shared" si="48"/>
        <v>268.02600000000001</v>
      </c>
      <c r="BO231" s="64">
        <f t="shared" si="49"/>
        <v>0.55114638447971787</v>
      </c>
      <c r="BP231" s="64">
        <f t="shared" si="50"/>
        <v>0.55357142857142849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300</v>
      </c>
      <c r="Y232" s="778">
        <f t="shared" si="46"/>
        <v>304.5</v>
      </c>
      <c r="Z232" s="36">
        <f>IFERROR(IF(Y232=0,"",ROUNDUP(Y232/H232,0)*0.02175),"")</f>
        <v>0.76124999999999998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319.44827586206895</v>
      </c>
      <c r="BN232" s="64">
        <f t="shared" si="48"/>
        <v>324.24</v>
      </c>
      <c r="BO232" s="64">
        <f t="shared" si="49"/>
        <v>0.61576354679802958</v>
      </c>
      <c r="BP232" s="64">
        <f t="shared" si="50"/>
        <v>0.625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100</v>
      </c>
      <c r="Y233" s="778">
        <f t="shared" si="46"/>
        <v>100.8</v>
      </c>
      <c r="Z233" s="36">
        <f t="shared" ref="Z233:Z239" si="51">IFERROR(IF(Y233=0,"",ROUNDUP(Y233/H233,0)*0.00753),"")</f>
        <v>0.31625999999999999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112.08333333333334</v>
      </c>
      <c r="BN233" s="64">
        <f t="shared" si="48"/>
        <v>112.98</v>
      </c>
      <c r="BO233" s="64">
        <f t="shared" si="49"/>
        <v>0.26709401709401709</v>
      </c>
      <c r="BP233" s="64">
        <f t="shared" si="50"/>
        <v>0.26923076923076922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450</v>
      </c>
      <c r="Y235" s="778">
        <f t="shared" si="46"/>
        <v>451.2</v>
      </c>
      <c r="Z235" s="36">
        <f t="shared" si="51"/>
        <v>1.41564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501.00000000000006</v>
      </c>
      <c r="BN235" s="64">
        <f t="shared" si="48"/>
        <v>502.33600000000007</v>
      </c>
      <c r="BO235" s="64">
        <f t="shared" si="49"/>
        <v>1.2019230769230769</v>
      </c>
      <c r="BP235" s="64">
        <f t="shared" si="50"/>
        <v>1.2051282051282051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450</v>
      </c>
      <c r="Y236" s="778">
        <f t="shared" si="46"/>
        <v>451.2</v>
      </c>
      <c r="Z236" s="36">
        <f t="shared" si="51"/>
        <v>1.41564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501.00000000000006</v>
      </c>
      <c r="BN236" s="64">
        <f t="shared" si="48"/>
        <v>502.33600000000007</v>
      </c>
      <c r="BO236" s="64">
        <f t="shared" si="49"/>
        <v>1.2019230769230769</v>
      </c>
      <c r="BP236" s="64">
        <f t="shared" si="50"/>
        <v>1.2051282051282051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150</v>
      </c>
      <c r="Y238" s="778">
        <f t="shared" si="46"/>
        <v>151.19999999999999</v>
      </c>
      <c r="Z238" s="36">
        <f t="shared" si="51"/>
        <v>0.47439000000000003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167</v>
      </c>
      <c r="BN238" s="64">
        <f t="shared" si="48"/>
        <v>168.33600000000001</v>
      </c>
      <c r="BO238" s="64">
        <f t="shared" si="49"/>
        <v>0.40064102564102561</v>
      </c>
      <c r="BP238" s="64">
        <f t="shared" si="50"/>
        <v>0.40384615384615385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200</v>
      </c>
      <c r="Y239" s="778">
        <f t="shared" si="46"/>
        <v>201.6</v>
      </c>
      <c r="Z239" s="36">
        <f t="shared" si="51"/>
        <v>0.63251999999999997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223.16666666666669</v>
      </c>
      <c r="BN239" s="64">
        <f t="shared" si="48"/>
        <v>224.95199999999997</v>
      </c>
      <c r="BO239" s="64">
        <f t="shared" si="49"/>
        <v>0.53418803418803418</v>
      </c>
      <c r="BP239" s="64">
        <f t="shared" si="50"/>
        <v>0.53846153846153844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659.42340439466886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664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6.4076999999999984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2150</v>
      </c>
      <c r="Y241" s="779">
        <f>IFERROR(SUM(Y229:Y239),"0")</f>
        <v>2172.9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100</v>
      </c>
      <c r="Y253" s="778">
        <f t="shared" si="52"/>
        <v>104.39999999999999</v>
      </c>
      <c r="Z253" s="36">
        <f>IFERROR(IF(Y253=0,"",ROUNDUP(Y253/H253,0)*0.02039),"")</f>
        <v>0.18350999999999998</v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104.13793103448276</v>
      </c>
      <c r="BN253" s="64">
        <f t="shared" si="54"/>
        <v>108.71999999999998</v>
      </c>
      <c r="BO253" s="64">
        <f t="shared" si="55"/>
        <v>0.1795977011494253</v>
      </c>
      <c r="BP253" s="64">
        <f t="shared" si="56"/>
        <v>0.1875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100</v>
      </c>
      <c r="Y256" s="778">
        <f t="shared" si="52"/>
        <v>104.39999999999999</v>
      </c>
      <c r="Z256" s="36">
        <f>IFERROR(IF(Y256=0,"",ROUNDUP(Y256/H256,0)*0.02039),"")</f>
        <v>0.18350999999999998</v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104.13793103448276</v>
      </c>
      <c r="BN256" s="64">
        <f t="shared" si="54"/>
        <v>108.71999999999998</v>
      </c>
      <c r="BO256" s="64">
        <f t="shared" si="55"/>
        <v>0.1795977011494253</v>
      </c>
      <c r="BP256" s="64">
        <f t="shared" si="56"/>
        <v>0.1875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17.241379310344829</v>
      </c>
      <c r="Y260" s="779">
        <f>IFERROR(Y252/H252,"0")+IFERROR(Y253/H253,"0")+IFERROR(Y254/H254,"0")+IFERROR(Y255/H255,"0")+IFERROR(Y256/H256,"0")+IFERROR(Y257/H257,"0")+IFERROR(Y258/H258,"0")+IFERROR(Y259/H259,"0")</f>
        <v>18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0.36701999999999996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200</v>
      </c>
      <c r="Y261" s="779">
        <f>IFERROR(SUM(Y252:Y259),"0")</f>
        <v>208.79999999999998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150</v>
      </c>
      <c r="Y310" s="778">
        <f t="shared" si="67"/>
        <v>151.19999999999999</v>
      </c>
      <c r="Z310" s="36">
        <f>IFERROR(IF(Y310=0,"",ROUNDUP(Y310/H310,0)*0.00753),"")</f>
        <v>0.47439000000000003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167</v>
      </c>
      <c r="BN310" s="64">
        <f t="shared" si="69"/>
        <v>168.33600000000001</v>
      </c>
      <c r="BO310" s="64">
        <f t="shared" si="70"/>
        <v>0.40064102564102561</v>
      </c>
      <c r="BP310" s="64">
        <f t="shared" si="71"/>
        <v>0.40384615384615385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200</v>
      </c>
      <c r="Y311" s="778">
        <f t="shared" si="67"/>
        <v>201.6</v>
      </c>
      <c r="Z311" s="36">
        <f>IFERROR(IF(Y311=0,"",ROUNDUP(Y311/H311,0)*0.00753),"")</f>
        <v>0.63251999999999997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216.66666666666669</v>
      </c>
      <c r="BN311" s="64">
        <f t="shared" si="69"/>
        <v>218.4</v>
      </c>
      <c r="BO311" s="64">
        <f t="shared" si="70"/>
        <v>0.53418803418803418</v>
      </c>
      <c r="BP311" s="64">
        <f t="shared" si="71"/>
        <v>0.53846153846153844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145.83333333333334</v>
      </c>
      <c r="Y313" s="779">
        <f>IFERROR(Y307/H307,"0")+IFERROR(Y308/H308,"0")+IFERROR(Y309/H309,"0")+IFERROR(Y310/H310,"0")+IFERROR(Y311/H311,"0")+IFERROR(Y312/H312,"0")</f>
        <v>147</v>
      </c>
      <c r="Z313" s="779">
        <f>IFERROR(IF(Z307="",0,Z307),"0")+IFERROR(IF(Z308="",0,Z308),"0")+IFERROR(IF(Z309="",0,Z309),"0")+IFERROR(IF(Z310="",0,Z310),"0")+IFERROR(IF(Z311="",0,Z311),"0")+IFERROR(IF(Z312="",0,Z312),"0")</f>
        <v>1.1069100000000001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350</v>
      </c>
      <c r="Y314" s="779">
        <f>IFERROR(SUM(Y307:Y312),"0")</f>
        <v>352.79999999999995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50</v>
      </c>
      <c r="Y348" s="778">
        <f>IFERROR(IF(X348="",0,CEILING((X348/$H348),1)*$H348),"")</f>
        <v>50.400000000000006</v>
      </c>
      <c r="Z348" s="36">
        <f>IFERROR(IF(Y348=0,"",ROUNDUP(Y348/H348,0)*0.00502),"")</f>
        <v>0.12048</v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52.380952380952387</v>
      </c>
      <c r="BN348" s="64">
        <f>IFERROR(Y348*I348/H348,"0")</f>
        <v>52.800000000000011</v>
      </c>
      <c r="BO348" s="64">
        <f>IFERROR(1/J348*(X348/H348),"0")</f>
        <v>0.10175010175010177</v>
      </c>
      <c r="BP348" s="64">
        <f>IFERROR(1/J348*(Y348/H348),"0")</f>
        <v>0.10256410256410257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23.80952380952381</v>
      </c>
      <c r="Y350" s="779">
        <f>IFERROR(Y348/H348,"0")+IFERROR(Y349/H349,"0")</f>
        <v>24</v>
      </c>
      <c r="Z350" s="779">
        <f>IFERROR(IF(Z348="",0,Z348),"0")+IFERROR(IF(Z349="",0,Z349),"0")</f>
        <v>0.12048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50</v>
      </c>
      <c r="Y351" s="779">
        <f>IFERROR(SUM(Y348:Y349),"0")</f>
        <v>50.400000000000006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50</v>
      </c>
      <c r="Y373" s="778">
        <f t="shared" ref="Y373:Y378" si="77">IFERROR(IF(X373="",0,CEILING((X373/$H373),1)*$H373),"")</f>
        <v>54.6</v>
      </c>
      <c r="Z373" s="36">
        <f>IFERROR(IF(Y373=0,"",ROUNDUP(Y373/H373,0)*0.02175),"")</f>
        <v>0.15225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53.57692307692308</v>
      </c>
      <c r="BN373" s="64">
        <f t="shared" ref="BN373:BN378" si="79">IFERROR(Y373*I373/H373,"0")</f>
        <v>58.506000000000007</v>
      </c>
      <c r="BO373" s="64">
        <f t="shared" ref="BO373:BO378" si="80">IFERROR(1/J373*(X373/H373),"0")</f>
        <v>0.11446886446886446</v>
      </c>
      <c r="BP373" s="64">
        <f t="shared" ref="BP373:BP378" si="81">IFERROR(1/J373*(Y373/H373),"0")</f>
        <v>0.125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6.4102564102564106</v>
      </c>
      <c r="Y379" s="779">
        <f>IFERROR(Y373/H373,"0")+IFERROR(Y374/H374,"0")+IFERROR(Y375/H375,"0")+IFERROR(Y376/H376,"0")+IFERROR(Y377/H377,"0")+IFERROR(Y378/H378,"0")</f>
        <v>7</v>
      </c>
      <c r="Z379" s="779">
        <f>IFERROR(IF(Z373="",0,Z373),"0")+IFERROR(IF(Z374="",0,Z374),"0")+IFERROR(IF(Z375="",0,Z375),"0")+IFERROR(IF(Z376="",0,Z376),"0")+IFERROR(IF(Z377="",0,Z377),"0")+IFERROR(IF(Z378="",0,Z378),"0")</f>
        <v>0.15225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50</v>
      </c>
      <c r="Y380" s="779">
        <f>IFERROR(SUM(Y373:Y378),"0")</f>
        <v>54.6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350</v>
      </c>
      <c r="Y383" s="778">
        <f>IFERROR(IF(X383="",0,CEILING((X383/$H383),1)*$H383),"")</f>
        <v>351</v>
      </c>
      <c r="Z383" s="36">
        <f>IFERROR(IF(Y383=0,"",ROUNDUP(Y383/H383,0)*0.02175),"")</f>
        <v>0.9787499999999999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375.30769230769232</v>
      </c>
      <c r="BN383" s="64">
        <f>IFERROR(Y383*I383/H383,"0")</f>
        <v>376.38000000000005</v>
      </c>
      <c r="BO383" s="64">
        <f>IFERROR(1/J383*(X383/H383),"0")</f>
        <v>0.80128205128205132</v>
      </c>
      <c r="BP383" s="64">
        <f>IFERROR(1/J383*(Y383/H383),"0")</f>
        <v>0.80357142857142849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44.871794871794876</v>
      </c>
      <c r="Y385" s="779">
        <f>IFERROR(Y382/H382,"0")+IFERROR(Y383/H383,"0")+IFERROR(Y384/H384,"0")</f>
        <v>45</v>
      </c>
      <c r="Z385" s="779">
        <f>IFERROR(IF(Z382="",0,Z382),"0")+IFERROR(IF(Z383="",0,Z383),"0")+IFERROR(IF(Z384="",0,Z384),"0")</f>
        <v>0.9787499999999999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350</v>
      </c>
      <c r="Y386" s="779">
        <f>IFERROR(SUM(Y382:Y384),"0")</f>
        <v>351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100</v>
      </c>
      <c r="Y390" s="778">
        <f>IFERROR(IF(X390="",0,CEILING((X390/$H390),1)*$H390),"")</f>
        <v>102</v>
      </c>
      <c r="Z390" s="36">
        <f>IFERROR(IF(Y390=0,"",ROUNDUP(Y390/H390,0)*0.00753),"")</f>
        <v>0.30120000000000002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116.66666666666667</v>
      </c>
      <c r="BN390" s="64">
        <f>IFERROR(Y390*I390/H390,"0")</f>
        <v>119</v>
      </c>
      <c r="BO390" s="64">
        <f>IFERROR(1/J390*(X390/H390),"0")</f>
        <v>0.25138260432378079</v>
      </c>
      <c r="BP390" s="64">
        <f>IFERROR(1/J390*(Y390/H390),"0")</f>
        <v>0.25641025641025639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39.215686274509807</v>
      </c>
      <c r="Y392" s="779">
        <f>IFERROR(Y388/H388,"0")+IFERROR(Y389/H389,"0")+IFERROR(Y390/H390,"0")+IFERROR(Y391/H391,"0")</f>
        <v>40</v>
      </c>
      <c r="Z392" s="779">
        <f>IFERROR(IF(Z388="",0,Z388),"0")+IFERROR(IF(Z389="",0,Z389),"0")+IFERROR(IF(Z390="",0,Z390),"0")+IFERROR(IF(Z391="",0,Z391),"0")</f>
        <v>0.30120000000000002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100</v>
      </c>
      <c r="Y393" s="779">
        <f>IFERROR(SUM(Y388:Y391),"0")</f>
        <v>102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10</v>
      </c>
      <c r="Y396" s="778">
        <f>IFERROR(IF(X396="",0,CEILING((X396/$H396),1)*$H396),"")</f>
        <v>10</v>
      </c>
      <c r="Z396" s="36">
        <f>IFERROR(IF(Y396=0,"",ROUNDUP(Y396/H396,0)*0.00474),"")</f>
        <v>2.3700000000000002E-2</v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11.200000000000001</v>
      </c>
      <c r="BN396" s="64">
        <f>IFERROR(Y396*I396/H396,"0")</f>
        <v>11.200000000000001</v>
      </c>
      <c r="BO396" s="64">
        <f>IFERROR(1/J396*(X396/H396),"0")</f>
        <v>2.1008403361344536E-2</v>
      </c>
      <c r="BP396" s="64">
        <f>IFERROR(1/J396*(Y396/H396),"0")</f>
        <v>2.1008403361344536E-2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10</v>
      </c>
      <c r="Y397" s="778">
        <f>IFERROR(IF(X397="",0,CEILING((X397/$H397),1)*$H397),"")</f>
        <v>10</v>
      </c>
      <c r="Z397" s="36">
        <f>IFERROR(IF(Y397=0,"",ROUNDUP(Y397/H397,0)*0.00474),"")</f>
        <v>2.3700000000000002E-2</v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11.200000000000001</v>
      </c>
      <c r="BN397" s="64">
        <f>IFERROR(Y397*I397/H397,"0")</f>
        <v>11.200000000000001</v>
      </c>
      <c r="BO397" s="64">
        <f>IFERROR(1/J397*(X397/H397),"0")</f>
        <v>2.1008403361344536E-2</v>
      </c>
      <c r="BP397" s="64">
        <f>IFERROR(1/J397*(Y397/H397),"0")</f>
        <v>2.1008403361344536E-2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10</v>
      </c>
      <c r="Y398" s="779">
        <f>IFERROR(Y395/H395,"0")+IFERROR(Y396/H396,"0")+IFERROR(Y397/H397,"0")</f>
        <v>10</v>
      </c>
      <c r="Z398" s="779">
        <f>IFERROR(IF(Z395="",0,Z395),"0")+IFERROR(IF(Z396="",0,Z396),"0")+IFERROR(IF(Z397="",0,Z397),"0")</f>
        <v>4.7400000000000005E-2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20</v>
      </c>
      <c r="Y399" s="779">
        <f>IFERROR(SUM(Y395:Y397),"0")</f>
        <v>20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200</v>
      </c>
      <c r="Y407" s="778">
        <f>IFERROR(IF(X407="",0,CEILING((X407/$H407),1)*$H407),"")</f>
        <v>201.60000000000002</v>
      </c>
      <c r="Z407" s="36">
        <f>IFERROR(IF(Y407=0,"",ROUNDUP(Y407/H407,0)*0.00753),"")</f>
        <v>0.72287999999999997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225.9047619047619</v>
      </c>
      <c r="BN407" s="64">
        <f>IFERROR(Y407*I407/H407,"0")</f>
        <v>227.71200000000002</v>
      </c>
      <c r="BO407" s="64">
        <f>IFERROR(1/J407*(X407/H407),"0")</f>
        <v>0.61050061050061055</v>
      </c>
      <c r="BP407" s="64">
        <f>IFERROR(1/J407*(Y407/H407),"0")</f>
        <v>0.61538461538461542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100</v>
      </c>
      <c r="Y408" s="778">
        <f>IFERROR(IF(X408="",0,CEILING((X408/$H408),1)*$H408),"")</f>
        <v>100.80000000000001</v>
      </c>
      <c r="Z408" s="36">
        <f>IFERROR(IF(Y408=0,"",ROUNDUP(Y408/H408,0)*0.00753),"")</f>
        <v>0.36143999999999998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112.38095238095238</v>
      </c>
      <c r="BN408" s="64">
        <f>IFERROR(Y408*I408/H408,"0")</f>
        <v>113.28</v>
      </c>
      <c r="BO408" s="64">
        <f>IFERROR(1/J408*(X408/H408),"0")</f>
        <v>0.30525030525030528</v>
      </c>
      <c r="BP408" s="64">
        <f>IFERROR(1/J408*(Y408/H408),"0")</f>
        <v>0.30769230769230771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142.85714285714286</v>
      </c>
      <c r="Y409" s="779">
        <f>IFERROR(Y406/H406,"0")+IFERROR(Y407/H407,"0")+IFERROR(Y408/H408,"0")</f>
        <v>144</v>
      </c>
      <c r="Z409" s="779">
        <f>IFERROR(IF(Z406="",0,Z406),"0")+IFERROR(IF(Z407="",0,Z407),"0")+IFERROR(IF(Z408="",0,Z408),"0")</f>
        <v>1.08432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300</v>
      </c>
      <c r="Y410" s="779">
        <f>IFERROR(SUM(Y406:Y408),"0")</f>
        <v>302.40000000000003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300</v>
      </c>
      <c r="Y414" s="778">
        <f t="shared" ref="Y414:Y424" si="82">IFERROR(IF(X414="",0,CEILING((X414/$H414),1)*$H414),"")</f>
        <v>300</v>
      </c>
      <c r="Z414" s="36">
        <f>IFERROR(IF(Y414=0,"",ROUNDUP(Y414/H414,0)*0.02175),"")</f>
        <v>0.43499999999999994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309.60000000000002</v>
      </c>
      <c r="BN414" s="64">
        <f t="shared" ref="BN414:BN424" si="84">IFERROR(Y414*I414/H414,"0")</f>
        <v>309.60000000000002</v>
      </c>
      <c r="BO414" s="64">
        <f t="shared" ref="BO414:BO424" si="85">IFERROR(1/J414*(X414/H414),"0")</f>
        <v>0.41666666666666663</v>
      </c>
      <c r="BP414" s="64">
        <f t="shared" ref="BP414:BP424" si="86">IFERROR(1/J414*(Y414/H414),"0")</f>
        <v>0.41666666666666663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hidden="1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hidden="1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IFERROR(IF(Y419=0,"",ROUNDUP(Y419/H419,0)*0.02175),"")</f>
        <v/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300</v>
      </c>
      <c r="Y420" s="778">
        <f t="shared" si="82"/>
        <v>300</v>
      </c>
      <c r="Z420" s="36">
        <f>IFERROR(IF(Y420=0,"",ROUNDUP(Y420/H420,0)*0.02039),"")</f>
        <v>0.40779999999999994</v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309.60000000000002</v>
      </c>
      <c r="BN420" s="64">
        <f t="shared" si="84"/>
        <v>309.60000000000002</v>
      </c>
      <c r="BO420" s="64">
        <f t="shared" si="85"/>
        <v>0.41666666666666663</v>
      </c>
      <c r="BP420" s="64">
        <f t="shared" si="86"/>
        <v>0.41666666666666663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0.84279999999999988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600</v>
      </c>
      <c r="Y426" s="779">
        <f>IFERROR(SUM(Y414:Y424),"0")</f>
        <v>600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400</v>
      </c>
      <c r="Y428" s="778">
        <f>IFERROR(IF(X428="",0,CEILING((X428/$H428),1)*$H428),"")</f>
        <v>405</v>
      </c>
      <c r="Z428" s="36">
        <f>IFERROR(IF(Y428=0,"",ROUNDUP(Y428/H428,0)*0.02175),"")</f>
        <v>0.58724999999999994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412.8</v>
      </c>
      <c r="BN428" s="64">
        <f>IFERROR(Y428*I428/H428,"0")</f>
        <v>417.96000000000004</v>
      </c>
      <c r="BO428" s="64">
        <f>IFERROR(1/J428*(X428/H428),"0")</f>
        <v>0.55555555555555558</v>
      </c>
      <c r="BP428" s="64">
        <f>IFERROR(1/J428*(Y428/H428),"0")</f>
        <v>0.5625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26.666666666666668</v>
      </c>
      <c r="Y430" s="779">
        <f>IFERROR(Y428/H428,"0")+IFERROR(Y429/H429,"0")</f>
        <v>27</v>
      </c>
      <c r="Z430" s="779">
        <f>IFERROR(IF(Z428="",0,Z428),"0")+IFERROR(IF(Z429="",0,Z429),"0")</f>
        <v>0.58724999999999994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400</v>
      </c>
      <c r="Y431" s="779">
        <f>IFERROR(SUM(Y428:Y429),"0")</f>
        <v>405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hidden="1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200</v>
      </c>
      <c r="Y443" s="778">
        <f>IFERROR(IF(X443="",0,CEILING((X443/$H443),1)*$H443),"")</f>
        <v>202.79999999999998</v>
      </c>
      <c r="Z443" s="36">
        <f>IFERROR(IF(Y443=0,"",ROUNDUP(Y443/H443,0)*0.02175),"")</f>
        <v>0.5655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214.46153846153848</v>
      </c>
      <c r="BN443" s="64">
        <f>IFERROR(Y443*I443/H443,"0")</f>
        <v>217.464</v>
      </c>
      <c r="BO443" s="64">
        <f>IFERROR(1/J443*(X443/H443),"0")</f>
        <v>0.45787545787545786</v>
      </c>
      <c r="BP443" s="64">
        <f>IFERROR(1/J443*(Y443/H443),"0")</f>
        <v>0.46428571428571425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25.641025641025642</v>
      </c>
      <c r="Y444" s="779">
        <f>IFERROR(Y441/H441,"0")+IFERROR(Y442/H442,"0")+IFERROR(Y443/H443,"0")</f>
        <v>26</v>
      </c>
      <c r="Z444" s="779">
        <f>IFERROR(IF(Z441="",0,Z441),"0")+IFERROR(IF(Z442="",0,Z442),"0")+IFERROR(IF(Z443="",0,Z443),"0")</f>
        <v>0.5655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200</v>
      </c>
      <c r="Y445" s="779">
        <f>IFERROR(SUM(Y441:Y443),"0")</f>
        <v>202.79999999999998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150</v>
      </c>
      <c r="Y454" s="778">
        <f t="shared" si="87"/>
        <v>156</v>
      </c>
      <c r="Z454" s="36">
        <f t="shared" si="88"/>
        <v>0.28275</v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156</v>
      </c>
      <c r="BN454" s="64">
        <f t="shared" si="90"/>
        <v>162.24</v>
      </c>
      <c r="BO454" s="64">
        <f t="shared" si="91"/>
        <v>0.2232142857142857</v>
      </c>
      <c r="BP454" s="64">
        <f t="shared" si="92"/>
        <v>0.23214285714285712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12.5</v>
      </c>
      <c r="Y456" s="779">
        <f>IFERROR(Y448/H448,"0")+IFERROR(Y449/H449,"0")+IFERROR(Y450/H450,"0")+IFERROR(Y451/H451,"0")+IFERROR(Y452/H452,"0")+IFERROR(Y453/H453,"0")+IFERROR(Y454/H454,"0")+IFERROR(Y455/H455,"0")</f>
        <v>13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0.28275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150</v>
      </c>
      <c r="Y457" s="779">
        <f>IFERROR(SUM(Y448:Y455),"0")</f>
        <v>156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800</v>
      </c>
      <c r="Y464" s="778">
        <f t="shared" ref="Y464:Y470" si="93">IFERROR(IF(X464="",0,CEILING((X464/$H464),1)*$H464),"")</f>
        <v>803.4</v>
      </c>
      <c r="Z464" s="36">
        <f>IFERROR(IF(Y464=0,"",ROUNDUP(Y464/H464,0)*0.02175),"")</f>
        <v>2.2402499999999996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857.84615384615392</v>
      </c>
      <c r="BN464" s="64">
        <f t="shared" ref="BN464:BN470" si="95">IFERROR(Y464*I464/H464,"0")</f>
        <v>861.49200000000008</v>
      </c>
      <c r="BO464" s="64">
        <f t="shared" ref="BO464:BO470" si="96">IFERROR(1/J464*(X464/H464),"0")</f>
        <v>1.8315018315018314</v>
      </c>
      <c r="BP464" s="64">
        <f t="shared" ref="BP464:BP470" si="97">IFERROR(1/J464*(Y464/H464),"0")</f>
        <v>1.8392857142857142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400</v>
      </c>
      <c r="Y468" s="778">
        <f t="shared" si="93"/>
        <v>400.8</v>
      </c>
      <c r="Z468" s="36">
        <f>IFERROR(IF(Y468=0,"",ROUNDUP(Y468/H468,0)*0.00753),"")</f>
        <v>1.2575100000000001</v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447.33333333333343</v>
      </c>
      <c r="BN468" s="64">
        <f t="shared" si="95"/>
        <v>448.22800000000001</v>
      </c>
      <c r="BO468" s="64">
        <f t="shared" si="96"/>
        <v>1.0683760683760684</v>
      </c>
      <c r="BP468" s="64">
        <f t="shared" si="97"/>
        <v>1.0705128205128205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269.23076923076928</v>
      </c>
      <c r="Y471" s="779">
        <f>IFERROR(Y464/H464,"0")+IFERROR(Y465/H465,"0")+IFERROR(Y466/H466,"0")+IFERROR(Y467/H467,"0")+IFERROR(Y468/H468,"0")+IFERROR(Y469/H469,"0")+IFERROR(Y470/H470,"0")</f>
        <v>270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3.4977599999999995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1200</v>
      </c>
      <c r="Y472" s="779">
        <f>IFERROR(SUM(Y464:Y470),"0")</f>
        <v>1204.2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100</v>
      </c>
      <c r="Y486" s="778">
        <f t="shared" si="98"/>
        <v>100.80000000000001</v>
      </c>
      <c r="Z486" s="36">
        <f>IFERROR(IF(Y486=0,"",ROUNDUP(Y486/H486,0)*0.00753),"")</f>
        <v>0.18071999999999999</v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105.47619047619047</v>
      </c>
      <c r="BN486" s="64">
        <f t="shared" si="100"/>
        <v>106.32000000000001</v>
      </c>
      <c r="BO486" s="64">
        <f t="shared" si="101"/>
        <v>0.15262515262515264</v>
      </c>
      <c r="BP486" s="64">
        <f t="shared" si="102"/>
        <v>0.15384615384615385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70</v>
      </c>
      <c r="Y487" s="778">
        <f t="shared" si="98"/>
        <v>71.400000000000006</v>
      </c>
      <c r="Z487" s="36">
        <f>IFERROR(IF(Y487=0,"",ROUNDUP(Y487/H487,0)*0.00753),"")</f>
        <v>0.12801000000000001</v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73.833333333333329</v>
      </c>
      <c r="BN487" s="64">
        <f t="shared" si="100"/>
        <v>75.31</v>
      </c>
      <c r="BO487" s="64">
        <f t="shared" si="101"/>
        <v>0.10683760683760682</v>
      </c>
      <c r="BP487" s="64">
        <f t="shared" si="102"/>
        <v>0.10897435897435898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40.476190476190474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41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0.30873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170</v>
      </c>
      <c r="Y505" s="779">
        <f>IFERROR(SUM(Y485:Y503),"0")</f>
        <v>172.20000000000002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100</v>
      </c>
      <c r="Y522" s="778">
        <f>IFERROR(IF(X522="",0,CEILING((X522/$H522),1)*$H522),"")</f>
        <v>100.80000000000001</v>
      </c>
      <c r="Z522" s="36">
        <f>IFERROR(IF(Y522=0,"",ROUNDUP(Y522/H522,0)*0.00753),"")</f>
        <v>0.18071999999999999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105.47619047619047</v>
      </c>
      <c r="BN522" s="64">
        <f>IFERROR(Y522*I522/H522,"0")</f>
        <v>106.32000000000001</v>
      </c>
      <c r="BO522" s="64">
        <f>IFERROR(1/J522*(X522/H522),"0")</f>
        <v>0.15262515262515264</v>
      </c>
      <c r="BP522" s="64">
        <f>IFERROR(1/J522*(Y522/H522),"0")</f>
        <v>0.15384615384615385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23.80952380952381</v>
      </c>
      <c r="Y527" s="779">
        <f>IFERROR(Y522/H522,"0")+IFERROR(Y523/H523,"0")+IFERROR(Y524/H524,"0")+IFERROR(Y525/H525,"0")+IFERROR(Y526/H526,"0")</f>
        <v>24</v>
      </c>
      <c r="Z527" s="779">
        <f>IFERROR(IF(Z522="",0,Z522),"0")+IFERROR(IF(Z523="",0,Z523),"0")+IFERROR(IF(Z524="",0,Z524),"0")+IFERROR(IF(Z525="",0,Z525),"0")+IFERROR(IF(Z526="",0,Z526),"0")</f>
        <v>0.18071999999999999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100</v>
      </c>
      <c r="Y528" s="779">
        <f>IFERROR(SUM(Y522:Y526),"0")</f>
        <v>100.80000000000001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200</v>
      </c>
      <c r="Y554" s="778">
        <f t="shared" si="104"/>
        <v>200.64000000000001</v>
      </c>
      <c r="Z554" s="36">
        <f t="shared" si="105"/>
        <v>0.45448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213.63636363636363</v>
      </c>
      <c r="BN554" s="64">
        <f t="shared" si="107"/>
        <v>214.32</v>
      </c>
      <c r="BO554" s="64">
        <f t="shared" si="108"/>
        <v>0.36421911421911418</v>
      </c>
      <c r="BP554" s="64">
        <f t="shared" si="109"/>
        <v>0.36538461538461542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1000</v>
      </c>
      <c r="Y556" s="778">
        <f t="shared" si="104"/>
        <v>1003.2</v>
      </c>
      <c r="Z556" s="36">
        <f t="shared" si="105"/>
        <v>2.2724000000000002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1068.1818181818182</v>
      </c>
      <c r="BN556" s="64">
        <f t="shared" si="107"/>
        <v>1071.5999999999999</v>
      </c>
      <c r="BO556" s="64">
        <f t="shared" si="108"/>
        <v>1.821095571095571</v>
      </c>
      <c r="BP556" s="64">
        <f t="shared" si="109"/>
        <v>1.8269230769230771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700</v>
      </c>
      <c r="Y558" s="778">
        <f t="shared" si="104"/>
        <v>702.24</v>
      </c>
      <c r="Z558" s="36">
        <f t="shared" si="105"/>
        <v>1.5906800000000001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747.72727272727275</v>
      </c>
      <c r="BN558" s="64">
        <f t="shared" si="107"/>
        <v>750.11999999999989</v>
      </c>
      <c r="BO558" s="64">
        <f t="shared" si="108"/>
        <v>1.2747668997668997</v>
      </c>
      <c r="BP558" s="64">
        <f t="shared" si="109"/>
        <v>1.278846153846154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300</v>
      </c>
      <c r="Y562" s="778">
        <f t="shared" si="104"/>
        <v>302.40000000000003</v>
      </c>
      <c r="Z562" s="36">
        <f>IFERROR(IF(Y562=0,"",ROUNDUP(Y562/H562,0)*0.00902),"")</f>
        <v>0.75768000000000002</v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317.5</v>
      </c>
      <c r="BN562" s="64">
        <f t="shared" si="107"/>
        <v>320.04000000000008</v>
      </c>
      <c r="BO562" s="64">
        <f t="shared" si="108"/>
        <v>0.63131313131313127</v>
      </c>
      <c r="BP562" s="64">
        <f t="shared" si="109"/>
        <v>0.63636363636363646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443.18181818181813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445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5.07524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2200</v>
      </c>
      <c r="Y565" s="779">
        <f>IFERROR(SUM(Y553:Y563),"0")</f>
        <v>2208.48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300</v>
      </c>
      <c r="Y567" s="778">
        <f>IFERROR(IF(X567="",0,CEILING((X567/$H567),1)*$H567),"")</f>
        <v>300.96000000000004</v>
      </c>
      <c r="Z567" s="36">
        <f>IFERROR(IF(Y567=0,"",ROUNDUP(Y567/H567,0)*0.01196),"")</f>
        <v>0.68171999999999999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320.45454545454544</v>
      </c>
      <c r="BN567" s="64">
        <f>IFERROR(Y567*I567/H567,"0")</f>
        <v>321.48</v>
      </c>
      <c r="BO567" s="64">
        <f>IFERROR(1/J567*(X567/H567),"0")</f>
        <v>0.54632867132867136</v>
      </c>
      <c r="BP567" s="64">
        <f>IFERROR(1/J567*(Y567/H567),"0")</f>
        <v>0.54807692307692313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56.818181818181813</v>
      </c>
      <c r="Y570" s="779">
        <f>IFERROR(Y567/H567,"0")+IFERROR(Y568/H568,"0")+IFERROR(Y569/H569,"0")</f>
        <v>57.000000000000007</v>
      </c>
      <c r="Z570" s="779">
        <f>IFERROR(IF(Z567="",0,Z567),"0")+IFERROR(IF(Z568="",0,Z568),"0")+IFERROR(IF(Z569="",0,Z569),"0")</f>
        <v>0.68171999999999999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300</v>
      </c>
      <c r="Y571" s="779">
        <f>IFERROR(SUM(Y567:Y569),"0")</f>
        <v>300.96000000000004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600</v>
      </c>
      <c r="Y573" s="778">
        <f t="shared" ref="Y573:Y581" si="110">IFERROR(IF(X573="",0,CEILING((X573/$H573),1)*$H573),"")</f>
        <v>601.92000000000007</v>
      </c>
      <c r="Z573" s="36">
        <f>IFERROR(IF(Y573=0,"",ROUNDUP(Y573/H573,0)*0.01196),"")</f>
        <v>1.36344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640.90909090909088</v>
      </c>
      <c r="BN573" s="64">
        <f t="shared" ref="BN573:BN581" si="112">IFERROR(Y573*I573/H573,"0")</f>
        <v>642.96</v>
      </c>
      <c r="BO573" s="64">
        <f t="shared" ref="BO573:BO581" si="113">IFERROR(1/J573*(X573/H573),"0")</f>
        <v>1.0926573426573427</v>
      </c>
      <c r="BP573" s="64">
        <f t="shared" ref="BP573:BP581" si="114">IFERROR(1/J573*(Y573/H573),"0")</f>
        <v>1.0961538461538463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700</v>
      </c>
      <c r="Y574" s="778">
        <f t="shared" si="110"/>
        <v>702.24</v>
      </c>
      <c r="Z574" s="36">
        <f>IFERROR(IF(Y574=0,"",ROUNDUP(Y574/H574,0)*0.01196),"")</f>
        <v>1.5906800000000001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747.72727272727275</v>
      </c>
      <c r="BN574" s="64">
        <f t="shared" si="112"/>
        <v>750.11999999999989</v>
      </c>
      <c r="BO574" s="64">
        <f t="shared" si="113"/>
        <v>1.2747668997668997</v>
      </c>
      <c r="BP574" s="64">
        <f t="shared" si="114"/>
        <v>1.278846153846154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800</v>
      </c>
      <c r="Y575" s="778">
        <f t="shared" si="110"/>
        <v>802.56000000000006</v>
      </c>
      <c r="Z575" s="36">
        <f>IFERROR(IF(Y575=0,"",ROUNDUP(Y575/H575,0)*0.01196),"")</f>
        <v>1.81792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854.5454545454545</v>
      </c>
      <c r="BN575" s="64">
        <f t="shared" si="112"/>
        <v>857.28</v>
      </c>
      <c r="BO575" s="64">
        <f t="shared" si="113"/>
        <v>1.4568764568764567</v>
      </c>
      <c r="BP575" s="64">
        <f t="shared" si="114"/>
        <v>1.4615384615384617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397.72727272727269</v>
      </c>
      <c r="Y582" s="779">
        <f>IFERROR(Y573/H573,"0")+IFERROR(Y574/H574,"0")+IFERROR(Y575/H575,"0")+IFERROR(Y576/H576,"0")+IFERROR(Y577/H577,"0")+IFERROR(Y578/H578,"0")+IFERROR(Y579/H579,"0")+IFERROR(Y580/H580,"0")+IFERROR(Y581/H581,"0")</f>
        <v>399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4.7720400000000005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2100</v>
      </c>
      <c r="Y583" s="779">
        <f>IFERROR(SUM(Y573:Y581),"0")</f>
        <v>2106.7200000000003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400</v>
      </c>
      <c r="Y600" s="778">
        <f t="shared" si="115"/>
        <v>408</v>
      </c>
      <c r="Z600" s="36">
        <f>IFERROR(IF(Y600=0,"",ROUNDUP(Y600/H600,0)*0.02175),"")</f>
        <v>0.73949999999999994</v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416</v>
      </c>
      <c r="BN600" s="64">
        <f t="shared" si="117"/>
        <v>424.32</v>
      </c>
      <c r="BO600" s="64">
        <f t="shared" si="118"/>
        <v>0.59523809523809523</v>
      </c>
      <c r="BP600" s="64">
        <f t="shared" si="119"/>
        <v>0.6071428571428571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33.333333333333336</v>
      </c>
      <c r="Y605" s="779">
        <f>IFERROR(Y598/H598,"0")+IFERROR(Y599/H599,"0")+IFERROR(Y600/H600,"0")+IFERROR(Y601/H601,"0")+IFERROR(Y602/H602,"0")+IFERROR(Y603/H603,"0")+IFERROR(Y604/H604,"0")</f>
        <v>34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0.73949999999999994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400</v>
      </c>
      <c r="Y606" s="779">
        <f>IFERROR(SUM(Y598:Y604),"0")</f>
        <v>408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500</v>
      </c>
      <c r="Y625" s="778">
        <f t="shared" ref="Y625:Y632" si="125">IFERROR(IF(X625="",0,CEILING((X625/$H625),1)*$H625),"")</f>
        <v>507</v>
      </c>
      <c r="Z625" s="36">
        <f>IFERROR(IF(Y625=0,"",ROUNDUP(Y625/H625,0)*0.02175),"")</f>
        <v>1.4137499999999998</v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536.15384615384619</v>
      </c>
      <c r="BN625" s="64">
        <f t="shared" ref="BN625:BN632" si="127">IFERROR(Y625*I625/H625,"0")</f>
        <v>543.66000000000008</v>
      </c>
      <c r="BO625" s="64">
        <f t="shared" ref="BO625:BO632" si="128">IFERROR(1/J625*(X625/H625),"0")</f>
        <v>1.1446886446886446</v>
      </c>
      <c r="BP625" s="64">
        <f t="shared" ref="BP625:BP632" si="129">IFERROR(1/J625*(Y625/H625),"0")</f>
        <v>1.1607142857142856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64.102564102564102</v>
      </c>
      <c r="Y633" s="779">
        <f>IFERROR(Y625/H625,"0")+IFERROR(Y626/H626,"0")+IFERROR(Y627/H627,"0")+IFERROR(Y628/H628,"0")+IFERROR(Y629/H629,"0")+IFERROR(Y630/H630,"0")+IFERROR(Y631/H631,"0")+IFERROR(Y632/H632,"0")</f>
        <v>65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1.4137499999999998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500</v>
      </c>
      <c r="Y634" s="779">
        <f>IFERROR(SUM(Y625:Y632),"0")</f>
        <v>507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15190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15330.400000000001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16266.146953078849</v>
      </c>
      <c r="Y661" s="779">
        <f>IFERROR(SUM(BN22:BN657),"0")</f>
        <v>16415.530000000002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31</v>
      </c>
      <c r="Y662" s="38">
        <f>ROUNDUP(SUM(BP22:BP657),0)</f>
        <v>31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17041.146953078849</v>
      </c>
      <c r="Y663" s="779">
        <f>GrossWeightTotalR+PalletQtyTotalR*25</f>
        <v>17190.530000000002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3110.8547934955136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3135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37.162930000000003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302.39999999999998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457.20000000000005</v>
      </c>
      <c r="E670" s="46">
        <f>IFERROR(Y107*1,"0")+IFERROR(Y108*1,"0")+IFERROR(Y109*1,"0")+IFERROR(Y110*1,"0")+IFERROR(Y114*1,"0")+IFERROR(Y115*1,"0")+IFERROR(Y116*1,"0")+IFERROR(Y117*1,"0")+IFERROR(Y118*1,"0")+IFERROR(Y119*1,"0")</f>
        <v>456.48000000000008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1466.1</v>
      </c>
      <c r="G670" s="46">
        <f>IFERROR(Y156*1,"0")+IFERROR(Y157*1,"0")+IFERROR(Y161*1,"0")+IFERROR(Y162*1,"0")+IFERROR(Y166*1,"0")+IFERROR(Y167*1,"0")</f>
        <v>151.76</v>
      </c>
      <c r="H670" s="46">
        <f>IFERROR(Y172*1,"0")+IFERROR(Y176*1,"0")+IFERROR(Y177*1,"0")+IFERROR(Y178*1,"0")+IFERROR(Y179*1,"0")+IFERROR(Y180*1,"0")+IFERROR(Y184*1,"0")+IFERROR(Y185*1,"0")+IFERROR(Y186*1,"0")</f>
        <v>100.80000000000001</v>
      </c>
      <c r="I670" s="46">
        <f>IFERROR(Y192*1,"0")+IFERROR(Y196*1,"0")+IFERROR(Y197*1,"0")+IFERROR(Y198*1,"0")+IFERROR(Y199*1,"0")+IFERROR(Y200*1,"0")+IFERROR(Y201*1,"0")+IFERROR(Y202*1,"0")+IFERROR(Y203*1,"0")</f>
        <v>100.80000000000001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2480.6999999999998</v>
      </c>
      <c r="K670" s="46">
        <f>IFERROR(Y252*1,"0")+IFERROR(Y253*1,"0")+IFERROR(Y254*1,"0")+IFERROR(Y255*1,"0")+IFERROR(Y256*1,"0")+IFERROR(Y257*1,"0")+IFERROR(Y258*1,"0")+IFERROR(Y259*1,"0")</f>
        <v>208.79999999999998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352.79999999999995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50.400000000000006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527.6</v>
      </c>
      <c r="V670" s="46">
        <f>IFERROR(Y402*1,"0")+IFERROR(Y406*1,"0")+IFERROR(Y407*1,"0")+IFERROR(Y408*1,"0")</f>
        <v>302.40000000000003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1207.8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1360.2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172.20000000000002</v>
      </c>
      <c r="Z670" s="46">
        <f>IFERROR(Y518*1,"0")+IFERROR(Y522*1,"0")+IFERROR(Y523*1,"0")+IFERROR(Y524*1,"0")+IFERROR(Y525*1,"0")+IFERROR(Y526*1,"0")+IFERROR(Y530*1,"0")+IFERROR(Y534*1,"0")</f>
        <v>100.80000000000001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4616.1600000000008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915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200,00"/>
        <filter val="10,00"/>
        <filter val="100,00"/>
        <filter val="11,90"/>
        <filter val="12,50"/>
        <filter val="142,86"/>
        <filter val="145,83"/>
        <filter val="15 190,00"/>
        <filter val="15,63"/>
        <filter val="150,00"/>
        <filter val="16 266,15"/>
        <filter val="17 041,15"/>
        <filter val="17,24"/>
        <filter val="17,86"/>
        <filter val="170,00"/>
        <filter val="18,94"/>
        <filter val="2 100,00"/>
        <filter val="2 150,00"/>
        <filter val="2 200,00"/>
        <filter val="20,00"/>
        <filter val="200,00"/>
        <filter val="216,05"/>
        <filter val="23,81"/>
        <filter val="25,64"/>
        <filter val="250,00"/>
        <filter val="26,67"/>
        <filter val="26,79"/>
        <filter val="269,23"/>
        <filter val="27,78"/>
        <filter val="3 110,85"/>
        <filter val="300,00"/>
        <filter val="31"/>
        <filter val="32,41"/>
        <filter val="33,33"/>
        <filter val="350,00"/>
        <filter val="39,22"/>
        <filter val="397,73"/>
        <filter val="4,63"/>
        <filter val="40,00"/>
        <filter val="40,48"/>
        <filter val="400,00"/>
        <filter val="44,87"/>
        <filter val="443,18"/>
        <filter val="450,00"/>
        <filter val="50,00"/>
        <filter val="500,00"/>
        <filter val="55,56"/>
        <filter val="56,82"/>
        <filter val="6,41"/>
        <filter val="600,00"/>
        <filter val="62,29"/>
        <filter val="64,10"/>
        <filter val="659,42"/>
        <filter val="70,00"/>
        <filter val="700,00"/>
        <filter val="74,07"/>
        <filter val="800,00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2024-11-21T08:56:45Z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