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11,24 ПОКОМ КИ филиалы\"/>
    </mc:Choice>
  </mc:AlternateContent>
  <xr:revisionPtr revIDLastSave="0" documentId="13_ncr:1_{3FDAFA28-39C3-4B73-BEA1-F690375059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7" i="1" l="1"/>
  <c r="AB71" i="1"/>
  <c r="F51" i="1"/>
  <c r="F5" i="1" s="1"/>
  <c r="E51" i="1"/>
  <c r="O51" i="1" s="1"/>
  <c r="AB51" i="1" s="1"/>
  <c r="AB16" i="1"/>
  <c r="AB28" i="1"/>
  <c r="AB63" i="1"/>
  <c r="AB77" i="1"/>
  <c r="AB82" i="1"/>
  <c r="AB92" i="1"/>
  <c r="O7" i="1"/>
  <c r="O8" i="1"/>
  <c r="P8" i="1" s="1"/>
  <c r="AB8" i="1" s="1"/>
  <c r="O9" i="1"/>
  <c r="O10" i="1"/>
  <c r="P10" i="1" s="1"/>
  <c r="AB10" i="1" s="1"/>
  <c r="O11" i="1"/>
  <c r="O12" i="1"/>
  <c r="P12" i="1" s="1"/>
  <c r="AB12" i="1" s="1"/>
  <c r="O13" i="1"/>
  <c r="O14" i="1"/>
  <c r="P14" i="1" s="1"/>
  <c r="AB14" i="1" s="1"/>
  <c r="O15" i="1"/>
  <c r="O16" i="1"/>
  <c r="O17" i="1"/>
  <c r="O18" i="1"/>
  <c r="O19" i="1"/>
  <c r="O20" i="1"/>
  <c r="P20" i="1" s="1"/>
  <c r="AB20" i="1" s="1"/>
  <c r="O21" i="1"/>
  <c r="O22" i="1"/>
  <c r="O23" i="1"/>
  <c r="O24" i="1"/>
  <c r="P24" i="1" s="1"/>
  <c r="AB24" i="1" s="1"/>
  <c r="O25" i="1"/>
  <c r="O26" i="1"/>
  <c r="O27" i="1"/>
  <c r="O28" i="1"/>
  <c r="O29" i="1"/>
  <c r="O30" i="1"/>
  <c r="O31" i="1"/>
  <c r="O32" i="1"/>
  <c r="O33" i="1"/>
  <c r="P33" i="1" s="1"/>
  <c r="O34" i="1"/>
  <c r="O35" i="1"/>
  <c r="O36" i="1"/>
  <c r="P36" i="1" s="1"/>
  <c r="AB36" i="1" s="1"/>
  <c r="O37" i="1"/>
  <c r="O38" i="1"/>
  <c r="O39" i="1"/>
  <c r="O40" i="1"/>
  <c r="P40" i="1" s="1"/>
  <c r="AB40" i="1" s="1"/>
  <c r="O41" i="1"/>
  <c r="O42" i="1"/>
  <c r="O43" i="1"/>
  <c r="O44" i="1"/>
  <c r="P44" i="1" s="1"/>
  <c r="AB44" i="1" s="1"/>
  <c r="O45" i="1"/>
  <c r="O46" i="1"/>
  <c r="O47" i="1"/>
  <c r="O48" i="1"/>
  <c r="P48" i="1" s="1"/>
  <c r="AB48" i="1" s="1"/>
  <c r="O49" i="1"/>
  <c r="O50" i="1"/>
  <c r="O52" i="1"/>
  <c r="AB52" i="1" s="1"/>
  <c r="O53" i="1"/>
  <c r="O54" i="1"/>
  <c r="P54" i="1" s="1"/>
  <c r="AB54" i="1" s="1"/>
  <c r="O55" i="1"/>
  <c r="O56" i="1"/>
  <c r="P56" i="1" s="1"/>
  <c r="AB56" i="1" s="1"/>
  <c r="O57" i="1"/>
  <c r="O58" i="1"/>
  <c r="P58" i="1" s="1"/>
  <c r="AB58" i="1" s="1"/>
  <c r="O59" i="1"/>
  <c r="O60" i="1"/>
  <c r="P60" i="1" s="1"/>
  <c r="AB60" i="1" s="1"/>
  <c r="O61" i="1"/>
  <c r="O62" i="1"/>
  <c r="P62" i="1" s="1"/>
  <c r="AB62" i="1" s="1"/>
  <c r="O63" i="1"/>
  <c r="S63" i="1" s="1"/>
  <c r="O64" i="1"/>
  <c r="O65" i="1"/>
  <c r="P65" i="1" s="1"/>
  <c r="AB65" i="1" s="1"/>
  <c r="O66" i="1"/>
  <c r="O67" i="1"/>
  <c r="O68" i="1"/>
  <c r="O69" i="1"/>
  <c r="P69" i="1" s="1"/>
  <c r="AB69" i="1" s="1"/>
  <c r="O70" i="1"/>
  <c r="O71" i="1"/>
  <c r="S71" i="1" s="1"/>
  <c r="O72" i="1"/>
  <c r="O73" i="1"/>
  <c r="O74" i="1"/>
  <c r="O75" i="1"/>
  <c r="O76" i="1"/>
  <c r="O77" i="1"/>
  <c r="S77" i="1" s="1"/>
  <c r="O78" i="1"/>
  <c r="P78" i="1" s="1"/>
  <c r="AB78" i="1" s="1"/>
  <c r="O79" i="1"/>
  <c r="O80" i="1"/>
  <c r="P80" i="1" s="1"/>
  <c r="AB80" i="1" s="1"/>
  <c r="O81" i="1"/>
  <c r="O82" i="1"/>
  <c r="S82" i="1" s="1"/>
  <c r="O83" i="1"/>
  <c r="P83" i="1" s="1"/>
  <c r="AB83" i="1" s="1"/>
  <c r="O84" i="1"/>
  <c r="O85" i="1"/>
  <c r="O86" i="1"/>
  <c r="O87" i="1"/>
  <c r="O88" i="1"/>
  <c r="O89" i="1"/>
  <c r="P89" i="1" s="1"/>
  <c r="O90" i="1"/>
  <c r="O91" i="1"/>
  <c r="P91" i="1" s="1"/>
  <c r="AB91" i="1" s="1"/>
  <c r="O92" i="1"/>
  <c r="T92" i="1" s="1"/>
  <c r="O93" i="1"/>
  <c r="O94" i="1"/>
  <c r="T94" i="1" s="1"/>
  <c r="O95" i="1"/>
  <c r="O6" i="1"/>
  <c r="P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P73" i="1" l="1"/>
  <c r="AB73" i="1" s="1"/>
  <c r="P32" i="1"/>
  <c r="AB32" i="1" s="1"/>
  <c r="E5" i="1"/>
  <c r="AB6" i="1"/>
  <c r="P90" i="1"/>
  <c r="AB90" i="1" s="1"/>
  <c r="AB88" i="1"/>
  <c r="P86" i="1"/>
  <c r="AB86" i="1" s="1"/>
  <c r="P84" i="1"/>
  <c r="AB84" i="1" s="1"/>
  <c r="P76" i="1"/>
  <c r="AB76" i="1" s="1"/>
  <c r="AB74" i="1"/>
  <c r="P72" i="1"/>
  <c r="AB72" i="1" s="1"/>
  <c r="AB70" i="1"/>
  <c r="AB68" i="1"/>
  <c r="P66" i="1"/>
  <c r="AB66" i="1" s="1"/>
  <c r="AB64" i="1"/>
  <c r="P49" i="1"/>
  <c r="AB49" i="1" s="1"/>
  <c r="P47" i="1"/>
  <c r="AB47" i="1" s="1"/>
  <c r="P45" i="1"/>
  <c r="AB45" i="1" s="1"/>
  <c r="P43" i="1"/>
  <c r="AB43" i="1" s="1"/>
  <c r="P41" i="1"/>
  <c r="AB41" i="1" s="1"/>
  <c r="P39" i="1"/>
  <c r="AB39" i="1" s="1"/>
  <c r="P37" i="1"/>
  <c r="AB37" i="1" s="1"/>
  <c r="AB35" i="1"/>
  <c r="AB33" i="1"/>
  <c r="P31" i="1"/>
  <c r="AB31" i="1" s="1"/>
  <c r="P29" i="1"/>
  <c r="AB29" i="1" s="1"/>
  <c r="P27" i="1"/>
  <c r="AB27" i="1" s="1"/>
  <c r="P25" i="1"/>
  <c r="AB25" i="1" s="1"/>
  <c r="P23" i="1"/>
  <c r="AB23" i="1" s="1"/>
  <c r="P21" i="1"/>
  <c r="AB21" i="1" s="1"/>
  <c r="P19" i="1"/>
  <c r="AB19" i="1" s="1"/>
  <c r="P17" i="1"/>
  <c r="AB17" i="1" s="1"/>
  <c r="P15" i="1"/>
  <c r="AB15" i="1" s="1"/>
  <c r="AB13" i="1"/>
  <c r="P11" i="1"/>
  <c r="AB11" i="1" s="1"/>
  <c r="P9" i="1"/>
  <c r="AB9" i="1" s="1"/>
  <c r="P7" i="1"/>
  <c r="AB7" i="1" s="1"/>
  <c r="T95" i="1"/>
  <c r="P95" i="1"/>
  <c r="AB95" i="1" s="1"/>
  <c r="T93" i="1"/>
  <c r="P93" i="1"/>
  <c r="AB93" i="1" s="1"/>
  <c r="S91" i="1"/>
  <c r="S87" i="1"/>
  <c r="S83" i="1"/>
  <c r="P81" i="1"/>
  <c r="AB81" i="1" s="1"/>
  <c r="P79" i="1"/>
  <c r="AB79" i="1" s="1"/>
  <c r="S69" i="1"/>
  <c r="S65" i="1"/>
  <c r="P61" i="1"/>
  <c r="AB61" i="1" s="1"/>
  <c r="P59" i="1"/>
  <c r="AB59" i="1" s="1"/>
  <c r="P57" i="1"/>
  <c r="AB57" i="1" s="1"/>
  <c r="AB55" i="1"/>
  <c r="P53" i="1"/>
  <c r="AB53" i="1" s="1"/>
  <c r="S48" i="1"/>
  <c r="S44" i="1"/>
  <c r="S40" i="1"/>
  <c r="S36" i="1"/>
  <c r="S28" i="1"/>
  <c r="S24" i="1"/>
  <c r="S20" i="1"/>
  <c r="P18" i="1"/>
  <c r="AB18" i="1" s="1"/>
  <c r="P22" i="1"/>
  <c r="AB22" i="1" s="1"/>
  <c r="P26" i="1"/>
  <c r="AB26" i="1" s="1"/>
  <c r="P30" i="1"/>
  <c r="AB30" i="1" s="1"/>
  <c r="P34" i="1"/>
  <c r="AB34" i="1" s="1"/>
  <c r="P38" i="1"/>
  <c r="AB38" i="1" s="1"/>
  <c r="P42" i="1"/>
  <c r="AB42" i="1" s="1"/>
  <c r="P46" i="1"/>
  <c r="AB46" i="1" s="1"/>
  <c r="P50" i="1"/>
  <c r="AB50" i="1" s="1"/>
  <c r="AB67" i="1"/>
  <c r="P75" i="1"/>
  <c r="AB75" i="1" s="1"/>
  <c r="P85" i="1"/>
  <c r="AB85" i="1" s="1"/>
  <c r="AB89" i="1"/>
  <c r="P94" i="1"/>
  <c r="AB94" i="1" s="1"/>
  <c r="S16" i="1"/>
  <c r="S14" i="1"/>
  <c r="S12" i="1"/>
  <c r="S10" i="1"/>
  <c r="S8" i="1"/>
  <c r="S80" i="1"/>
  <c r="S78" i="1"/>
  <c r="S62" i="1"/>
  <c r="S60" i="1"/>
  <c r="S58" i="1"/>
  <c r="S56" i="1"/>
  <c r="S54" i="1"/>
  <c r="S52" i="1"/>
  <c r="S6" i="1"/>
  <c r="S51" i="1"/>
  <c r="K51" i="1"/>
  <c r="K5" i="1" s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T6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/>
  <c r="S32" i="1" l="1"/>
  <c r="S73" i="1"/>
  <c r="S94" i="1"/>
  <c r="S79" i="1"/>
  <c r="S81" i="1"/>
  <c r="S85" i="1"/>
  <c r="AB5" i="1"/>
  <c r="S75" i="1"/>
  <c r="S89" i="1"/>
  <c r="P5" i="1"/>
  <c r="S95" i="1"/>
  <c r="S18" i="1"/>
  <c r="S22" i="1"/>
  <c r="S26" i="1"/>
  <c r="S30" i="1"/>
  <c r="S34" i="1"/>
  <c r="S38" i="1"/>
  <c r="S42" i="1"/>
  <c r="S46" i="1"/>
  <c r="S50" i="1"/>
  <c r="S53" i="1"/>
  <c r="S55" i="1"/>
  <c r="S57" i="1"/>
  <c r="S59" i="1"/>
  <c r="S61" i="1"/>
  <c r="S67" i="1"/>
  <c r="S7" i="1"/>
  <c r="S9" i="1"/>
  <c r="S11" i="1"/>
  <c r="S13" i="1"/>
  <c r="S15" i="1"/>
  <c r="S17" i="1"/>
  <c r="S19" i="1"/>
  <c r="S21" i="1"/>
  <c r="S23" i="1"/>
  <c r="S25" i="1"/>
  <c r="S27" i="1"/>
  <c r="S29" i="1"/>
  <c r="S31" i="1"/>
  <c r="S33" i="1"/>
  <c r="S35" i="1"/>
  <c r="S37" i="1"/>
  <c r="S39" i="1"/>
  <c r="S41" i="1"/>
  <c r="S43" i="1"/>
  <c r="S45" i="1"/>
  <c r="S47" i="1"/>
  <c r="S49" i="1"/>
  <c r="S64" i="1"/>
  <c r="S66" i="1"/>
  <c r="S68" i="1"/>
  <c r="S70" i="1"/>
  <c r="S72" i="1"/>
  <c r="S74" i="1"/>
  <c r="S76" i="1"/>
  <c r="S84" i="1"/>
  <c r="S86" i="1"/>
  <c r="S88" i="1"/>
  <c r="S90" i="1"/>
</calcChain>
</file>

<file path=xl/sharedStrings.xml><?xml version="1.0" encoding="utf-8"?>
<sst xmlns="http://schemas.openxmlformats.org/spreadsheetml/2006/main" count="346" uniqueCount="143">
  <si>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</si>
  <si>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</si>
  <si>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</si>
  <si>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</si>
  <si>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</si>
  <si>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</si>
  <si>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</si>
  <si>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</si>
  <si>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</si>
  <si>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</si>
  <si>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</si>
  <si>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</si>
  <si>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</si>
  <si>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</si>
  <si>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</si>
  <si>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</si>
  <si>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</si>
  <si>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</si>
  <si>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</si>
  <si>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</si>
  <si>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</si>
  <si>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</si>
  <si>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</si>
  <si>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20,11,</t>
  </si>
  <si>
    <t>14,11,</t>
  </si>
  <si>
    <t>13,11,</t>
  </si>
  <si>
    <t>07,11,</t>
  </si>
  <si>
    <t>06,11,</t>
  </si>
  <si>
    <t>30,10,</t>
  </si>
  <si>
    <t>24,10,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</si>
  <si>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</si>
  <si>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</si>
  <si>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</si>
  <si>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</si>
  <si>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</si>
  <si>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</si>
  <si>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</si>
  <si>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</si>
  <si>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</si>
  <si>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</si>
  <si>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</si>
  <si>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</si>
  <si>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</si>
  <si>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</si>
  <si>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</si>
  <si>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</si>
  <si>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</si>
  <si>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</si>
  <si>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</si>
  <si>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15,11,24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</si>
  <si>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</si>
  <si>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</si>
  <si>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</si>
  <si>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</si>
  <si>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</si>
  <si>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</si>
  <si>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</si>
  <si>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08,11,24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</si>
  <si>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</si>
  <si>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</si>
  <si>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</si>
  <si>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</si>
  <si>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</si>
  <si>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</si>
  <si>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06,11,24 филиал обнулил</t>
  </si>
  <si>
    <t>не в матрице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</si>
  <si>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</si>
  <si>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</si>
  <si>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</si>
  <si>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</si>
  <si>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</si>
  <si>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</si>
  <si>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</si>
  <si>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</si>
  <si>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</si>
  <si>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</si>
  <si>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</si>
  <si>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</si>
  <si>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</si>
  <si>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</si>
  <si>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</si>
  <si>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</si>
  <si>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</si>
  <si>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</si>
  <si>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</si>
  <si>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</si>
  <si>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</si>
  <si>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 / 08,11,24 филиал обнулил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</si>
  <si>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</si>
  <si>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</si>
  <si>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</si>
  <si>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</si>
  <si>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</si>
  <si>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</si>
  <si>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</si>
  <si>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</si>
  <si>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</si>
  <si>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</si>
  <si>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</si>
  <si>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</si>
  <si>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374  Колбаса вареная Молокуша ТМ Вязанка 0,4 кг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</si>
  <si>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</si>
  <si>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</si>
  <si>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</si>
  <si>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</si>
  <si>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</si>
  <si>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</si>
  <si>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</si>
  <si>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</si>
  <si>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</si>
  <si>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</si>
  <si>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</si>
  <si>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</si>
  <si>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</si>
  <si>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</si>
  <si>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</si>
  <si>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15,11,24 филиал обнулил / сети</t>
  </si>
  <si>
    <t xml:space="preserve"> 438  Колбаса Филедворская 0,4 кг. ТМ Стародворье  ПОКОМ</t>
  </si>
  <si>
    <t>нет потребности (филиал обнуляет заказы)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</si>
  <si>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</si>
  <si>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</si>
  <si>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13,11,24 филиал обнулил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</si>
  <si>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</si>
  <si>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</si>
  <si>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</si>
  <si>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нет потребности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</si>
  <si>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</si>
  <si>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</si>
  <si>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</si>
  <si>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</si>
  <si>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</si>
  <si>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</si>
  <si>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</si>
  <si>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</si>
  <si>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18,10,24 филиал обнулил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</si>
  <si>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</si>
  <si>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</si>
  <si>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</si>
  <si>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501 Сосиски Филейские по-ганноверски ТМ Вязанка.в оболочке амицел в м.г.с ВЕС. ПОКОМ</t>
  </si>
  <si>
    <t>новинка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</si>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</sst>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3" sqref="R13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" style="8" customWidth="1"/>
    <col min="8" max="8" width="5" customWidth="1"/>
    <col min="9" max="9" width="12.7109375" bestFit="1" customWidth="1"/>
    <col min="10" max="11" width="6.85546875" customWidth="1"/>
    <col min="12" max="14" width="0.85546875" customWidth="1"/>
    <col min="15" max="17" width="6.85546875" customWidth="1"/>
    <col min="18" max="18" width="21" customWidth="1"/>
    <col min="19" max="20" width="5.28515625" customWidth="1"/>
    <col min="21" max="26" width="6" customWidth="1"/>
    <col min="27" max="27" width="32.42578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142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37485.507999999994</v>
      </c>
      <c r="F5" s="4">
        <f>SUM(F6:F499)</f>
        <v>53166.38</v>
      </c>
      <c r="G5" s="6"/>
      <c r="H5" s="1"/>
      <c r="I5" s="1"/>
      <c r="J5" s="4">
        <f t="shared" ref="J5:Q5" si="0">SUM(J6:J499)</f>
        <v>37352.899999999994</v>
      </c>
      <c r="K5" s="4">
        <f t="shared" si="0"/>
        <v>132.60800000000029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7497.1015999999991</v>
      </c>
      <c r="P5" s="4">
        <f t="shared" si="0"/>
        <v>24317.650399999991</v>
      </c>
      <c r="Q5" s="4">
        <f t="shared" si="0"/>
        <v>0</v>
      </c>
      <c r="R5" s="1"/>
      <c r="S5" s="1"/>
      <c r="T5" s="1"/>
      <c r="U5" s="4">
        <f t="shared" ref="U5:Z5" si="1">SUM(U6:U499)</f>
        <v>7146.8448000000008</v>
      </c>
      <c r="V5" s="4">
        <f t="shared" si="1"/>
        <v>7778.3452000000016</v>
      </c>
      <c r="W5" s="4">
        <f t="shared" si="1"/>
        <v>7563.9547999999995</v>
      </c>
      <c r="X5" s="4">
        <f t="shared" si="1"/>
        <v>5357.0882000000001</v>
      </c>
      <c r="Y5" s="4">
        <f t="shared" si="1"/>
        <v>5942.3245999999999</v>
      </c>
      <c r="Z5" s="4">
        <f t="shared" si="1"/>
        <v>8196.017799999996</v>
      </c>
      <c r="AA5" s="1"/>
      <c r="AB5" s="4">
        <f>SUM(AB6:AB499)</f>
        <v>19372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1015.5</v>
      </c>
      <c r="D6" s="1">
        <v>1849.144</v>
      </c>
      <c r="E6" s="1">
        <v>991.02300000000002</v>
      </c>
      <c r="F6" s="1">
        <v>1667.1969999999999</v>
      </c>
      <c r="G6" s="6">
        <v>1</v>
      </c>
      <c r="H6" s="1">
        <v>50</v>
      </c>
      <c r="I6" s="1" t="s">
        <v>32</v>
      </c>
      <c r="J6" s="1">
        <v>952.45</v>
      </c>
      <c r="K6" s="1">
        <f t="shared" ref="K6:K36" si="2">E6-J6</f>
        <v>38.572999999999979</v>
      </c>
      <c r="L6" s="1"/>
      <c r="M6" s="1"/>
      <c r="N6" s="1"/>
      <c r="O6" s="1">
        <f t="shared" ref="O6:O37" si="3">E6/5</f>
        <v>198.2046</v>
      </c>
      <c r="P6" s="5">
        <f>10*O6-F6</f>
        <v>314.84900000000016</v>
      </c>
      <c r="Q6" s="5"/>
      <c r="R6" s="1"/>
      <c r="S6" s="1">
        <f>(F6+P6)/O6</f>
        <v>10</v>
      </c>
      <c r="T6" s="1">
        <f>F6/O6</f>
        <v>8.4114949905299881</v>
      </c>
      <c r="U6" s="1">
        <v>197.3946</v>
      </c>
      <c r="V6" s="1">
        <v>208.82560000000001</v>
      </c>
      <c r="W6" s="1">
        <v>263.88299999999998</v>
      </c>
      <c r="X6" s="1">
        <v>184.9374</v>
      </c>
      <c r="Y6" s="1">
        <v>186.6396</v>
      </c>
      <c r="Z6" s="1">
        <v>300.61</v>
      </c>
      <c r="AA6" s="1" t="s">
        <v>33</v>
      </c>
      <c r="AB6" s="1">
        <f t="shared" ref="AB6:AB37" si="4">ROUND(P6*G6,0)</f>
        <v>315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31</v>
      </c>
      <c r="C7" s="1">
        <v>420.13299999999998</v>
      </c>
      <c r="D7" s="1">
        <v>440.334</v>
      </c>
      <c r="E7" s="1">
        <v>330.73500000000001</v>
      </c>
      <c r="F7" s="1">
        <v>407.56900000000002</v>
      </c>
      <c r="G7" s="6">
        <v>1</v>
      </c>
      <c r="H7" s="1">
        <v>45</v>
      </c>
      <c r="I7" s="1" t="s">
        <v>32</v>
      </c>
      <c r="J7" s="1">
        <v>308.2</v>
      </c>
      <c r="K7" s="1">
        <f t="shared" si="2"/>
        <v>22.535000000000025</v>
      </c>
      <c r="L7" s="1"/>
      <c r="M7" s="1"/>
      <c r="N7" s="1"/>
      <c r="O7" s="1">
        <f t="shared" si="3"/>
        <v>66.147000000000006</v>
      </c>
      <c r="P7" s="5">
        <f t="shared" ref="P7:P62" si="5">10*O7-F7</f>
        <v>253.90100000000001</v>
      </c>
      <c r="Q7" s="5"/>
      <c r="R7" s="1"/>
      <c r="S7" s="1">
        <f t="shared" ref="S7:S70" si="6">(F7+P7)/O7</f>
        <v>10</v>
      </c>
      <c r="T7" s="1">
        <f t="shared" ref="T7:T70" si="7">F7/O7</f>
        <v>6.1615643944547749</v>
      </c>
      <c r="U7" s="1">
        <v>55.463800000000013</v>
      </c>
      <c r="V7" s="1">
        <v>57.818600000000004</v>
      </c>
      <c r="W7" s="1">
        <v>77.289000000000001</v>
      </c>
      <c r="X7" s="1">
        <v>58.9876</v>
      </c>
      <c r="Y7" s="1">
        <v>41.823599999999999</v>
      </c>
      <c r="Z7" s="1">
        <v>56.846600000000002</v>
      </c>
      <c r="AA7" s="1"/>
      <c r="AB7" s="1">
        <f t="shared" si="4"/>
        <v>254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31</v>
      </c>
      <c r="C8" s="1">
        <v>288.93799999999999</v>
      </c>
      <c r="D8" s="1">
        <v>1219.117</v>
      </c>
      <c r="E8" s="1">
        <v>480.39100000000002</v>
      </c>
      <c r="F8" s="1">
        <v>828.82500000000005</v>
      </c>
      <c r="G8" s="6">
        <v>1</v>
      </c>
      <c r="H8" s="1">
        <v>45</v>
      </c>
      <c r="I8" s="1" t="s">
        <v>32</v>
      </c>
      <c r="J8" s="1">
        <v>446.6</v>
      </c>
      <c r="K8" s="1">
        <f t="shared" si="2"/>
        <v>33.790999999999997</v>
      </c>
      <c r="L8" s="1"/>
      <c r="M8" s="1"/>
      <c r="N8" s="1"/>
      <c r="O8" s="1">
        <f t="shared" si="3"/>
        <v>96.07820000000001</v>
      </c>
      <c r="P8" s="5">
        <f t="shared" si="5"/>
        <v>131.95700000000011</v>
      </c>
      <c r="Q8" s="5"/>
      <c r="R8" s="1"/>
      <c r="S8" s="1">
        <f t="shared" si="6"/>
        <v>10</v>
      </c>
      <c r="T8" s="1">
        <f t="shared" si="7"/>
        <v>8.6265666925483604</v>
      </c>
      <c r="U8" s="1">
        <v>103.81399999999999</v>
      </c>
      <c r="V8" s="1">
        <v>114.5932</v>
      </c>
      <c r="W8" s="1">
        <v>110.5438</v>
      </c>
      <c r="X8" s="1">
        <v>83.646600000000007</v>
      </c>
      <c r="Y8" s="1">
        <v>134.24700000000001</v>
      </c>
      <c r="Z8" s="1">
        <v>171.55179999999999</v>
      </c>
      <c r="AA8" s="1"/>
      <c r="AB8" s="1">
        <f t="shared" si="4"/>
        <v>132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31</v>
      </c>
      <c r="C9" s="1">
        <v>79.343000000000004</v>
      </c>
      <c r="D9" s="1">
        <v>193.73400000000001</v>
      </c>
      <c r="E9" s="1">
        <v>139.15899999999999</v>
      </c>
      <c r="F9" s="1">
        <v>92.191000000000003</v>
      </c>
      <c r="G9" s="6">
        <v>1</v>
      </c>
      <c r="H9" s="1">
        <v>40</v>
      </c>
      <c r="I9" s="1" t="s">
        <v>32</v>
      </c>
      <c r="J9" s="1">
        <v>160</v>
      </c>
      <c r="K9" s="1">
        <f t="shared" si="2"/>
        <v>-20.841000000000008</v>
      </c>
      <c r="L9" s="1"/>
      <c r="M9" s="1"/>
      <c r="N9" s="1"/>
      <c r="O9" s="1">
        <f t="shared" si="3"/>
        <v>27.831799999999998</v>
      </c>
      <c r="P9" s="5">
        <f t="shared" si="5"/>
        <v>186.12699999999998</v>
      </c>
      <c r="Q9" s="5"/>
      <c r="R9" s="1"/>
      <c r="S9" s="1">
        <f t="shared" si="6"/>
        <v>10</v>
      </c>
      <c r="T9" s="1">
        <f t="shared" si="7"/>
        <v>3.3124339783988104</v>
      </c>
      <c r="U9" s="1">
        <v>15.005800000000001</v>
      </c>
      <c r="V9" s="1">
        <v>21.661000000000001</v>
      </c>
      <c r="W9" s="1">
        <v>26.8492</v>
      </c>
      <c r="X9" s="1">
        <v>15.8352</v>
      </c>
      <c r="Y9" s="1">
        <v>18.6128</v>
      </c>
      <c r="Z9" s="1">
        <v>19.826599999999999</v>
      </c>
      <c r="AA9" s="1"/>
      <c r="AB9" s="1">
        <f t="shared" si="4"/>
        <v>186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38</v>
      </c>
      <c r="C10" s="1">
        <v>58</v>
      </c>
      <c r="D10" s="1">
        <v>630</v>
      </c>
      <c r="E10" s="1">
        <v>243</v>
      </c>
      <c r="F10" s="1">
        <v>384</v>
      </c>
      <c r="G10" s="6">
        <v>0.45</v>
      </c>
      <c r="H10" s="1">
        <v>45</v>
      </c>
      <c r="I10" s="1" t="s">
        <v>32</v>
      </c>
      <c r="J10" s="1">
        <v>273</v>
      </c>
      <c r="K10" s="1">
        <f t="shared" si="2"/>
        <v>-30</v>
      </c>
      <c r="L10" s="1"/>
      <c r="M10" s="1"/>
      <c r="N10" s="1"/>
      <c r="O10" s="1">
        <f t="shared" si="3"/>
        <v>48.6</v>
      </c>
      <c r="P10" s="5">
        <f t="shared" si="5"/>
        <v>102</v>
      </c>
      <c r="Q10" s="5"/>
      <c r="R10" s="1"/>
      <c r="S10" s="1">
        <f t="shared" si="6"/>
        <v>10</v>
      </c>
      <c r="T10" s="1">
        <f t="shared" si="7"/>
        <v>7.9012345679012341</v>
      </c>
      <c r="U10" s="1">
        <v>50.8</v>
      </c>
      <c r="V10" s="1">
        <v>62.8</v>
      </c>
      <c r="W10" s="1">
        <v>49.8</v>
      </c>
      <c r="X10" s="1">
        <v>33.799999999999997</v>
      </c>
      <c r="Y10" s="1">
        <v>47.8</v>
      </c>
      <c r="Z10" s="1">
        <v>60.8</v>
      </c>
      <c r="AA10" s="1"/>
      <c r="AB10" s="1">
        <f t="shared" si="4"/>
        <v>46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38</v>
      </c>
      <c r="C11" s="1">
        <v>708</v>
      </c>
      <c r="D11" s="1">
        <v>804</v>
      </c>
      <c r="E11" s="1">
        <v>552</v>
      </c>
      <c r="F11" s="1">
        <v>883</v>
      </c>
      <c r="G11" s="6">
        <v>0.45</v>
      </c>
      <c r="H11" s="1">
        <v>45</v>
      </c>
      <c r="I11" s="1" t="s">
        <v>32</v>
      </c>
      <c r="J11" s="1">
        <v>549</v>
      </c>
      <c r="K11" s="1">
        <f t="shared" si="2"/>
        <v>3</v>
      </c>
      <c r="L11" s="1"/>
      <c r="M11" s="1"/>
      <c r="N11" s="1"/>
      <c r="O11" s="1">
        <f t="shared" si="3"/>
        <v>110.4</v>
      </c>
      <c r="P11" s="5">
        <f t="shared" si="5"/>
        <v>221</v>
      </c>
      <c r="Q11" s="5"/>
      <c r="R11" s="1"/>
      <c r="S11" s="1">
        <f t="shared" si="6"/>
        <v>10</v>
      </c>
      <c r="T11" s="1">
        <f t="shared" si="7"/>
        <v>7.9981884057971007</v>
      </c>
      <c r="U11" s="1">
        <v>51</v>
      </c>
      <c r="V11" s="1">
        <v>61.4</v>
      </c>
      <c r="W11" s="1">
        <v>137</v>
      </c>
      <c r="X11" s="1">
        <v>92.8</v>
      </c>
      <c r="Y11" s="1">
        <v>126.2</v>
      </c>
      <c r="Z11" s="1">
        <v>133.19999999999999</v>
      </c>
      <c r="AA11" s="1"/>
      <c r="AB11" s="1">
        <f t="shared" si="4"/>
        <v>99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38</v>
      </c>
      <c r="C12" s="1"/>
      <c r="D12" s="1">
        <v>315</v>
      </c>
      <c r="E12" s="1">
        <v>159</v>
      </c>
      <c r="F12" s="1">
        <v>156</v>
      </c>
      <c r="G12" s="6">
        <v>0.17</v>
      </c>
      <c r="H12" s="1">
        <v>180</v>
      </c>
      <c r="I12" s="1" t="s">
        <v>32</v>
      </c>
      <c r="J12" s="1">
        <v>127</v>
      </c>
      <c r="K12" s="1">
        <f t="shared" si="2"/>
        <v>32</v>
      </c>
      <c r="L12" s="1"/>
      <c r="M12" s="1"/>
      <c r="N12" s="1"/>
      <c r="O12" s="1">
        <f t="shared" si="3"/>
        <v>31.8</v>
      </c>
      <c r="P12" s="5">
        <f t="shared" si="5"/>
        <v>162</v>
      </c>
      <c r="Q12" s="5"/>
      <c r="R12" s="1"/>
      <c r="S12" s="1">
        <f t="shared" si="6"/>
        <v>10</v>
      </c>
      <c r="T12" s="1">
        <f t="shared" si="7"/>
        <v>4.9056603773584904</v>
      </c>
      <c r="U12" s="1">
        <v>13</v>
      </c>
      <c r="V12" s="1">
        <v>18.600000000000001</v>
      </c>
      <c r="W12" s="1">
        <v>36.799999999999997</v>
      </c>
      <c r="X12" s="1">
        <v>18.600000000000001</v>
      </c>
      <c r="Y12" s="1">
        <v>11.8</v>
      </c>
      <c r="Z12" s="1">
        <v>21.2</v>
      </c>
      <c r="AA12" s="1"/>
      <c r="AB12" s="1">
        <f t="shared" si="4"/>
        <v>28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41</v>
      </c>
      <c r="B13" s="1" t="s">
        <v>38</v>
      </c>
      <c r="C13" s="1">
        <v>24</v>
      </c>
      <c r="D13" s="1">
        <v>288</v>
      </c>
      <c r="E13" s="1">
        <v>76</v>
      </c>
      <c r="F13" s="1">
        <v>205</v>
      </c>
      <c r="G13" s="6">
        <v>0.3</v>
      </c>
      <c r="H13" s="1">
        <v>40</v>
      </c>
      <c r="I13" s="1" t="s">
        <v>32</v>
      </c>
      <c r="J13" s="1">
        <v>109</v>
      </c>
      <c r="K13" s="1">
        <f t="shared" si="2"/>
        <v>-33</v>
      </c>
      <c r="L13" s="1"/>
      <c r="M13" s="1"/>
      <c r="N13" s="1"/>
      <c r="O13" s="1">
        <f t="shared" si="3"/>
        <v>15.2</v>
      </c>
      <c r="P13" s="5"/>
      <c r="Q13" s="5"/>
      <c r="R13" s="1"/>
      <c r="S13" s="1">
        <f t="shared" si="6"/>
        <v>13.486842105263159</v>
      </c>
      <c r="T13" s="1">
        <f t="shared" si="7"/>
        <v>13.486842105263159</v>
      </c>
      <c r="U13" s="1">
        <v>18.2</v>
      </c>
      <c r="V13" s="1">
        <v>29.4</v>
      </c>
      <c r="W13" s="1">
        <v>32.6</v>
      </c>
      <c r="X13" s="1">
        <v>15.6</v>
      </c>
      <c r="Y13" s="1">
        <v>15.8</v>
      </c>
      <c r="Z13" s="1">
        <v>24.8</v>
      </c>
      <c r="AA13" s="1"/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42</v>
      </c>
      <c r="B14" s="1" t="s">
        <v>38</v>
      </c>
      <c r="C14" s="1">
        <v>295</v>
      </c>
      <c r="D14" s="1">
        <v>255</v>
      </c>
      <c r="E14" s="1">
        <v>285</v>
      </c>
      <c r="F14" s="1">
        <v>210</v>
      </c>
      <c r="G14" s="6">
        <v>0.17</v>
      </c>
      <c r="H14" s="1">
        <v>180</v>
      </c>
      <c r="I14" s="1" t="s">
        <v>32</v>
      </c>
      <c r="J14" s="1">
        <v>277</v>
      </c>
      <c r="K14" s="1">
        <f t="shared" si="2"/>
        <v>8</v>
      </c>
      <c r="L14" s="1"/>
      <c r="M14" s="1"/>
      <c r="N14" s="1"/>
      <c r="O14" s="1">
        <f t="shared" si="3"/>
        <v>57</v>
      </c>
      <c r="P14" s="5">
        <f t="shared" si="5"/>
        <v>360</v>
      </c>
      <c r="Q14" s="5"/>
      <c r="R14" s="1"/>
      <c r="S14" s="1">
        <f t="shared" si="6"/>
        <v>10</v>
      </c>
      <c r="T14" s="1">
        <f t="shared" si="7"/>
        <v>3.6842105263157894</v>
      </c>
      <c r="U14" s="1">
        <v>34.200000000000003</v>
      </c>
      <c r="V14" s="1">
        <v>11.8</v>
      </c>
      <c r="W14" s="1">
        <v>0</v>
      </c>
      <c r="X14" s="1">
        <v>0</v>
      </c>
      <c r="Y14" s="1">
        <v>8.8000000000000007</v>
      </c>
      <c r="Z14" s="1">
        <v>43.6</v>
      </c>
      <c r="AA14" s="1"/>
      <c r="AB14" s="1">
        <f t="shared" si="4"/>
        <v>61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43</v>
      </c>
      <c r="B15" s="1" t="s">
        <v>38</v>
      </c>
      <c r="C15" s="1">
        <v>29</v>
      </c>
      <c r="D15" s="1">
        <v>132</v>
      </c>
      <c r="E15" s="1">
        <v>53</v>
      </c>
      <c r="F15" s="1">
        <v>99</v>
      </c>
      <c r="G15" s="6">
        <v>0.35</v>
      </c>
      <c r="H15" s="1">
        <v>50</v>
      </c>
      <c r="I15" s="1" t="s">
        <v>32</v>
      </c>
      <c r="J15" s="1">
        <v>53</v>
      </c>
      <c r="K15" s="1">
        <f t="shared" si="2"/>
        <v>0</v>
      </c>
      <c r="L15" s="1"/>
      <c r="M15" s="1"/>
      <c r="N15" s="1"/>
      <c r="O15" s="1">
        <f t="shared" si="3"/>
        <v>10.6</v>
      </c>
      <c r="P15" s="5">
        <f t="shared" si="5"/>
        <v>7</v>
      </c>
      <c r="Q15" s="5"/>
      <c r="R15" s="1"/>
      <c r="S15" s="1">
        <f t="shared" si="6"/>
        <v>10</v>
      </c>
      <c r="T15" s="1">
        <f t="shared" si="7"/>
        <v>9.3396226415094343</v>
      </c>
      <c r="U15" s="1">
        <v>12.2</v>
      </c>
      <c r="V15" s="1">
        <v>13.6</v>
      </c>
      <c r="W15" s="1">
        <v>10.8</v>
      </c>
      <c r="X15" s="1">
        <v>6.8</v>
      </c>
      <c r="Y15" s="1">
        <v>9.6</v>
      </c>
      <c r="Z15" s="1">
        <v>13.8</v>
      </c>
      <c r="AA15" s="1"/>
      <c r="AB15" s="1">
        <f t="shared" si="4"/>
        <v>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44</v>
      </c>
      <c r="B16" s="1" t="s">
        <v>38</v>
      </c>
      <c r="C16" s="1">
        <v>27</v>
      </c>
      <c r="D16" s="1">
        <v>204</v>
      </c>
      <c r="E16" s="1">
        <v>47</v>
      </c>
      <c r="F16" s="1">
        <v>146</v>
      </c>
      <c r="G16" s="6">
        <v>0.35</v>
      </c>
      <c r="H16" s="1">
        <v>50</v>
      </c>
      <c r="I16" s="1" t="s">
        <v>32</v>
      </c>
      <c r="J16" s="1">
        <v>65</v>
      </c>
      <c r="K16" s="1">
        <f t="shared" si="2"/>
        <v>-18</v>
      </c>
      <c r="L16" s="1"/>
      <c r="M16" s="1"/>
      <c r="N16" s="1"/>
      <c r="O16" s="1">
        <f t="shared" si="3"/>
        <v>9.4</v>
      </c>
      <c r="P16" s="5"/>
      <c r="Q16" s="5"/>
      <c r="R16" s="1"/>
      <c r="S16" s="1">
        <f t="shared" si="6"/>
        <v>15.531914893617021</v>
      </c>
      <c r="T16" s="1">
        <f t="shared" si="7"/>
        <v>15.531914893617021</v>
      </c>
      <c r="U16" s="1">
        <v>14.4</v>
      </c>
      <c r="V16" s="1">
        <v>19.600000000000001</v>
      </c>
      <c r="W16" s="1">
        <v>13</v>
      </c>
      <c r="X16" s="1">
        <v>8.6</v>
      </c>
      <c r="Y16" s="1">
        <v>8.4</v>
      </c>
      <c r="Z16" s="1">
        <v>18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45</v>
      </c>
      <c r="B17" s="1" t="s">
        <v>31</v>
      </c>
      <c r="C17" s="1">
        <v>878.29399999999998</v>
      </c>
      <c r="D17" s="1">
        <v>1712.807</v>
      </c>
      <c r="E17" s="1">
        <v>865.21799999999996</v>
      </c>
      <c r="F17" s="1">
        <v>1422.2429999999999</v>
      </c>
      <c r="G17" s="6">
        <v>1</v>
      </c>
      <c r="H17" s="1">
        <v>55</v>
      </c>
      <c r="I17" s="1" t="s">
        <v>32</v>
      </c>
      <c r="J17" s="1">
        <v>841.93</v>
      </c>
      <c r="K17" s="1">
        <f t="shared" si="2"/>
        <v>23.288000000000011</v>
      </c>
      <c r="L17" s="1"/>
      <c r="M17" s="1"/>
      <c r="N17" s="1"/>
      <c r="O17" s="1">
        <f t="shared" si="3"/>
        <v>173.0436</v>
      </c>
      <c r="P17" s="5">
        <f t="shared" si="5"/>
        <v>308.19299999999998</v>
      </c>
      <c r="Q17" s="5"/>
      <c r="R17" s="1"/>
      <c r="S17" s="1">
        <f t="shared" si="6"/>
        <v>10</v>
      </c>
      <c r="T17" s="1">
        <f t="shared" si="7"/>
        <v>8.2189864288537677</v>
      </c>
      <c r="U17" s="1">
        <v>184.96039999999999</v>
      </c>
      <c r="V17" s="1">
        <v>191.83320000000001</v>
      </c>
      <c r="W17" s="1">
        <v>163.59</v>
      </c>
      <c r="X17" s="1">
        <v>126.5206</v>
      </c>
      <c r="Y17" s="1">
        <v>86.512</v>
      </c>
      <c r="Z17" s="1">
        <v>113.7346</v>
      </c>
      <c r="AA17" s="1" t="s">
        <v>46</v>
      </c>
      <c r="AB17" s="1">
        <f t="shared" si="4"/>
        <v>308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47</v>
      </c>
      <c r="B18" s="1" t="s">
        <v>31</v>
      </c>
      <c r="C18" s="1">
        <v>710.47900000000004</v>
      </c>
      <c r="D18" s="1">
        <v>3971.18</v>
      </c>
      <c r="E18" s="1">
        <v>1878.77</v>
      </c>
      <c r="F18" s="1">
        <v>2252.2600000000002</v>
      </c>
      <c r="G18" s="6">
        <v>1</v>
      </c>
      <c r="H18" s="1">
        <v>50</v>
      </c>
      <c r="I18" s="1" t="s">
        <v>32</v>
      </c>
      <c r="J18" s="1">
        <v>1919.5</v>
      </c>
      <c r="K18" s="1">
        <f t="shared" si="2"/>
        <v>-40.730000000000018</v>
      </c>
      <c r="L18" s="1"/>
      <c r="M18" s="1"/>
      <c r="N18" s="1"/>
      <c r="O18" s="1">
        <f t="shared" si="3"/>
        <v>375.75400000000002</v>
      </c>
      <c r="P18" s="5">
        <f t="shared" si="5"/>
        <v>1505.2799999999997</v>
      </c>
      <c r="Q18" s="5"/>
      <c r="R18" s="1"/>
      <c r="S18" s="1">
        <f t="shared" si="6"/>
        <v>10</v>
      </c>
      <c r="T18" s="1">
        <f t="shared" si="7"/>
        <v>5.9939747813729198</v>
      </c>
      <c r="U18" s="1">
        <v>328.93259999999998</v>
      </c>
      <c r="V18" s="1">
        <v>368.85480000000001</v>
      </c>
      <c r="W18" s="1">
        <v>346.28440000000001</v>
      </c>
      <c r="X18" s="1">
        <v>243.9324</v>
      </c>
      <c r="Y18" s="1">
        <v>335.459</v>
      </c>
      <c r="Z18" s="1">
        <v>505.40140000000002</v>
      </c>
      <c r="AA18" s="1"/>
      <c r="AB18" s="1">
        <f t="shared" si="4"/>
        <v>1505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48</v>
      </c>
      <c r="B19" s="1" t="s">
        <v>31</v>
      </c>
      <c r="C19" s="1">
        <v>67.596000000000004</v>
      </c>
      <c r="D19" s="1">
        <v>101.977</v>
      </c>
      <c r="E19" s="1">
        <v>65.378</v>
      </c>
      <c r="F19" s="1">
        <v>41.52</v>
      </c>
      <c r="G19" s="6">
        <v>1</v>
      </c>
      <c r="H19" s="1">
        <v>60</v>
      </c>
      <c r="I19" s="1" t="s">
        <v>32</v>
      </c>
      <c r="J19" s="1">
        <v>112.85</v>
      </c>
      <c r="K19" s="1">
        <f t="shared" si="2"/>
        <v>-47.471999999999994</v>
      </c>
      <c r="L19" s="1"/>
      <c r="M19" s="1"/>
      <c r="N19" s="1"/>
      <c r="O19" s="1">
        <f t="shared" si="3"/>
        <v>13.0756</v>
      </c>
      <c r="P19" s="5">
        <f t="shared" si="5"/>
        <v>89.23599999999999</v>
      </c>
      <c r="Q19" s="5"/>
      <c r="R19" s="1"/>
      <c r="S19" s="1">
        <f t="shared" si="6"/>
        <v>10</v>
      </c>
      <c r="T19" s="1">
        <f t="shared" si="7"/>
        <v>3.1753800972804309</v>
      </c>
      <c r="U19" s="1">
        <v>16.981400000000001</v>
      </c>
      <c r="V19" s="1">
        <v>16.542200000000001</v>
      </c>
      <c r="W19" s="1">
        <v>16.874199999999998</v>
      </c>
      <c r="X19" s="1">
        <v>16.869800000000001</v>
      </c>
      <c r="Y19" s="1">
        <v>96.611000000000004</v>
      </c>
      <c r="Z19" s="1">
        <v>127.902</v>
      </c>
      <c r="AA19" s="1" t="s">
        <v>49</v>
      </c>
      <c r="AB19" s="1">
        <f t="shared" si="4"/>
        <v>89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50</v>
      </c>
      <c r="B20" s="1" t="s">
        <v>31</v>
      </c>
      <c r="C20" s="1">
        <v>161.23500000000001</v>
      </c>
      <c r="D20" s="1">
        <v>436.71800000000002</v>
      </c>
      <c r="E20" s="1">
        <v>227.196</v>
      </c>
      <c r="F20" s="1">
        <v>296.399</v>
      </c>
      <c r="G20" s="6">
        <v>1</v>
      </c>
      <c r="H20" s="1">
        <v>60</v>
      </c>
      <c r="I20" s="1" t="s">
        <v>32</v>
      </c>
      <c r="J20" s="1">
        <v>214.49</v>
      </c>
      <c r="K20" s="1">
        <f t="shared" si="2"/>
        <v>12.705999999999989</v>
      </c>
      <c r="L20" s="1"/>
      <c r="M20" s="1"/>
      <c r="N20" s="1"/>
      <c r="O20" s="1">
        <f t="shared" si="3"/>
        <v>45.4392</v>
      </c>
      <c r="P20" s="5">
        <f t="shared" si="5"/>
        <v>157.99299999999999</v>
      </c>
      <c r="Q20" s="5"/>
      <c r="R20" s="1"/>
      <c r="S20" s="1">
        <f t="shared" si="6"/>
        <v>10</v>
      </c>
      <c r="T20" s="1">
        <f t="shared" si="7"/>
        <v>6.5229801581013751</v>
      </c>
      <c r="U20" s="1">
        <v>39.9056</v>
      </c>
      <c r="V20" s="1">
        <v>40.909999999999997</v>
      </c>
      <c r="W20" s="1">
        <v>48.812600000000003</v>
      </c>
      <c r="X20" s="1">
        <v>35.404000000000003</v>
      </c>
      <c r="Y20" s="1">
        <v>25.968399999999999</v>
      </c>
      <c r="Z20" s="1">
        <v>39.660200000000003</v>
      </c>
      <c r="AA20" s="1"/>
      <c r="AB20" s="1">
        <f t="shared" si="4"/>
        <v>158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51</v>
      </c>
      <c r="B21" s="1" t="s">
        <v>31</v>
      </c>
      <c r="C21" s="1">
        <v>974.86400000000003</v>
      </c>
      <c r="D21" s="1">
        <v>2220.4679999999998</v>
      </c>
      <c r="E21" s="1">
        <v>1047.6990000000001</v>
      </c>
      <c r="F21" s="1">
        <v>1828.1210000000001</v>
      </c>
      <c r="G21" s="6">
        <v>1</v>
      </c>
      <c r="H21" s="1">
        <v>60</v>
      </c>
      <c r="I21" s="1" t="s">
        <v>32</v>
      </c>
      <c r="J21" s="1">
        <v>1010.91</v>
      </c>
      <c r="K21" s="1">
        <f t="shared" si="2"/>
        <v>36.789000000000101</v>
      </c>
      <c r="L21" s="1"/>
      <c r="M21" s="1"/>
      <c r="N21" s="1"/>
      <c r="O21" s="1">
        <f t="shared" si="3"/>
        <v>209.53980000000001</v>
      </c>
      <c r="P21" s="5">
        <f t="shared" si="5"/>
        <v>267.27700000000004</v>
      </c>
      <c r="Q21" s="5"/>
      <c r="R21" s="1"/>
      <c r="S21" s="1">
        <f t="shared" si="6"/>
        <v>10</v>
      </c>
      <c r="T21" s="1">
        <f t="shared" si="7"/>
        <v>8.7244571198407179</v>
      </c>
      <c r="U21" s="1">
        <v>235.58340000000001</v>
      </c>
      <c r="V21" s="1">
        <v>252.62219999999999</v>
      </c>
      <c r="W21" s="1">
        <v>207.96799999999999</v>
      </c>
      <c r="X21" s="1">
        <v>161.38399999999999</v>
      </c>
      <c r="Y21" s="1">
        <v>122.6626</v>
      </c>
      <c r="Z21" s="1">
        <v>172.01060000000001</v>
      </c>
      <c r="AA21" s="1" t="s">
        <v>46</v>
      </c>
      <c r="AB21" s="1">
        <f t="shared" si="4"/>
        <v>267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52</v>
      </c>
      <c r="B22" s="1" t="s">
        <v>31</v>
      </c>
      <c r="C22" s="1">
        <v>0.48299999999999998</v>
      </c>
      <c r="D22" s="1">
        <v>464.20100000000002</v>
      </c>
      <c r="E22" s="1">
        <v>269.11</v>
      </c>
      <c r="F22" s="1">
        <v>193.82</v>
      </c>
      <c r="G22" s="6">
        <v>1</v>
      </c>
      <c r="H22" s="1">
        <v>60</v>
      </c>
      <c r="I22" s="1" t="s">
        <v>32</v>
      </c>
      <c r="J22" s="1">
        <v>272.58</v>
      </c>
      <c r="K22" s="1">
        <f t="shared" si="2"/>
        <v>-3.4699999999999704</v>
      </c>
      <c r="L22" s="1"/>
      <c r="M22" s="1"/>
      <c r="N22" s="1"/>
      <c r="O22" s="1">
        <f t="shared" si="3"/>
        <v>53.822000000000003</v>
      </c>
      <c r="P22" s="5">
        <f t="shared" si="5"/>
        <v>344.40000000000003</v>
      </c>
      <c r="Q22" s="5"/>
      <c r="R22" s="1"/>
      <c r="S22" s="1">
        <f t="shared" si="6"/>
        <v>10</v>
      </c>
      <c r="T22" s="1">
        <f t="shared" si="7"/>
        <v>3.6011296495856708</v>
      </c>
      <c r="U22" s="1">
        <v>45.591200000000001</v>
      </c>
      <c r="V22" s="1">
        <v>63.66</v>
      </c>
      <c r="W22" s="1">
        <v>62.163400000000003</v>
      </c>
      <c r="X22" s="1">
        <v>44.078800000000001</v>
      </c>
      <c r="Y22" s="1">
        <v>91.929999999999993</v>
      </c>
      <c r="Z22" s="1">
        <v>132.15819999999999</v>
      </c>
      <c r="AA22" s="1" t="s">
        <v>49</v>
      </c>
      <c r="AB22" s="1">
        <f t="shared" si="4"/>
        <v>344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53</v>
      </c>
      <c r="B23" s="1" t="s">
        <v>31</v>
      </c>
      <c r="C23" s="1">
        <v>248.88399999999999</v>
      </c>
      <c r="D23" s="1">
        <v>669.50099999999998</v>
      </c>
      <c r="E23" s="1">
        <v>291.04399999999998</v>
      </c>
      <c r="F23" s="1">
        <v>517.31799999999998</v>
      </c>
      <c r="G23" s="6">
        <v>1</v>
      </c>
      <c r="H23" s="1">
        <v>60</v>
      </c>
      <c r="I23" s="1" t="s">
        <v>32</v>
      </c>
      <c r="J23" s="1">
        <v>282.41000000000003</v>
      </c>
      <c r="K23" s="1">
        <f t="shared" si="2"/>
        <v>8.6339999999999577</v>
      </c>
      <c r="L23" s="1"/>
      <c r="M23" s="1"/>
      <c r="N23" s="1"/>
      <c r="O23" s="1">
        <f t="shared" si="3"/>
        <v>58.208799999999997</v>
      </c>
      <c r="P23" s="5">
        <f t="shared" si="5"/>
        <v>64.769999999999982</v>
      </c>
      <c r="Q23" s="5"/>
      <c r="R23" s="1"/>
      <c r="S23" s="1">
        <f t="shared" si="6"/>
        <v>10</v>
      </c>
      <c r="T23" s="1">
        <f t="shared" si="7"/>
        <v>8.8872816481356764</v>
      </c>
      <c r="U23" s="1">
        <v>66.087199999999996</v>
      </c>
      <c r="V23" s="1">
        <v>70.261400000000009</v>
      </c>
      <c r="W23" s="1">
        <v>66.737200000000001</v>
      </c>
      <c r="X23" s="1">
        <v>50.395400000000002</v>
      </c>
      <c r="Y23" s="1">
        <v>48.161200000000001</v>
      </c>
      <c r="Z23" s="1">
        <v>63.343200000000003</v>
      </c>
      <c r="AA23" s="1"/>
      <c r="AB23" s="1">
        <f t="shared" si="4"/>
        <v>65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54</v>
      </c>
      <c r="B24" s="1" t="s">
        <v>31</v>
      </c>
      <c r="C24" s="1">
        <v>848.76800000000003</v>
      </c>
      <c r="D24" s="1">
        <v>1039.954</v>
      </c>
      <c r="E24" s="1">
        <v>841.23599999999999</v>
      </c>
      <c r="F24" s="1">
        <v>802.77800000000002</v>
      </c>
      <c r="G24" s="6">
        <v>1</v>
      </c>
      <c r="H24" s="1">
        <v>60</v>
      </c>
      <c r="I24" s="1" t="s">
        <v>32</v>
      </c>
      <c r="J24" s="1">
        <v>817.69</v>
      </c>
      <c r="K24" s="1">
        <f t="shared" si="2"/>
        <v>23.545999999999935</v>
      </c>
      <c r="L24" s="1"/>
      <c r="M24" s="1"/>
      <c r="N24" s="1"/>
      <c r="O24" s="1">
        <f t="shared" si="3"/>
        <v>168.24719999999999</v>
      </c>
      <c r="P24" s="5">
        <f t="shared" si="5"/>
        <v>879.69399999999996</v>
      </c>
      <c r="Q24" s="5"/>
      <c r="R24" s="1"/>
      <c r="S24" s="1">
        <f t="shared" si="6"/>
        <v>10</v>
      </c>
      <c r="T24" s="1">
        <f t="shared" si="7"/>
        <v>4.7714196729574105</v>
      </c>
      <c r="U24" s="1">
        <v>128.45140000000001</v>
      </c>
      <c r="V24" s="1">
        <v>133.72239999999999</v>
      </c>
      <c r="W24" s="1">
        <v>143.09520000000001</v>
      </c>
      <c r="X24" s="1">
        <v>105.31699999999999</v>
      </c>
      <c r="Y24" s="1">
        <v>63.206800000000001</v>
      </c>
      <c r="Z24" s="1">
        <v>79.568600000000004</v>
      </c>
      <c r="AA24" s="1" t="s">
        <v>46</v>
      </c>
      <c r="AB24" s="1">
        <f t="shared" si="4"/>
        <v>880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55</v>
      </c>
      <c r="B25" s="1" t="s">
        <v>31</v>
      </c>
      <c r="C25" s="1">
        <v>188.15</v>
      </c>
      <c r="D25" s="1">
        <v>344.41399999999999</v>
      </c>
      <c r="E25" s="1">
        <v>281.36099999999999</v>
      </c>
      <c r="F25" s="1">
        <v>195.04300000000001</v>
      </c>
      <c r="G25" s="6">
        <v>1</v>
      </c>
      <c r="H25" s="1">
        <v>30</v>
      </c>
      <c r="I25" s="1" t="s">
        <v>32</v>
      </c>
      <c r="J25" s="1">
        <v>288.89999999999998</v>
      </c>
      <c r="K25" s="1">
        <f t="shared" si="2"/>
        <v>-7.5389999999999873</v>
      </c>
      <c r="L25" s="1"/>
      <c r="M25" s="1"/>
      <c r="N25" s="1"/>
      <c r="O25" s="1">
        <f t="shared" si="3"/>
        <v>56.272199999999998</v>
      </c>
      <c r="P25" s="5">
        <f t="shared" si="5"/>
        <v>367.67899999999997</v>
      </c>
      <c r="Q25" s="5"/>
      <c r="R25" s="1"/>
      <c r="S25" s="1">
        <f t="shared" si="6"/>
        <v>10</v>
      </c>
      <c r="T25" s="1">
        <f t="shared" si="7"/>
        <v>3.4660631715127543</v>
      </c>
      <c r="U25" s="1">
        <v>38.084000000000003</v>
      </c>
      <c r="V25" s="1">
        <v>40.426400000000001</v>
      </c>
      <c r="W25" s="1">
        <v>42.826799999999999</v>
      </c>
      <c r="X25" s="1">
        <v>31.9848</v>
      </c>
      <c r="Y25" s="1">
        <v>26.3474</v>
      </c>
      <c r="Z25" s="1">
        <v>44.615200000000002</v>
      </c>
      <c r="AA25" s="1"/>
      <c r="AB25" s="1">
        <f t="shared" si="4"/>
        <v>368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56</v>
      </c>
      <c r="B26" s="1" t="s">
        <v>31</v>
      </c>
      <c r="C26" s="1">
        <v>226.71700000000001</v>
      </c>
      <c r="D26" s="1">
        <v>199.393</v>
      </c>
      <c r="E26" s="1">
        <v>191.893</v>
      </c>
      <c r="F26" s="1">
        <v>160.96100000000001</v>
      </c>
      <c r="G26" s="6">
        <v>1</v>
      </c>
      <c r="H26" s="1">
        <v>30</v>
      </c>
      <c r="I26" s="1" t="s">
        <v>32</v>
      </c>
      <c r="J26" s="1">
        <v>192.6</v>
      </c>
      <c r="K26" s="1">
        <f t="shared" si="2"/>
        <v>-0.70699999999999363</v>
      </c>
      <c r="L26" s="1"/>
      <c r="M26" s="1"/>
      <c r="N26" s="1"/>
      <c r="O26" s="1">
        <f t="shared" si="3"/>
        <v>38.378599999999999</v>
      </c>
      <c r="P26" s="5">
        <f t="shared" si="5"/>
        <v>222.82499999999999</v>
      </c>
      <c r="Q26" s="5"/>
      <c r="R26" s="1"/>
      <c r="S26" s="1">
        <f t="shared" si="6"/>
        <v>10</v>
      </c>
      <c r="T26" s="1">
        <f t="shared" si="7"/>
        <v>4.1940300063055975</v>
      </c>
      <c r="U26" s="1">
        <v>29.973600000000001</v>
      </c>
      <c r="V26" s="1">
        <v>26.559799999999999</v>
      </c>
      <c r="W26" s="1">
        <v>33.348799999999997</v>
      </c>
      <c r="X26" s="1">
        <v>28.3184</v>
      </c>
      <c r="Y26" s="1">
        <v>8.3414000000000001</v>
      </c>
      <c r="Z26" s="1">
        <v>40.391800000000003</v>
      </c>
      <c r="AA26" s="1" t="s">
        <v>57</v>
      </c>
      <c r="AB26" s="1">
        <f t="shared" si="4"/>
        <v>223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31</v>
      </c>
      <c r="C27" s="1">
        <v>225.506</v>
      </c>
      <c r="D27" s="1">
        <v>1170.6410000000001</v>
      </c>
      <c r="E27" s="1">
        <v>533.01800000000003</v>
      </c>
      <c r="F27" s="1">
        <v>726.822</v>
      </c>
      <c r="G27" s="6">
        <v>1</v>
      </c>
      <c r="H27" s="1">
        <v>30</v>
      </c>
      <c r="I27" s="1" t="s">
        <v>32</v>
      </c>
      <c r="J27" s="1">
        <v>550.29999999999995</v>
      </c>
      <c r="K27" s="1">
        <f t="shared" si="2"/>
        <v>-17.281999999999925</v>
      </c>
      <c r="L27" s="1"/>
      <c r="M27" s="1"/>
      <c r="N27" s="1"/>
      <c r="O27" s="1">
        <f t="shared" si="3"/>
        <v>106.6036</v>
      </c>
      <c r="P27" s="5">
        <f t="shared" si="5"/>
        <v>339.21400000000006</v>
      </c>
      <c r="Q27" s="5"/>
      <c r="R27" s="1"/>
      <c r="S27" s="1">
        <f t="shared" si="6"/>
        <v>10</v>
      </c>
      <c r="T27" s="1">
        <f t="shared" si="7"/>
        <v>6.8179873850414054</v>
      </c>
      <c r="U27" s="1">
        <v>103.845</v>
      </c>
      <c r="V27" s="1">
        <v>108.9868</v>
      </c>
      <c r="W27" s="1">
        <v>87.9238</v>
      </c>
      <c r="X27" s="1">
        <v>58.289000000000001</v>
      </c>
      <c r="Y27" s="1">
        <v>142.77799999999999</v>
      </c>
      <c r="Z27" s="1">
        <v>187.62200000000001</v>
      </c>
      <c r="AA27" s="1"/>
      <c r="AB27" s="1">
        <f t="shared" si="4"/>
        <v>339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59</v>
      </c>
      <c r="B28" s="1" t="s">
        <v>31</v>
      </c>
      <c r="C28" s="1"/>
      <c r="D28" s="1">
        <v>104.93899999999999</v>
      </c>
      <c r="E28" s="1">
        <v>25.001999999999999</v>
      </c>
      <c r="F28" s="1">
        <v>73.784999999999997</v>
      </c>
      <c r="G28" s="6">
        <v>1</v>
      </c>
      <c r="H28" s="1">
        <v>45</v>
      </c>
      <c r="I28" s="1" t="s">
        <v>32</v>
      </c>
      <c r="J28" s="1">
        <v>43.4</v>
      </c>
      <c r="K28" s="1">
        <f t="shared" si="2"/>
        <v>-18.398</v>
      </c>
      <c r="L28" s="1"/>
      <c r="M28" s="1"/>
      <c r="N28" s="1"/>
      <c r="O28" s="1">
        <f t="shared" si="3"/>
        <v>5.0004</v>
      </c>
      <c r="P28" s="5"/>
      <c r="Q28" s="5"/>
      <c r="R28" s="1"/>
      <c r="S28" s="1">
        <f t="shared" si="6"/>
        <v>14.755819534437244</v>
      </c>
      <c r="T28" s="1">
        <f t="shared" si="7"/>
        <v>14.755819534437244</v>
      </c>
      <c r="U28" s="1">
        <v>5.6829999999999998</v>
      </c>
      <c r="V28" s="1">
        <v>8.8620000000000001</v>
      </c>
      <c r="W28" s="1">
        <v>7.4676</v>
      </c>
      <c r="X28" s="1">
        <v>4.8246000000000002</v>
      </c>
      <c r="Y28" s="1">
        <v>4.0932000000000004</v>
      </c>
      <c r="Z28" s="1">
        <v>8.8360000000000003</v>
      </c>
      <c r="AA28" s="1"/>
      <c r="AB28" s="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60</v>
      </c>
      <c r="B29" s="1" t="s">
        <v>31</v>
      </c>
      <c r="C29" s="1">
        <v>1687.355</v>
      </c>
      <c r="D29" s="1">
        <v>3062.549</v>
      </c>
      <c r="E29" s="1">
        <v>1810.5070000000001</v>
      </c>
      <c r="F29" s="1">
        <v>2499.6979999999999</v>
      </c>
      <c r="G29" s="6">
        <v>1</v>
      </c>
      <c r="H29" s="1">
        <v>40</v>
      </c>
      <c r="I29" s="1" t="s">
        <v>32</v>
      </c>
      <c r="J29" s="1">
        <v>1797.3</v>
      </c>
      <c r="K29" s="1">
        <f t="shared" si="2"/>
        <v>13.207000000000107</v>
      </c>
      <c r="L29" s="1"/>
      <c r="M29" s="1"/>
      <c r="N29" s="1"/>
      <c r="O29" s="1">
        <f t="shared" si="3"/>
        <v>362.10140000000001</v>
      </c>
      <c r="P29" s="5">
        <f t="shared" si="5"/>
        <v>1121.3160000000003</v>
      </c>
      <c r="Q29" s="5"/>
      <c r="R29" s="1"/>
      <c r="S29" s="1">
        <f t="shared" si="6"/>
        <v>10</v>
      </c>
      <c r="T29" s="1">
        <f t="shared" si="7"/>
        <v>6.9033094044927736</v>
      </c>
      <c r="U29" s="1">
        <v>365.87180000000001</v>
      </c>
      <c r="V29" s="1">
        <v>384.65440000000001</v>
      </c>
      <c r="W29" s="1">
        <v>305.49059999999997</v>
      </c>
      <c r="X29" s="1">
        <v>236.23179999999999</v>
      </c>
      <c r="Y29" s="1">
        <v>146.17679999999999</v>
      </c>
      <c r="Z29" s="1">
        <v>216.1678</v>
      </c>
      <c r="AA29" s="1" t="s">
        <v>46</v>
      </c>
      <c r="AB29" s="1">
        <f t="shared" si="4"/>
        <v>1121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61</v>
      </c>
      <c r="B30" s="1" t="s">
        <v>31</v>
      </c>
      <c r="C30" s="1">
        <v>2.774</v>
      </c>
      <c r="D30" s="1">
        <v>96.414000000000001</v>
      </c>
      <c r="E30" s="1">
        <v>39.103000000000002</v>
      </c>
      <c r="F30" s="1">
        <v>53.024999999999999</v>
      </c>
      <c r="G30" s="6">
        <v>1</v>
      </c>
      <c r="H30" s="1">
        <v>40</v>
      </c>
      <c r="I30" s="1" t="s">
        <v>32</v>
      </c>
      <c r="J30" s="1">
        <v>37</v>
      </c>
      <c r="K30" s="1">
        <f t="shared" si="2"/>
        <v>2.1030000000000015</v>
      </c>
      <c r="L30" s="1"/>
      <c r="M30" s="1"/>
      <c r="N30" s="1"/>
      <c r="O30" s="1">
        <f t="shared" si="3"/>
        <v>7.8206000000000007</v>
      </c>
      <c r="P30" s="5">
        <f t="shared" si="5"/>
        <v>25.181000000000004</v>
      </c>
      <c r="Q30" s="5"/>
      <c r="R30" s="1"/>
      <c r="S30" s="1">
        <f t="shared" si="6"/>
        <v>10</v>
      </c>
      <c r="T30" s="1">
        <f t="shared" si="7"/>
        <v>6.7801703194128322</v>
      </c>
      <c r="U30" s="1">
        <v>6.7439999999999998</v>
      </c>
      <c r="V30" s="1">
        <v>7.8078000000000003</v>
      </c>
      <c r="W30" s="1">
        <v>9.2210000000000001</v>
      </c>
      <c r="X30" s="1">
        <v>7.6194000000000006</v>
      </c>
      <c r="Y30" s="1">
        <v>2.7856000000000001</v>
      </c>
      <c r="Z30" s="1">
        <v>5.5364000000000004</v>
      </c>
      <c r="AA30" s="1"/>
      <c r="AB30" s="1">
        <f t="shared" si="4"/>
        <v>25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62</v>
      </c>
      <c r="B31" s="1" t="s">
        <v>31</v>
      </c>
      <c r="C31" s="1">
        <v>240.601</v>
      </c>
      <c r="D31" s="1">
        <v>151.935</v>
      </c>
      <c r="E31" s="1">
        <v>199.18</v>
      </c>
      <c r="F31" s="1">
        <v>122.65900000000001</v>
      </c>
      <c r="G31" s="6">
        <v>1</v>
      </c>
      <c r="H31" s="1">
        <v>30</v>
      </c>
      <c r="I31" s="1" t="s">
        <v>32</v>
      </c>
      <c r="J31" s="1">
        <v>213.2</v>
      </c>
      <c r="K31" s="1">
        <f t="shared" si="2"/>
        <v>-14.019999999999982</v>
      </c>
      <c r="L31" s="1"/>
      <c r="M31" s="1"/>
      <c r="N31" s="1"/>
      <c r="O31" s="1">
        <f t="shared" si="3"/>
        <v>39.835999999999999</v>
      </c>
      <c r="P31" s="5">
        <f t="shared" si="5"/>
        <v>275.70100000000002</v>
      </c>
      <c r="Q31" s="5"/>
      <c r="R31" s="1"/>
      <c r="S31" s="1">
        <f t="shared" si="6"/>
        <v>10</v>
      </c>
      <c r="T31" s="1">
        <f t="shared" si="7"/>
        <v>3.0790993071593538</v>
      </c>
      <c r="U31" s="1">
        <v>19.844999999999999</v>
      </c>
      <c r="V31" s="1">
        <v>19.490200000000002</v>
      </c>
      <c r="W31" s="1">
        <v>32.082999999999998</v>
      </c>
      <c r="X31" s="1">
        <v>27.3672</v>
      </c>
      <c r="Y31" s="1">
        <v>23.110399999999998</v>
      </c>
      <c r="Z31" s="1">
        <v>28.772600000000001</v>
      </c>
      <c r="AA31" s="1"/>
      <c r="AB31" s="1">
        <f t="shared" si="4"/>
        <v>276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63</v>
      </c>
      <c r="B32" s="1" t="s">
        <v>31</v>
      </c>
      <c r="C32" s="1"/>
      <c r="D32" s="1">
        <v>42.927</v>
      </c>
      <c r="E32" s="1">
        <v>38.680999999999997</v>
      </c>
      <c r="F32" s="1">
        <v>3.5459999999999998</v>
      </c>
      <c r="G32" s="6">
        <v>1</v>
      </c>
      <c r="H32" s="1">
        <v>50</v>
      </c>
      <c r="I32" s="1" t="s">
        <v>32</v>
      </c>
      <c r="J32" s="1">
        <v>49.5</v>
      </c>
      <c r="K32" s="1">
        <f t="shared" si="2"/>
        <v>-10.819000000000003</v>
      </c>
      <c r="L32" s="1"/>
      <c r="M32" s="1"/>
      <c r="N32" s="1"/>
      <c r="O32" s="1">
        <f t="shared" si="3"/>
        <v>7.7361999999999993</v>
      </c>
      <c r="P32" s="5">
        <f>7*O32-F32</f>
        <v>50.607399999999998</v>
      </c>
      <c r="Q32" s="5"/>
      <c r="R32" s="1"/>
      <c r="S32" s="1">
        <f t="shared" si="6"/>
        <v>7</v>
      </c>
      <c r="T32" s="1">
        <f t="shared" si="7"/>
        <v>0.45836457175357415</v>
      </c>
      <c r="U32" s="1">
        <v>1.0134000000000001</v>
      </c>
      <c r="V32" s="1">
        <v>1.7292000000000001</v>
      </c>
      <c r="W32" s="1">
        <v>5.2110000000000003</v>
      </c>
      <c r="X32" s="1">
        <v>4.2081999999999997</v>
      </c>
      <c r="Y32" s="1">
        <v>4.3393999999999986</v>
      </c>
      <c r="Z32" s="1">
        <v>2.9001999999999999</v>
      </c>
      <c r="AA32" s="1" t="s">
        <v>64</v>
      </c>
      <c r="AB32" s="1">
        <f t="shared" si="4"/>
        <v>51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31</v>
      </c>
      <c r="C33" s="1"/>
      <c r="D33" s="1">
        <v>47.359000000000002</v>
      </c>
      <c r="E33" s="1">
        <v>30.855</v>
      </c>
      <c r="F33" s="1">
        <v>14.395</v>
      </c>
      <c r="G33" s="6">
        <v>1</v>
      </c>
      <c r="H33" s="1">
        <v>50</v>
      </c>
      <c r="I33" s="1" t="s">
        <v>32</v>
      </c>
      <c r="J33" s="1">
        <v>30</v>
      </c>
      <c r="K33" s="1">
        <f t="shared" si="2"/>
        <v>0.85500000000000043</v>
      </c>
      <c r="L33" s="1"/>
      <c r="M33" s="1"/>
      <c r="N33" s="1"/>
      <c r="O33" s="1">
        <f t="shared" si="3"/>
        <v>6.1710000000000003</v>
      </c>
      <c r="P33" s="5">
        <f>9*O33-F33</f>
        <v>41.144000000000005</v>
      </c>
      <c r="Q33" s="5"/>
      <c r="R33" s="1"/>
      <c r="S33" s="1">
        <f t="shared" si="6"/>
        <v>9</v>
      </c>
      <c r="T33" s="1">
        <f t="shared" si="7"/>
        <v>2.3326851401717712</v>
      </c>
      <c r="U33" s="1">
        <v>0.14280000000000001</v>
      </c>
      <c r="V33" s="1">
        <v>0.28539999999999999</v>
      </c>
      <c r="W33" s="1">
        <v>4.7271999999999998</v>
      </c>
      <c r="X33" s="1">
        <v>4.4417999999999997</v>
      </c>
      <c r="Y33" s="1">
        <v>5.2753999999999994</v>
      </c>
      <c r="Z33" s="1">
        <v>2.5948000000000002</v>
      </c>
      <c r="AA33" s="1" t="s">
        <v>64</v>
      </c>
      <c r="AB33" s="1">
        <f t="shared" si="4"/>
        <v>41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67</v>
      </c>
      <c r="B34" s="1" t="s">
        <v>38</v>
      </c>
      <c r="C34" s="1">
        <v>1279</v>
      </c>
      <c r="D34" s="1">
        <v>2100</v>
      </c>
      <c r="E34" s="1">
        <v>1526</v>
      </c>
      <c r="F34" s="1">
        <v>1534</v>
      </c>
      <c r="G34" s="6">
        <v>0.4</v>
      </c>
      <c r="H34" s="1">
        <v>45</v>
      </c>
      <c r="I34" s="1" t="s">
        <v>32</v>
      </c>
      <c r="J34" s="1">
        <v>1529</v>
      </c>
      <c r="K34" s="1">
        <f t="shared" si="2"/>
        <v>-3</v>
      </c>
      <c r="L34" s="1"/>
      <c r="M34" s="1"/>
      <c r="N34" s="1"/>
      <c r="O34" s="1">
        <f t="shared" si="3"/>
        <v>305.2</v>
      </c>
      <c r="P34" s="5">
        <f t="shared" si="5"/>
        <v>1518</v>
      </c>
      <c r="Q34" s="5"/>
      <c r="R34" s="1"/>
      <c r="S34" s="1">
        <f t="shared" si="6"/>
        <v>10</v>
      </c>
      <c r="T34" s="1">
        <f t="shared" si="7"/>
        <v>5.0262123197903019</v>
      </c>
      <c r="U34" s="1">
        <v>242.4</v>
      </c>
      <c r="V34" s="1">
        <v>262.60000000000002</v>
      </c>
      <c r="W34" s="1">
        <v>329.4</v>
      </c>
      <c r="X34" s="1">
        <v>231.2</v>
      </c>
      <c r="Y34" s="1">
        <v>238.8</v>
      </c>
      <c r="Z34" s="1">
        <v>315.60000000000002</v>
      </c>
      <c r="AA34" s="1" t="s">
        <v>68</v>
      </c>
      <c r="AB34" s="1">
        <f t="shared" si="4"/>
        <v>607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38</v>
      </c>
      <c r="C35" s="1">
        <v>773</v>
      </c>
      <c r="D35" s="1">
        <v>1080</v>
      </c>
      <c r="E35" s="1">
        <v>425</v>
      </c>
      <c r="F35" s="1">
        <v>1262</v>
      </c>
      <c r="G35" s="6">
        <v>0.45</v>
      </c>
      <c r="H35" s="1">
        <v>50</v>
      </c>
      <c r="I35" s="1" t="s">
        <v>32</v>
      </c>
      <c r="J35" s="1">
        <v>405.9</v>
      </c>
      <c r="K35" s="1">
        <f t="shared" si="2"/>
        <v>19.100000000000023</v>
      </c>
      <c r="L35" s="1"/>
      <c r="M35" s="1"/>
      <c r="N35" s="1"/>
      <c r="O35" s="1">
        <f t="shared" si="3"/>
        <v>85</v>
      </c>
      <c r="P35" s="5"/>
      <c r="Q35" s="5"/>
      <c r="R35" s="1"/>
      <c r="S35" s="1">
        <f t="shared" si="6"/>
        <v>14.847058823529412</v>
      </c>
      <c r="T35" s="1">
        <f t="shared" si="7"/>
        <v>14.847058823529412</v>
      </c>
      <c r="U35" s="1">
        <v>85.2</v>
      </c>
      <c r="V35" s="1">
        <v>103.6</v>
      </c>
      <c r="W35" s="1">
        <v>171.66380000000001</v>
      </c>
      <c r="X35" s="1">
        <v>111.0638</v>
      </c>
      <c r="Y35" s="1">
        <v>108.4</v>
      </c>
      <c r="Z35" s="1">
        <v>124.8</v>
      </c>
      <c r="AA35" s="1"/>
      <c r="AB35" s="1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38</v>
      </c>
      <c r="C36" s="1">
        <v>1252</v>
      </c>
      <c r="D36" s="1">
        <v>2214</v>
      </c>
      <c r="E36" s="1">
        <v>1507</v>
      </c>
      <c r="F36" s="1">
        <v>1761</v>
      </c>
      <c r="G36" s="6">
        <v>0.4</v>
      </c>
      <c r="H36" s="1">
        <v>45</v>
      </c>
      <c r="I36" s="1" t="s">
        <v>32</v>
      </c>
      <c r="J36" s="1">
        <v>1496</v>
      </c>
      <c r="K36" s="1">
        <f t="shared" si="2"/>
        <v>11</v>
      </c>
      <c r="L36" s="1"/>
      <c r="M36" s="1"/>
      <c r="N36" s="1"/>
      <c r="O36" s="1">
        <f t="shared" si="3"/>
        <v>301.39999999999998</v>
      </c>
      <c r="P36" s="5">
        <f t="shared" si="5"/>
        <v>1253</v>
      </c>
      <c r="Q36" s="5"/>
      <c r="R36" s="1"/>
      <c r="S36" s="1">
        <f t="shared" si="6"/>
        <v>10</v>
      </c>
      <c r="T36" s="1">
        <f t="shared" si="7"/>
        <v>5.8427339084273395</v>
      </c>
      <c r="U36" s="1">
        <v>251.8</v>
      </c>
      <c r="V36" s="1">
        <v>268</v>
      </c>
      <c r="W36" s="1">
        <v>316.2</v>
      </c>
      <c r="X36" s="1">
        <v>205</v>
      </c>
      <c r="Y36" s="1">
        <v>202.8</v>
      </c>
      <c r="Z36" s="1">
        <v>424.6</v>
      </c>
      <c r="AA36" s="1" t="s">
        <v>68</v>
      </c>
      <c r="AB36" s="1">
        <f t="shared" si="4"/>
        <v>501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71</v>
      </c>
      <c r="B37" s="1" t="s">
        <v>31</v>
      </c>
      <c r="C37" s="1">
        <v>532.08399999999995</v>
      </c>
      <c r="D37" s="1">
        <v>1594.6469999999999</v>
      </c>
      <c r="E37" s="1">
        <v>747.78700000000003</v>
      </c>
      <c r="F37" s="1">
        <v>1151.8520000000001</v>
      </c>
      <c r="G37" s="6">
        <v>1</v>
      </c>
      <c r="H37" s="1">
        <v>45</v>
      </c>
      <c r="I37" s="1" t="s">
        <v>32</v>
      </c>
      <c r="J37" s="1">
        <v>700.05</v>
      </c>
      <c r="K37" s="1">
        <f t="shared" ref="K37:K68" si="8">E37-J37</f>
        <v>47.73700000000008</v>
      </c>
      <c r="L37" s="1"/>
      <c r="M37" s="1"/>
      <c r="N37" s="1"/>
      <c r="O37" s="1">
        <f t="shared" si="3"/>
        <v>149.5574</v>
      </c>
      <c r="P37" s="5">
        <f t="shared" si="5"/>
        <v>343.72199999999998</v>
      </c>
      <c r="Q37" s="5"/>
      <c r="R37" s="1"/>
      <c r="S37" s="1">
        <f t="shared" si="6"/>
        <v>10</v>
      </c>
      <c r="T37" s="1">
        <f t="shared" si="7"/>
        <v>7.7017385966859555</v>
      </c>
      <c r="U37" s="1">
        <v>157.54939999999999</v>
      </c>
      <c r="V37" s="1">
        <v>177.83779999999999</v>
      </c>
      <c r="W37" s="1">
        <v>141.19579999999999</v>
      </c>
      <c r="X37" s="1">
        <v>108.06399999999999</v>
      </c>
      <c r="Y37" s="1">
        <v>117.4734</v>
      </c>
      <c r="Z37" s="1">
        <v>143.76259999999999</v>
      </c>
      <c r="AA37" s="1"/>
      <c r="AB37" s="1">
        <f t="shared" si="4"/>
        <v>344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72</v>
      </c>
      <c r="B38" s="1" t="s">
        <v>38</v>
      </c>
      <c r="C38" s="1">
        <v>456</v>
      </c>
      <c r="D38" s="1">
        <v>744</v>
      </c>
      <c r="E38" s="1">
        <v>395</v>
      </c>
      <c r="F38" s="1">
        <v>688</v>
      </c>
      <c r="G38" s="6">
        <v>0.45</v>
      </c>
      <c r="H38" s="1">
        <v>45</v>
      </c>
      <c r="I38" s="1" t="s">
        <v>32</v>
      </c>
      <c r="J38" s="1">
        <v>399</v>
      </c>
      <c r="K38" s="1">
        <f t="shared" si="8"/>
        <v>-4</v>
      </c>
      <c r="L38" s="1"/>
      <c r="M38" s="1"/>
      <c r="N38" s="1"/>
      <c r="O38" s="1">
        <f t="shared" ref="O38:O69" si="9">E38/5</f>
        <v>79</v>
      </c>
      <c r="P38" s="5">
        <f t="shared" si="5"/>
        <v>102</v>
      </c>
      <c r="Q38" s="5"/>
      <c r="R38" s="1"/>
      <c r="S38" s="1">
        <f t="shared" si="6"/>
        <v>10</v>
      </c>
      <c r="T38" s="1">
        <f t="shared" si="7"/>
        <v>8.7088607594936711</v>
      </c>
      <c r="U38" s="1">
        <v>57.6</v>
      </c>
      <c r="V38" s="1">
        <v>76.2</v>
      </c>
      <c r="W38" s="1">
        <v>112.6</v>
      </c>
      <c r="X38" s="1">
        <v>70.8</v>
      </c>
      <c r="Y38" s="1">
        <v>88.6</v>
      </c>
      <c r="Z38" s="1">
        <v>102.2</v>
      </c>
      <c r="AA38" s="1"/>
      <c r="AB38" s="1">
        <f t="shared" ref="AB38:AB69" si="10">ROUND(P38*G38,0)</f>
        <v>46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73</v>
      </c>
      <c r="B39" s="1" t="s">
        <v>38</v>
      </c>
      <c r="C39" s="1">
        <v>404</v>
      </c>
      <c r="D39" s="1">
        <v>780</v>
      </c>
      <c r="E39" s="1">
        <v>519</v>
      </c>
      <c r="F39" s="1">
        <v>550</v>
      </c>
      <c r="G39" s="6">
        <v>0.35</v>
      </c>
      <c r="H39" s="1">
        <v>40</v>
      </c>
      <c r="I39" s="1" t="s">
        <v>32</v>
      </c>
      <c r="J39" s="1">
        <v>526</v>
      </c>
      <c r="K39" s="1">
        <f t="shared" si="8"/>
        <v>-7</v>
      </c>
      <c r="L39" s="1"/>
      <c r="M39" s="1"/>
      <c r="N39" s="1"/>
      <c r="O39" s="1">
        <f t="shared" si="9"/>
        <v>103.8</v>
      </c>
      <c r="P39" s="5">
        <f t="shared" si="5"/>
        <v>488</v>
      </c>
      <c r="Q39" s="5"/>
      <c r="R39" s="1"/>
      <c r="S39" s="1">
        <f t="shared" si="6"/>
        <v>10</v>
      </c>
      <c r="T39" s="1">
        <f t="shared" si="7"/>
        <v>5.2986512524084777</v>
      </c>
      <c r="U39" s="1">
        <v>69.2</v>
      </c>
      <c r="V39" s="1">
        <v>92.2</v>
      </c>
      <c r="W39" s="1">
        <v>120</v>
      </c>
      <c r="X39" s="1">
        <v>76</v>
      </c>
      <c r="Y39" s="1">
        <v>70.8</v>
      </c>
      <c r="Z39" s="1">
        <v>104</v>
      </c>
      <c r="AA39" s="1" t="s">
        <v>33</v>
      </c>
      <c r="AB39" s="1">
        <f t="shared" si="10"/>
        <v>171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74</v>
      </c>
      <c r="B40" s="1" t="s">
        <v>31</v>
      </c>
      <c r="C40" s="1">
        <v>133.45500000000001</v>
      </c>
      <c r="D40" s="1">
        <v>376.06400000000002</v>
      </c>
      <c r="E40" s="1">
        <v>229.81399999999999</v>
      </c>
      <c r="F40" s="1">
        <v>227.363</v>
      </c>
      <c r="G40" s="6">
        <v>1</v>
      </c>
      <c r="H40" s="1">
        <v>40</v>
      </c>
      <c r="I40" s="1" t="s">
        <v>32</v>
      </c>
      <c r="J40" s="1">
        <v>228.75</v>
      </c>
      <c r="K40" s="1">
        <f t="shared" si="8"/>
        <v>1.063999999999993</v>
      </c>
      <c r="L40" s="1"/>
      <c r="M40" s="1"/>
      <c r="N40" s="1"/>
      <c r="O40" s="1">
        <f t="shared" si="9"/>
        <v>45.962800000000001</v>
      </c>
      <c r="P40" s="5">
        <f t="shared" si="5"/>
        <v>232.26500000000004</v>
      </c>
      <c r="Q40" s="5"/>
      <c r="R40" s="1"/>
      <c r="S40" s="1">
        <f t="shared" si="6"/>
        <v>10</v>
      </c>
      <c r="T40" s="1">
        <f t="shared" si="7"/>
        <v>4.9466742670159345</v>
      </c>
      <c r="U40" s="1">
        <v>39.022000000000013</v>
      </c>
      <c r="V40" s="1">
        <v>43.319400000000002</v>
      </c>
      <c r="W40" s="1">
        <v>40.058800000000012</v>
      </c>
      <c r="X40" s="1">
        <v>33.198799999999999</v>
      </c>
      <c r="Y40" s="1">
        <v>25.555199999999999</v>
      </c>
      <c r="Z40" s="1">
        <v>50.814</v>
      </c>
      <c r="AA40" s="1"/>
      <c r="AB40" s="1">
        <f t="shared" si="10"/>
        <v>232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75</v>
      </c>
      <c r="B41" s="1" t="s">
        <v>38</v>
      </c>
      <c r="C41" s="1">
        <v>185</v>
      </c>
      <c r="D41" s="1">
        <v>1092</v>
      </c>
      <c r="E41" s="1">
        <v>436</v>
      </c>
      <c r="F41" s="1">
        <v>720</v>
      </c>
      <c r="G41" s="6">
        <v>0.4</v>
      </c>
      <c r="H41" s="1">
        <v>40</v>
      </c>
      <c r="I41" s="1" t="s">
        <v>32</v>
      </c>
      <c r="J41" s="1">
        <v>438</v>
      </c>
      <c r="K41" s="1">
        <f t="shared" si="8"/>
        <v>-2</v>
      </c>
      <c r="L41" s="1"/>
      <c r="M41" s="1"/>
      <c r="N41" s="1"/>
      <c r="O41" s="1">
        <f t="shared" si="9"/>
        <v>87.2</v>
      </c>
      <c r="P41" s="5">
        <f t="shared" si="5"/>
        <v>152</v>
      </c>
      <c r="Q41" s="5"/>
      <c r="R41" s="1"/>
      <c r="S41" s="1">
        <f t="shared" si="6"/>
        <v>10</v>
      </c>
      <c r="T41" s="1">
        <f t="shared" si="7"/>
        <v>8.2568807339449535</v>
      </c>
      <c r="U41" s="1">
        <v>91.2</v>
      </c>
      <c r="V41" s="1">
        <v>107.8</v>
      </c>
      <c r="W41" s="1">
        <v>111</v>
      </c>
      <c r="X41" s="1">
        <v>65</v>
      </c>
      <c r="Y41" s="1">
        <v>69</v>
      </c>
      <c r="Z41" s="1">
        <v>103</v>
      </c>
      <c r="AA41" s="1"/>
      <c r="AB41" s="1">
        <f t="shared" si="10"/>
        <v>61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76</v>
      </c>
      <c r="B42" s="1" t="s">
        <v>38</v>
      </c>
      <c r="C42" s="1">
        <v>338</v>
      </c>
      <c r="D42" s="1">
        <v>864</v>
      </c>
      <c r="E42" s="1">
        <v>432</v>
      </c>
      <c r="F42" s="1">
        <v>654</v>
      </c>
      <c r="G42" s="6">
        <v>0.4</v>
      </c>
      <c r="H42" s="1">
        <v>45</v>
      </c>
      <c r="I42" s="1" t="s">
        <v>32</v>
      </c>
      <c r="J42" s="1">
        <v>437</v>
      </c>
      <c r="K42" s="1">
        <f t="shared" si="8"/>
        <v>-5</v>
      </c>
      <c r="L42" s="1"/>
      <c r="M42" s="1"/>
      <c r="N42" s="1"/>
      <c r="O42" s="1">
        <f t="shared" si="9"/>
        <v>86.4</v>
      </c>
      <c r="P42" s="5">
        <f t="shared" si="5"/>
        <v>210</v>
      </c>
      <c r="Q42" s="5"/>
      <c r="R42" s="1"/>
      <c r="S42" s="1">
        <f t="shared" si="6"/>
        <v>10</v>
      </c>
      <c r="T42" s="1">
        <f t="shared" si="7"/>
        <v>7.5694444444444438</v>
      </c>
      <c r="U42" s="1">
        <v>85.8</v>
      </c>
      <c r="V42" s="1">
        <v>101.4</v>
      </c>
      <c r="W42" s="1">
        <v>118.4</v>
      </c>
      <c r="X42" s="1">
        <v>75.2</v>
      </c>
      <c r="Y42" s="1">
        <v>100</v>
      </c>
      <c r="Z42" s="1">
        <v>128</v>
      </c>
      <c r="AA42" s="1" t="s">
        <v>68</v>
      </c>
      <c r="AB42" s="1">
        <f t="shared" si="10"/>
        <v>84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77</v>
      </c>
      <c r="B43" s="1" t="s">
        <v>31</v>
      </c>
      <c r="C43" s="1">
        <v>59.591000000000001</v>
      </c>
      <c r="D43" s="1">
        <v>603.43299999999999</v>
      </c>
      <c r="E43" s="1">
        <v>299.87400000000002</v>
      </c>
      <c r="F43" s="1">
        <v>325.06599999999997</v>
      </c>
      <c r="G43" s="6">
        <v>1</v>
      </c>
      <c r="H43" s="1">
        <v>40</v>
      </c>
      <c r="I43" s="1" t="s">
        <v>32</v>
      </c>
      <c r="J43" s="1">
        <v>298.35000000000002</v>
      </c>
      <c r="K43" s="1">
        <f t="shared" si="8"/>
        <v>1.5240000000000009</v>
      </c>
      <c r="L43" s="1"/>
      <c r="M43" s="1"/>
      <c r="N43" s="1"/>
      <c r="O43" s="1">
        <f t="shared" si="9"/>
        <v>59.974800000000002</v>
      </c>
      <c r="P43" s="5">
        <f t="shared" si="5"/>
        <v>274.68200000000007</v>
      </c>
      <c r="Q43" s="5"/>
      <c r="R43" s="1"/>
      <c r="S43" s="1">
        <f t="shared" si="6"/>
        <v>10</v>
      </c>
      <c r="T43" s="1">
        <f t="shared" si="7"/>
        <v>5.4200430847622663</v>
      </c>
      <c r="U43" s="1">
        <v>46.485599999999998</v>
      </c>
      <c r="V43" s="1">
        <v>62.102800000000002</v>
      </c>
      <c r="W43" s="1">
        <v>48.963999999999999</v>
      </c>
      <c r="X43" s="1">
        <v>28.178799999999999</v>
      </c>
      <c r="Y43" s="1">
        <v>41.234999999999999</v>
      </c>
      <c r="Z43" s="1">
        <v>57.289599999999993</v>
      </c>
      <c r="AA43" s="1"/>
      <c r="AB43" s="1">
        <f t="shared" si="10"/>
        <v>275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78</v>
      </c>
      <c r="B44" s="1" t="s">
        <v>38</v>
      </c>
      <c r="C44" s="1">
        <v>227</v>
      </c>
      <c r="D44" s="1">
        <v>1638</v>
      </c>
      <c r="E44" s="1">
        <v>710</v>
      </c>
      <c r="F44" s="1">
        <v>1003</v>
      </c>
      <c r="G44" s="6">
        <v>0.35</v>
      </c>
      <c r="H44" s="1">
        <v>40</v>
      </c>
      <c r="I44" s="1" t="s">
        <v>32</v>
      </c>
      <c r="J44" s="1">
        <v>713</v>
      </c>
      <c r="K44" s="1">
        <f t="shared" si="8"/>
        <v>-3</v>
      </c>
      <c r="L44" s="1"/>
      <c r="M44" s="1"/>
      <c r="N44" s="1"/>
      <c r="O44" s="1">
        <f t="shared" si="9"/>
        <v>142</v>
      </c>
      <c r="P44" s="5">
        <f t="shared" si="5"/>
        <v>417</v>
      </c>
      <c r="Q44" s="5"/>
      <c r="R44" s="1"/>
      <c r="S44" s="1">
        <f t="shared" si="6"/>
        <v>10</v>
      </c>
      <c r="T44" s="1">
        <f t="shared" si="7"/>
        <v>7.063380281690141</v>
      </c>
      <c r="U44" s="1">
        <v>139.80000000000001</v>
      </c>
      <c r="V44" s="1">
        <v>163.4</v>
      </c>
      <c r="W44" s="1">
        <v>144.80000000000001</v>
      </c>
      <c r="X44" s="1">
        <v>86.2</v>
      </c>
      <c r="Y44" s="1">
        <v>99.8</v>
      </c>
      <c r="Z44" s="1">
        <v>145.4</v>
      </c>
      <c r="AA44" s="1"/>
      <c r="AB44" s="1">
        <f t="shared" si="10"/>
        <v>146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79</v>
      </c>
      <c r="B45" s="1" t="s">
        <v>38</v>
      </c>
      <c r="C45" s="1">
        <v>130</v>
      </c>
      <c r="D45" s="1">
        <v>1266</v>
      </c>
      <c r="E45" s="1">
        <v>489</v>
      </c>
      <c r="F45" s="1">
        <v>776</v>
      </c>
      <c r="G45" s="6">
        <v>0.4</v>
      </c>
      <c r="H45" s="1">
        <v>40</v>
      </c>
      <c r="I45" s="1" t="s">
        <v>32</v>
      </c>
      <c r="J45" s="1">
        <v>497</v>
      </c>
      <c r="K45" s="1">
        <f t="shared" si="8"/>
        <v>-8</v>
      </c>
      <c r="L45" s="1"/>
      <c r="M45" s="1"/>
      <c r="N45" s="1"/>
      <c r="O45" s="1">
        <f t="shared" si="9"/>
        <v>97.8</v>
      </c>
      <c r="P45" s="5">
        <f t="shared" si="5"/>
        <v>202</v>
      </c>
      <c r="Q45" s="5"/>
      <c r="R45" s="1"/>
      <c r="S45" s="1">
        <f t="shared" si="6"/>
        <v>10</v>
      </c>
      <c r="T45" s="1">
        <f t="shared" si="7"/>
        <v>7.9345603271983647</v>
      </c>
      <c r="U45" s="1">
        <v>103.4</v>
      </c>
      <c r="V45" s="1">
        <v>128.19999999999999</v>
      </c>
      <c r="W45" s="1">
        <v>109.8</v>
      </c>
      <c r="X45" s="1">
        <v>83.2</v>
      </c>
      <c r="Y45" s="1">
        <v>86.2</v>
      </c>
      <c r="Z45" s="1">
        <v>147.19999999999999</v>
      </c>
      <c r="AA45" s="1"/>
      <c r="AB45" s="1">
        <f t="shared" si="10"/>
        <v>81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80</v>
      </c>
      <c r="B46" s="1" t="s">
        <v>31</v>
      </c>
      <c r="C46" s="1">
        <v>342.97699999999998</v>
      </c>
      <c r="D46" s="1">
        <v>1894.105</v>
      </c>
      <c r="E46" s="1">
        <v>738.57399999999996</v>
      </c>
      <c r="F46" s="1">
        <v>1254.8489999999999</v>
      </c>
      <c r="G46" s="6">
        <v>1</v>
      </c>
      <c r="H46" s="1">
        <v>50</v>
      </c>
      <c r="I46" s="1" t="s">
        <v>32</v>
      </c>
      <c r="J46" s="1">
        <v>718.65</v>
      </c>
      <c r="K46" s="1">
        <f t="shared" si="8"/>
        <v>19.923999999999978</v>
      </c>
      <c r="L46" s="1"/>
      <c r="M46" s="1"/>
      <c r="N46" s="1"/>
      <c r="O46" s="1">
        <f t="shared" si="9"/>
        <v>147.7148</v>
      </c>
      <c r="P46" s="5">
        <f t="shared" si="5"/>
        <v>222.29899999999998</v>
      </c>
      <c r="Q46" s="5"/>
      <c r="R46" s="1"/>
      <c r="S46" s="1">
        <f t="shared" si="6"/>
        <v>10</v>
      </c>
      <c r="T46" s="1">
        <f t="shared" si="7"/>
        <v>8.4950797076528559</v>
      </c>
      <c r="U46" s="1">
        <v>159.5018</v>
      </c>
      <c r="V46" s="1">
        <v>179.226</v>
      </c>
      <c r="W46" s="1">
        <v>139.90819999999999</v>
      </c>
      <c r="X46" s="1">
        <v>88.466200000000001</v>
      </c>
      <c r="Y46" s="1">
        <v>106.941</v>
      </c>
      <c r="Z46" s="1">
        <v>149.3126</v>
      </c>
      <c r="AA46" s="1"/>
      <c r="AB46" s="1">
        <f t="shared" si="10"/>
        <v>222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81</v>
      </c>
      <c r="B47" s="1" t="s">
        <v>31</v>
      </c>
      <c r="C47" s="1">
        <v>1177.893</v>
      </c>
      <c r="D47" s="1">
        <v>2193.6779999999999</v>
      </c>
      <c r="E47" s="1">
        <v>1098.9490000000001</v>
      </c>
      <c r="F47" s="1">
        <v>1863.213</v>
      </c>
      <c r="G47" s="6">
        <v>1</v>
      </c>
      <c r="H47" s="1">
        <v>50</v>
      </c>
      <c r="I47" s="1" t="s">
        <v>32</v>
      </c>
      <c r="J47" s="1">
        <v>1072.7</v>
      </c>
      <c r="K47" s="1">
        <f t="shared" si="8"/>
        <v>26.249000000000024</v>
      </c>
      <c r="L47" s="1"/>
      <c r="M47" s="1"/>
      <c r="N47" s="1"/>
      <c r="O47" s="1">
        <f t="shared" si="9"/>
        <v>219.78980000000001</v>
      </c>
      <c r="P47" s="5">
        <f t="shared" si="5"/>
        <v>334.68500000000017</v>
      </c>
      <c r="Q47" s="5"/>
      <c r="R47" s="1"/>
      <c r="S47" s="1">
        <f t="shared" si="6"/>
        <v>10</v>
      </c>
      <c r="T47" s="1">
        <f t="shared" si="7"/>
        <v>8.4772496266887725</v>
      </c>
      <c r="U47" s="1">
        <v>240.09800000000001</v>
      </c>
      <c r="V47" s="1">
        <v>254.86060000000001</v>
      </c>
      <c r="W47" s="1">
        <v>210.8518</v>
      </c>
      <c r="X47" s="1">
        <v>155.22319999999999</v>
      </c>
      <c r="Y47" s="1">
        <v>92.206800000000001</v>
      </c>
      <c r="Z47" s="1">
        <v>137.91759999999999</v>
      </c>
      <c r="AA47" s="1" t="s">
        <v>46</v>
      </c>
      <c r="AB47" s="1">
        <f t="shared" si="10"/>
        <v>335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82</v>
      </c>
      <c r="B48" s="1" t="s">
        <v>31</v>
      </c>
      <c r="C48" s="1">
        <v>6.984</v>
      </c>
      <c r="D48" s="1">
        <v>195.46100000000001</v>
      </c>
      <c r="E48" s="1">
        <v>81.965999999999994</v>
      </c>
      <c r="F48" s="1">
        <v>109.895</v>
      </c>
      <c r="G48" s="6">
        <v>1</v>
      </c>
      <c r="H48" s="1">
        <v>40</v>
      </c>
      <c r="I48" s="1" t="s">
        <v>32</v>
      </c>
      <c r="J48" s="1">
        <v>84</v>
      </c>
      <c r="K48" s="1">
        <f t="shared" si="8"/>
        <v>-2.034000000000006</v>
      </c>
      <c r="L48" s="1"/>
      <c r="M48" s="1"/>
      <c r="N48" s="1"/>
      <c r="O48" s="1">
        <f t="shared" si="9"/>
        <v>16.3932</v>
      </c>
      <c r="P48" s="5">
        <f t="shared" si="5"/>
        <v>54.03700000000002</v>
      </c>
      <c r="Q48" s="5"/>
      <c r="R48" s="1"/>
      <c r="S48" s="1">
        <f t="shared" si="6"/>
        <v>10</v>
      </c>
      <c r="T48" s="1">
        <f t="shared" si="7"/>
        <v>6.7036942146743765</v>
      </c>
      <c r="U48" s="1">
        <v>27.826599999999999</v>
      </c>
      <c r="V48" s="1">
        <v>38.554600000000001</v>
      </c>
      <c r="W48" s="1">
        <v>30.609400000000001</v>
      </c>
      <c r="X48" s="1">
        <v>20.601400000000002</v>
      </c>
      <c r="Y48" s="1">
        <v>69.514600000000002</v>
      </c>
      <c r="Z48" s="1">
        <v>19.672799999999999</v>
      </c>
      <c r="AA48" s="1" t="s">
        <v>49</v>
      </c>
      <c r="AB48" s="1">
        <f t="shared" si="10"/>
        <v>54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83</v>
      </c>
      <c r="B49" s="1" t="s">
        <v>38</v>
      </c>
      <c r="C49" s="1">
        <v>480</v>
      </c>
      <c r="D49" s="1">
        <v>480</v>
      </c>
      <c r="E49" s="1">
        <v>480</v>
      </c>
      <c r="F49" s="1">
        <v>409</v>
      </c>
      <c r="G49" s="6">
        <v>0.45</v>
      </c>
      <c r="H49" s="1">
        <v>50</v>
      </c>
      <c r="I49" s="1" t="s">
        <v>32</v>
      </c>
      <c r="J49" s="1">
        <v>436</v>
      </c>
      <c r="K49" s="1">
        <f t="shared" si="8"/>
        <v>44</v>
      </c>
      <c r="L49" s="1"/>
      <c r="M49" s="1"/>
      <c r="N49" s="1"/>
      <c r="O49" s="1">
        <f t="shared" si="9"/>
        <v>96</v>
      </c>
      <c r="P49" s="5">
        <f t="shared" si="5"/>
        <v>551</v>
      </c>
      <c r="Q49" s="5"/>
      <c r="R49" s="1"/>
      <c r="S49" s="1">
        <f t="shared" si="6"/>
        <v>10</v>
      </c>
      <c r="T49" s="1">
        <f t="shared" si="7"/>
        <v>4.260416666666667</v>
      </c>
      <c r="U49" s="1">
        <v>63</v>
      </c>
      <c r="V49" s="1">
        <v>26.8</v>
      </c>
      <c r="W49" s="1">
        <v>54.4</v>
      </c>
      <c r="X49" s="1">
        <v>52.4</v>
      </c>
      <c r="Y49" s="1">
        <v>73.8</v>
      </c>
      <c r="Z49" s="1">
        <v>66.8</v>
      </c>
      <c r="AA49" s="1" t="s">
        <v>84</v>
      </c>
      <c r="AB49" s="1">
        <f t="shared" si="10"/>
        <v>248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85</v>
      </c>
      <c r="B50" s="1" t="s">
        <v>31</v>
      </c>
      <c r="C50" s="1">
        <v>152.125</v>
      </c>
      <c r="D50" s="1">
        <v>477.572</v>
      </c>
      <c r="E50" s="1">
        <v>277.63799999999998</v>
      </c>
      <c r="F50" s="1">
        <v>277.54000000000002</v>
      </c>
      <c r="G50" s="6">
        <v>1</v>
      </c>
      <c r="H50" s="1">
        <v>40</v>
      </c>
      <c r="I50" s="1" t="s">
        <v>32</v>
      </c>
      <c r="J50" s="1">
        <v>271.55</v>
      </c>
      <c r="K50" s="1">
        <f t="shared" si="8"/>
        <v>6.0879999999999654</v>
      </c>
      <c r="L50" s="1"/>
      <c r="M50" s="1"/>
      <c r="N50" s="1"/>
      <c r="O50" s="1">
        <f t="shared" si="9"/>
        <v>55.527599999999993</v>
      </c>
      <c r="P50" s="5">
        <f t="shared" si="5"/>
        <v>277.73599999999993</v>
      </c>
      <c r="Q50" s="5"/>
      <c r="R50" s="1"/>
      <c r="S50" s="1">
        <f t="shared" si="6"/>
        <v>10</v>
      </c>
      <c r="T50" s="1">
        <f t="shared" si="7"/>
        <v>4.998235111908313</v>
      </c>
      <c r="U50" s="1">
        <v>47.481999999999999</v>
      </c>
      <c r="V50" s="1">
        <v>52.255600000000001</v>
      </c>
      <c r="W50" s="1">
        <v>41.761800000000001</v>
      </c>
      <c r="X50" s="1">
        <v>33.417000000000002</v>
      </c>
      <c r="Y50" s="1">
        <v>42.386800000000001</v>
      </c>
      <c r="Z50" s="1">
        <v>55.783399999999993</v>
      </c>
      <c r="AA50" s="1"/>
      <c r="AB50" s="1">
        <f t="shared" si="10"/>
        <v>278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20" t="s">
        <v>86</v>
      </c>
      <c r="B51" s="1" t="s">
        <v>38</v>
      </c>
      <c r="C51" s="1"/>
      <c r="D51" s="1"/>
      <c r="E51" s="19">
        <f>E92</f>
        <v>60</v>
      </c>
      <c r="F51" s="19">
        <f>F92</f>
        <v>685</v>
      </c>
      <c r="G51" s="6">
        <v>0.4</v>
      </c>
      <c r="H51" s="1">
        <v>40</v>
      </c>
      <c r="I51" s="1" t="s">
        <v>32</v>
      </c>
      <c r="J51" s="1"/>
      <c r="K51" s="1">
        <f t="shared" si="8"/>
        <v>60</v>
      </c>
      <c r="L51" s="1"/>
      <c r="M51" s="1"/>
      <c r="N51" s="1"/>
      <c r="O51" s="1">
        <f t="shared" si="9"/>
        <v>12</v>
      </c>
      <c r="P51" s="5"/>
      <c r="Q51" s="5"/>
      <c r="R51" s="1"/>
      <c r="S51" s="1">
        <f t="shared" si="6"/>
        <v>57.083333333333336</v>
      </c>
      <c r="T51" s="1">
        <f t="shared" si="7"/>
        <v>57.083333333333336</v>
      </c>
      <c r="U51" s="1">
        <v>65.2</v>
      </c>
      <c r="V51" s="1">
        <v>81.599999999999994</v>
      </c>
      <c r="W51" s="1">
        <v>62.4</v>
      </c>
      <c r="X51" s="1">
        <v>41.2</v>
      </c>
      <c r="Y51" s="1">
        <v>29.2</v>
      </c>
      <c r="Z51" s="1">
        <v>41.4</v>
      </c>
      <c r="AA51" s="1" t="s">
        <v>87</v>
      </c>
      <c r="AB51" s="1">
        <f t="shared" si="10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88</v>
      </c>
      <c r="B52" s="1" t="s">
        <v>38</v>
      </c>
      <c r="C52" s="1">
        <v>316</v>
      </c>
      <c r="D52" s="1">
        <v>240</v>
      </c>
      <c r="E52" s="1">
        <v>142</v>
      </c>
      <c r="F52" s="1">
        <v>340</v>
      </c>
      <c r="G52" s="6">
        <v>0.4</v>
      </c>
      <c r="H52" s="1">
        <v>40</v>
      </c>
      <c r="I52" s="1" t="s">
        <v>32</v>
      </c>
      <c r="J52" s="1">
        <v>158</v>
      </c>
      <c r="K52" s="1">
        <f t="shared" si="8"/>
        <v>-16</v>
      </c>
      <c r="L52" s="1"/>
      <c r="M52" s="1"/>
      <c r="N52" s="1"/>
      <c r="O52" s="1">
        <f t="shared" si="9"/>
        <v>28.4</v>
      </c>
      <c r="P52" s="5"/>
      <c r="Q52" s="5"/>
      <c r="R52" s="1"/>
      <c r="S52" s="1">
        <f t="shared" si="6"/>
        <v>11.971830985915494</v>
      </c>
      <c r="T52" s="1">
        <f t="shared" si="7"/>
        <v>11.971830985915494</v>
      </c>
      <c r="U52" s="1">
        <v>39.200000000000003</v>
      </c>
      <c r="V52" s="1">
        <v>35.200000000000003</v>
      </c>
      <c r="W52" s="1">
        <v>28.4</v>
      </c>
      <c r="X52" s="1">
        <v>23.4</v>
      </c>
      <c r="Y52" s="1">
        <v>16.8</v>
      </c>
      <c r="Z52" s="1">
        <v>28.4</v>
      </c>
      <c r="AA52" s="1"/>
      <c r="AB52" s="1">
        <f t="shared" si="10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89</v>
      </c>
      <c r="B53" s="1" t="s">
        <v>31</v>
      </c>
      <c r="C53" s="1">
        <v>253.41800000000001</v>
      </c>
      <c r="D53" s="1">
        <v>834.23199999999997</v>
      </c>
      <c r="E53" s="1">
        <v>391.392</v>
      </c>
      <c r="F53" s="1">
        <v>495.89100000000002</v>
      </c>
      <c r="G53" s="6">
        <v>1</v>
      </c>
      <c r="H53" s="1">
        <v>50</v>
      </c>
      <c r="I53" s="1" t="s">
        <v>32</v>
      </c>
      <c r="J53" s="1">
        <v>388.05</v>
      </c>
      <c r="K53" s="1">
        <f t="shared" si="8"/>
        <v>3.3419999999999845</v>
      </c>
      <c r="L53" s="1"/>
      <c r="M53" s="1"/>
      <c r="N53" s="1"/>
      <c r="O53" s="1">
        <f t="shared" si="9"/>
        <v>78.278400000000005</v>
      </c>
      <c r="P53" s="5">
        <f t="shared" si="5"/>
        <v>286.89300000000009</v>
      </c>
      <c r="Q53" s="5"/>
      <c r="R53" s="1"/>
      <c r="S53" s="1">
        <f t="shared" si="6"/>
        <v>10</v>
      </c>
      <c r="T53" s="1">
        <f t="shared" si="7"/>
        <v>6.3349659676232521</v>
      </c>
      <c r="U53" s="1">
        <v>70.319000000000003</v>
      </c>
      <c r="V53" s="1">
        <v>86.449600000000004</v>
      </c>
      <c r="W53" s="1">
        <v>86.311199999999999</v>
      </c>
      <c r="X53" s="1">
        <v>54.214200000000012</v>
      </c>
      <c r="Y53" s="1">
        <v>83.122600000000006</v>
      </c>
      <c r="Z53" s="1">
        <v>78.103200000000001</v>
      </c>
      <c r="AA53" s="1"/>
      <c r="AB53" s="1">
        <f t="shared" si="10"/>
        <v>287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90</v>
      </c>
      <c r="B54" s="1" t="s">
        <v>31</v>
      </c>
      <c r="C54" s="1">
        <v>1387.529</v>
      </c>
      <c r="D54" s="1">
        <v>1424.6869999999999</v>
      </c>
      <c r="E54" s="1">
        <v>1416.079</v>
      </c>
      <c r="F54" s="1">
        <v>1097.3140000000001</v>
      </c>
      <c r="G54" s="6">
        <v>1</v>
      </c>
      <c r="H54" s="1">
        <v>50</v>
      </c>
      <c r="I54" s="1" t="s">
        <v>32</v>
      </c>
      <c r="J54" s="1">
        <v>1341.25</v>
      </c>
      <c r="K54" s="1">
        <f t="shared" si="8"/>
        <v>74.828999999999951</v>
      </c>
      <c r="L54" s="1"/>
      <c r="M54" s="1"/>
      <c r="N54" s="1"/>
      <c r="O54" s="1">
        <f t="shared" si="9"/>
        <v>283.2158</v>
      </c>
      <c r="P54" s="5">
        <f t="shared" si="5"/>
        <v>1734.8439999999998</v>
      </c>
      <c r="Q54" s="5"/>
      <c r="R54" s="1"/>
      <c r="S54" s="1">
        <f t="shared" si="6"/>
        <v>10</v>
      </c>
      <c r="T54" s="1">
        <f t="shared" si="7"/>
        <v>3.8744801667138629</v>
      </c>
      <c r="U54" s="1">
        <v>196.96039999999999</v>
      </c>
      <c r="V54" s="1">
        <v>212.35499999999999</v>
      </c>
      <c r="W54" s="1">
        <v>222.41120000000001</v>
      </c>
      <c r="X54" s="1">
        <v>162.0128</v>
      </c>
      <c r="Y54" s="1">
        <v>124.8678</v>
      </c>
      <c r="Z54" s="1">
        <v>136.8706</v>
      </c>
      <c r="AA54" s="1" t="s">
        <v>46</v>
      </c>
      <c r="AB54" s="1">
        <f t="shared" si="10"/>
        <v>1735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91</v>
      </c>
      <c r="B55" s="1" t="s">
        <v>31</v>
      </c>
      <c r="C55" s="1">
        <v>81.155000000000001</v>
      </c>
      <c r="D55" s="1">
        <v>520.702</v>
      </c>
      <c r="E55" s="1">
        <v>79.891000000000005</v>
      </c>
      <c r="F55" s="1">
        <v>442.99700000000001</v>
      </c>
      <c r="G55" s="6">
        <v>1</v>
      </c>
      <c r="H55" s="1">
        <v>50</v>
      </c>
      <c r="I55" s="1" t="s">
        <v>32</v>
      </c>
      <c r="J55" s="1">
        <v>118.8</v>
      </c>
      <c r="K55" s="1">
        <f t="shared" si="8"/>
        <v>-38.908999999999992</v>
      </c>
      <c r="L55" s="1"/>
      <c r="M55" s="1"/>
      <c r="N55" s="1"/>
      <c r="O55" s="1">
        <f t="shared" si="9"/>
        <v>15.978200000000001</v>
      </c>
      <c r="P55" s="5"/>
      <c r="Q55" s="5"/>
      <c r="R55" s="1"/>
      <c r="S55" s="1">
        <f t="shared" si="6"/>
        <v>27.725087932307769</v>
      </c>
      <c r="T55" s="1">
        <f t="shared" si="7"/>
        <v>27.725087932307769</v>
      </c>
      <c r="U55" s="1">
        <v>52.895600000000002</v>
      </c>
      <c r="V55" s="1">
        <v>56.871600000000001</v>
      </c>
      <c r="W55" s="1">
        <v>26.661000000000001</v>
      </c>
      <c r="X55" s="1">
        <v>22.315999999999999</v>
      </c>
      <c r="Y55" s="1">
        <v>22.030200000000001</v>
      </c>
      <c r="Z55" s="1">
        <v>56.595999999999997</v>
      </c>
      <c r="AA55" s="1"/>
      <c r="AB55" s="1">
        <f t="shared" si="10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92</v>
      </c>
      <c r="B56" s="1" t="s">
        <v>38</v>
      </c>
      <c r="C56" s="1">
        <v>180</v>
      </c>
      <c r="D56" s="1">
        <v>550</v>
      </c>
      <c r="E56" s="1">
        <v>276</v>
      </c>
      <c r="F56" s="1">
        <v>409</v>
      </c>
      <c r="G56" s="6">
        <v>0.4</v>
      </c>
      <c r="H56" s="1">
        <v>50</v>
      </c>
      <c r="I56" s="1" t="s">
        <v>32</v>
      </c>
      <c r="J56" s="1">
        <v>236</v>
      </c>
      <c r="K56" s="1">
        <f t="shared" si="8"/>
        <v>40</v>
      </c>
      <c r="L56" s="1"/>
      <c r="M56" s="1"/>
      <c r="N56" s="1"/>
      <c r="O56" s="1">
        <f t="shared" si="9"/>
        <v>55.2</v>
      </c>
      <c r="P56" s="5">
        <f t="shared" si="5"/>
        <v>143</v>
      </c>
      <c r="Q56" s="5"/>
      <c r="R56" s="1"/>
      <c r="S56" s="1">
        <f t="shared" si="6"/>
        <v>10</v>
      </c>
      <c r="T56" s="1">
        <f t="shared" si="7"/>
        <v>7.4094202898550723</v>
      </c>
      <c r="U56" s="1">
        <v>51.6</v>
      </c>
      <c r="V56" s="1">
        <v>55.8</v>
      </c>
      <c r="W56" s="1">
        <v>69.2</v>
      </c>
      <c r="X56" s="1">
        <v>42.4</v>
      </c>
      <c r="Y56" s="1">
        <v>51.6</v>
      </c>
      <c r="Z56" s="1">
        <v>51.8</v>
      </c>
      <c r="AA56" s="1" t="s">
        <v>93</v>
      </c>
      <c r="AB56" s="1">
        <f t="shared" si="10"/>
        <v>57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94</v>
      </c>
      <c r="B57" s="1" t="s">
        <v>38</v>
      </c>
      <c r="C57" s="1">
        <v>563</v>
      </c>
      <c r="D57" s="1">
        <v>1788</v>
      </c>
      <c r="E57" s="1">
        <v>801</v>
      </c>
      <c r="F57" s="1">
        <v>1403</v>
      </c>
      <c r="G57" s="6">
        <v>0.4</v>
      </c>
      <c r="H57" s="1">
        <v>40</v>
      </c>
      <c r="I57" s="1" t="s">
        <v>32</v>
      </c>
      <c r="J57" s="1">
        <v>804</v>
      </c>
      <c r="K57" s="1">
        <f t="shared" si="8"/>
        <v>-3</v>
      </c>
      <c r="L57" s="1"/>
      <c r="M57" s="1"/>
      <c r="N57" s="1"/>
      <c r="O57" s="1">
        <f t="shared" si="9"/>
        <v>160.19999999999999</v>
      </c>
      <c r="P57" s="5">
        <f t="shared" si="5"/>
        <v>199</v>
      </c>
      <c r="Q57" s="5"/>
      <c r="R57" s="1"/>
      <c r="S57" s="1">
        <f t="shared" si="6"/>
        <v>10</v>
      </c>
      <c r="T57" s="1">
        <f t="shared" si="7"/>
        <v>8.7578027465667923</v>
      </c>
      <c r="U57" s="1">
        <v>185.8</v>
      </c>
      <c r="V57" s="1">
        <v>196.6</v>
      </c>
      <c r="W57" s="1">
        <v>173.6</v>
      </c>
      <c r="X57" s="1">
        <v>136.6</v>
      </c>
      <c r="Y57" s="1">
        <v>129</v>
      </c>
      <c r="Z57" s="1">
        <v>212.4</v>
      </c>
      <c r="AA57" s="1"/>
      <c r="AB57" s="1">
        <f t="shared" si="10"/>
        <v>80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95</v>
      </c>
      <c r="B58" s="1" t="s">
        <v>38</v>
      </c>
      <c r="C58" s="1">
        <v>579</v>
      </c>
      <c r="D58" s="1">
        <v>1416</v>
      </c>
      <c r="E58" s="1">
        <v>713</v>
      </c>
      <c r="F58" s="1">
        <v>1143</v>
      </c>
      <c r="G58" s="6">
        <v>0.4</v>
      </c>
      <c r="H58" s="1">
        <v>40</v>
      </c>
      <c r="I58" s="1" t="s">
        <v>32</v>
      </c>
      <c r="J58" s="1">
        <v>717</v>
      </c>
      <c r="K58" s="1">
        <f t="shared" si="8"/>
        <v>-4</v>
      </c>
      <c r="L58" s="1"/>
      <c r="M58" s="1"/>
      <c r="N58" s="1"/>
      <c r="O58" s="1">
        <f t="shared" si="9"/>
        <v>142.6</v>
      </c>
      <c r="P58" s="5">
        <f t="shared" si="5"/>
        <v>283</v>
      </c>
      <c r="Q58" s="5"/>
      <c r="R58" s="1"/>
      <c r="S58" s="1">
        <f t="shared" si="6"/>
        <v>10</v>
      </c>
      <c r="T58" s="1">
        <f t="shared" si="7"/>
        <v>8.0154277699859744</v>
      </c>
      <c r="U58" s="1">
        <v>155.19999999999999</v>
      </c>
      <c r="V58" s="1">
        <v>161.80000000000001</v>
      </c>
      <c r="W58" s="1">
        <v>156.80000000000001</v>
      </c>
      <c r="X58" s="1">
        <v>125.6</v>
      </c>
      <c r="Y58" s="1">
        <v>114.8</v>
      </c>
      <c r="Z58" s="1">
        <v>190.4</v>
      </c>
      <c r="AA58" s="1"/>
      <c r="AB58" s="1">
        <f t="shared" si="10"/>
        <v>113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96</v>
      </c>
      <c r="B59" s="1" t="s">
        <v>31</v>
      </c>
      <c r="C59" s="1">
        <v>303.07499999999999</v>
      </c>
      <c r="D59" s="1">
        <v>1099.6880000000001</v>
      </c>
      <c r="E59" s="1">
        <v>591.21400000000006</v>
      </c>
      <c r="F59" s="1">
        <v>681.495</v>
      </c>
      <c r="G59" s="6">
        <v>1</v>
      </c>
      <c r="H59" s="1">
        <v>40</v>
      </c>
      <c r="I59" s="1" t="s">
        <v>32</v>
      </c>
      <c r="J59" s="1">
        <v>571.85</v>
      </c>
      <c r="K59" s="1">
        <f t="shared" si="8"/>
        <v>19.364000000000033</v>
      </c>
      <c r="L59" s="1"/>
      <c r="M59" s="1"/>
      <c r="N59" s="1"/>
      <c r="O59" s="1">
        <f t="shared" si="9"/>
        <v>118.24280000000002</v>
      </c>
      <c r="P59" s="5">
        <f t="shared" si="5"/>
        <v>500.93300000000011</v>
      </c>
      <c r="Q59" s="5"/>
      <c r="R59" s="1"/>
      <c r="S59" s="1">
        <f t="shared" si="6"/>
        <v>10</v>
      </c>
      <c r="T59" s="1">
        <f t="shared" si="7"/>
        <v>5.7635221764031295</v>
      </c>
      <c r="U59" s="1">
        <v>103.62820000000001</v>
      </c>
      <c r="V59" s="1">
        <v>125.9008</v>
      </c>
      <c r="W59" s="1">
        <v>108.057</v>
      </c>
      <c r="X59" s="1">
        <v>71.549599999999998</v>
      </c>
      <c r="Y59" s="1">
        <v>82.926599999999993</v>
      </c>
      <c r="Z59" s="1">
        <v>128.79179999999999</v>
      </c>
      <c r="AA59" s="1"/>
      <c r="AB59" s="1">
        <f t="shared" si="10"/>
        <v>501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97</v>
      </c>
      <c r="B60" s="1" t="s">
        <v>31</v>
      </c>
      <c r="C60" s="1">
        <v>242.96899999999999</v>
      </c>
      <c r="D60" s="1">
        <v>783.09100000000001</v>
      </c>
      <c r="E60" s="1">
        <v>459.685</v>
      </c>
      <c r="F60" s="1">
        <v>497.58699999999999</v>
      </c>
      <c r="G60" s="6">
        <v>1</v>
      </c>
      <c r="H60" s="1">
        <v>40</v>
      </c>
      <c r="I60" s="1" t="s">
        <v>32</v>
      </c>
      <c r="J60" s="1">
        <v>453.1</v>
      </c>
      <c r="K60" s="1">
        <f t="shared" si="8"/>
        <v>6.5849999999999795</v>
      </c>
      <c r="L60" s="1"/>
      <c r="M60" s="1"/>
      <c r="N60" s="1"/>
      <c r="O60" s="1">
        <f t="shared" si="9"/>
        <v>91.936999999999998</v>
      </c>
      <c r="P60" s="5">
        <f t="shared" si="5"/>
        <v>421.78300000000002</v>
      </c>
      <c r="Q60" s="5"/>
      <c r="R60" s="1"/>
      <c r="S60" s="1">
        <f t="shared" si="6"/>
        <v>10</v>
      </c>
      <c r="T60" s="1">
        <f t="shared" si="7"/>
        <v>5.4122605697379731</v>
      </c>
      <c r="U60" s="1">
        <v>80.752399999999994</v>
      </c>
      <c r="V60" s="1">
        <v>95.723199999999991</v>
      </c>
      <c r="W60" s="1">
        <v>74.267600000000002</v>
      </c>
      <c r="X60" s="1">
        <v>43.399000000000001</v>
      </c>
      <c r="Y60" s="1">
        <v>63.494600000000013</v>
      </c>
      <c r="Z60" s="1">
        <v>101.7856</v>
      </c>
      <c r="AA60" s="1"/>
      <c r="AB60" s="1">
        <f t="shared" si="10"/>
        <v>422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98</v>
      </c>
      <c r="B61" s="1" t="s">
        <v>31</v>
      </c>
      <c r="C61" s="1">
        <v>141.65700000000001</v>
      </c>
      <c r="D61" s="1">
        <v>952.51599999999996</v>
      </c>
      <c r="E61" s="1">
        <v>556.399</v>
      </c>
      <c r="F61" s="1">
        <v>440.27300000000002</v>
      </c>
      <c r="G61" s="6">
        <v>1</v>
      </c>
      <c r="H61" s="1">
        <v>40</v>
      </c>
      <c r="I61" s="1" t="s">
        <v>32</v>
      </c>
      <c r="J61" s="1">
        <v>552.85</v>
      </c>
      <c r="K61" s="1">
        <f t="shared" si="8"/>
        <v>3.5489999999999782</v>
      </c>
      <c r="L61" s="1"/>
      <c r="M61" s="1"/>
      <c r="N61" s="1"/>
      <c r="O61" s="1">
        <f t="shared" si="9"/>
        <v>111.27979999999999</v>
      </c>
      <c r="P61" s="5">
        <f t="shared" si="5"/>
        <v>672.52499999999998</v>
      </c>
      <c r="Q61" s="5"/>
      <c r="R61" s="1"/>
      <c r="S61" s="1">
        <f t="shared" si="6"/>
        <v>10</v>
      </c>
      <c r="T61" s="1">
        <f t="shared" si="7"/>
        <v>3.9564503171285357</v>
      </c>
      <c r="U61" s="1">
        <v>83.532600000000002</v>
      </c>
      <c r="V61" s="1">
        <v>98.433799999999991</v>
      </c>
      <c r="W61" s="1">
        <v>80.612400000000008</v>
      </c>
      <c r="X61" s="1">
        <v>54.674799999999998</v>
      </c>
      <c r="Y61" s="1">
        <v>80.097400000000007</v>
      </c>
      <c r="Z61" s="1">
        <v>114.02500000000001</v>
      </c>
      <c r="AA61" s="1"/>
      <c r="AB61" s="1">
        <f t="shared" si="10"/>
        <v>673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99</v>
      </c>
      <c r="B62" s="1" t="s">
        <v>31</v>
      </c>
      <c r="C62" s="1">
        <v>92.414000000000001</v>
      </c>
      <c r="D62" s="1">
        <v>421.18599999999998</v>
      </c>
      <c r="E62" s="1">
        <v>168.17099999999999</v>
      </c>
      <c r="F62" s="1">
        <v>268.90600000000001</v>
      </c>
      <c r="G62" s="6">
        <v>1</v>
      </c>
      <c r="H62" s="1">
        <v>30</v>
      </c>
      <c r="I62" s="1" t="s">
        <v>32</v>
      </c>
      <c r="J62" s="1">
        <v>164.2</v>
      </c>
      <c r="K62" s="1">
        <f t="shared" si="8"/>
        <v>3.9710000000000036</v>
      </c>
      <c r="L62" s="1"/>
      <c r="M62" s="1"/>
      <c r="N62" s="1"/>
      <c r="O62" s="1">
        <f t="shared" si="9"/>
        <v>33.6342</v>
      </c>
      <c r="P62" s="5">
        <f t="shared" si="5"/>
        <v>67.435999999999979</v>
      </c>
      <c r="Q62" s="5"/>
      <c r="R62" s="1"/>
      <c r="S62" s="1">
        <f t="shared" si="6"/>
        <v>10</v>
      </c>
      <c r="T62" s="1">
        <f t="shared" si="7"/>
        <v>7.9950169767676948</v>
      </c>
      <c r="U62" s="1">
        <v>35.273600000000002</v>
      </c>
      <c r="V62" s="1">
        <v>33.700200000000002</v>
      </c>
      <c r="W62" s="1">
        <v>26.798400000000001</v>
      </c>
      <c r="X62" s="1">
        <v>19.2806</v>
      </c>
      <c r="Y62" s="1">
        <v>12.179399999999999</v>
      </c>
      <c r="Z62" s="1">
        <v>26.062200000000001</v>
      </c>
      <c r="AA62" s="1" t="s">
        <v>68</v>
      </c>
      <c r="AB62" s="1">
        <f t="shared" si="10"/>
        <v>67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21" t="s">
        <v>100</v>
      </c>
      <c r="B63" s="11" t="s">
        <v>38</v>
      </c>
      <c r="C63" s="11"/>
      <c r="D63" s="11">
        <v>10</v>
      </c>
      <c r="E63" s="11">
        <v>10</v>
      </c>
      <c r="F63" s="11"/>
      <c r="G63" s="12">
        <v>0</v>
      </c>
      <c r="H63" s="11" t="e">
        <v>#N/A</v>
      </c>
      <c r="I63" s="21" t="s">
        <v>65</v>
      </c>
      <c r="J63" s="11">
        <v>8</v>
      </c>
      <c r="K63" s="11">
        <f t="shared" si="8"/>
        <v>2</v>
      </c>
      <c r="L63" s="11"/>
      <c r="M63" s="11"/>
      <c r="N63" s="11"/>
      <c r="O63" s="11">
        <f t="shared" si="9"/>
        <v>2</v>
      </c>
      <c r="P63" s="13"/>
      <c r="Q63" s="13"/>
      <c r="R63" s="11"/>
      <c r="S63" s="11">
        <f t="shared" si="6"/>
        <v>0</v>
      </c>
      <c r="T63" s="11">
        <f t="shared" si="7"/>
        <v>0</v>
      </c>
      <c r="U63" s="11"/>
      <c r="V63" s="11"/>
      <c r="W63" s="11"/>
      <c r="X63" s="11"/>
      <c r="Y63" s="11"/>
      <c r="Z63" s="11"/>
      <c r="AA63" s="11"/>
      <c r="AB63" s="11">
        <f t="shared" si="10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101</v>
      </c>
      <c r="B64" s="1" t="s">
        <v>38</v>
      </c>
      <c r="C64" s="1">
        <v>40</v>
      </c>
      <c r="D64" s="1">
        <v>97</v>
      </c>
      <c r="E64" s="1">
        <v>46</v>
      </c>
      <c r="F64" s="1">
        <v>88</v>
      </c>
      <c r="G64" s="6">
        <v>0.6</v>
      </c>
      <c r="H64" s="1">
        <v>60</v>
      </c>
      <c r="I64" s="1" t="s">
        <v>32</v>
      </c>
      <c r="J64" s="1">
        <v>65</v>
      </c>
      <c r="K64" s="1">
        <f t="shared" si="8"/>
        <v>-19</v>
      </c>
      <c r="L64" s="1"/>
      <c r="M64" s="1"/>
      <c r="N64" s="1"/>
      <c r="O64" s="1">
        <f t="shared" si="9"/>
        <v>9.1999999999999993</v>
      </c>
      <c r="P64" s="5">
        <v>6</v>
      </c>
      <c r="Q64" s="5"/>
      <c r="R64" s="1"/>
      <c r="S64" s="1">
        <f t="shared" si="6"/>
        <v>10.217391304347826</v>
      </c>
      <c r="T64" s="1">
        <f t="shared" si="7"/>
        <v>9.5652173913043494</v>
      </c>
      <c r="U64" s="1">
        <v>9.8000000000000007</v>
      </c>
      <c r="V64" s="1">
        <v>1.6</v>
      </c>
      <c r="W64" s="1">
        <v>4</v>
      </c>
      <c r="X64" s="1">
        <v>4</v>
      </c>
      <c r="Y64" s="1">
        <v>12</v>
      </c>
      <c r="Z64" s="1">
        <v>14</v>
      </c>
      <c r="AA64" s="1"/>
      <c r="AB64" s="1">
        <f t="shared" si="10"/>
        <v>4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102</v>
      </c>
      <c r="B65" s="1" t="s">
        <v>38</v>
      </c>
      <c r="C65" s="1">
        <v>178</v>
      </c>
      <c r="D65" s="1">
        <v>234</v>
      </c>
      <c r="E65" s="1">
        <v>157</v>
      </c>
      <c r="F65" s="1">
        <v>203</v>
      </c>
      <c r="G65" s="6">
        <v>0.35</v>
      </c>
      <c r="H65" s="1">
        <v>50</v>
      </c>
      <c r="I65" s="1" t="s">
        <v>32</v>
      </c>
      <c r="J65" s="1">
        <v>167</v>
      </c>
      <c r="K65" s="1">
        <f t="shared" si="8"/>
        <v>-10</v>
      </c>
      <c r="L65" s="1"/>
      <c r="M65" s="1"/>
      <c r="N65" s="1"/>
      <c r="O65" s="1">
        <f t="shared" si="9"/>
        <v>31.4</v>
      </c>
      <c r="P65" s="5">
        <f t="shared" ref="P65:P76" si="11">10*O65-F65</f>
        <v>111</v>
      </c>
      <c r="Q65" s="5"/>
      <c r="R65" s="1"/>
      <c r="S65" s="1">
        <f t="shared" si="6"/>
        <v>10</v>
      </c>
      <c r="T65" s="1">
        <f t="shared" si="7"/>
        <v>6.4649681528662422</v>
      </c>
      <c r="U65" s="1">
        <v>26</v>
      </c>
      <c r="V65" s="1">
        <v>17.2</v>
      </c>
      <c r="W65" s="1">
        <v>25.6</v>
      </c>
      <c r="X65" s="1">
        <v>19.2</v>
      </c>
      <c r="Y65" s="1">
        <v>26.2</v>
      </c>
      <c r="Z65" s="1">
        <v>37.4</v>
      </c>
      <c r="AA65" s="1"/>
      <c r="AB65" s="1">
        <f t="shared" si="10"/>
        <v>39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103</v>
      </c>
      <c r="B66" s="1" t="s">
        <v>38</v>
      </c>
      <c r="C66" s="1">
        <v>858</v>
      </c>
      <c r="D66" s="1">
        <v>160</v>
      </c>
      <c r="E66" s="1">
        <v>477</v>
      </c>
      <c r="F66" s="1">
        <v>406</v>
      </c>
      <c r="G66" s="6">
        <v>0.37</v>
      </c>
      <c r="H66" s="1">
        <v>50</v>
      </c>
      <c r="I66" s="1" t="s">
        <v>32</v>
      </c>
      <c r="J66" s="1">
        <v>438</v>
      </c>
      <c r="K66" s="1">
        <f t="shared" si="8"/>
        <v>39</v>
      </c>
      <c r="L66" s="1"/>
      <c r="M66" s="1"/>
      <c r="N66" s="1"/>
      <c r="O66" s="1">
        <f t="shared" si="9"/>
        <v>95.4</v>
      </c>
      <c r="P66" s="5">
        <f t="shared" si="11"/>
        <v>548</v>
      </c>
      <c r="Q66" s="5"/>
      <c r="R66" s="1"/>
      <c r="S66" s="1">
        <f t="shared" si="6"/>
        <v>10</v>
      </c>
      <c r="T66" s="1">
        <f t="shared" si="7"/>
        <v>4.2557651991614254</v>
      </c>
      <c r="U66" s="1">
        <v>65.599999999999994</v>
      </c>
      <c r="V66" s="1">
        <v>34.200000000000003</v>
      </c>
      <c r="W66" s="1">
        <v>89</v>
      </c>
      <c r="X66" s="1">
        <v>89</v>
      </c>
      <c r="Y66" s="1">
        <v>75.599999999999994</v>
      </c>
      <c r="Z66" s="1">
        <v>80.2</v>
      </c>
      <c r="AA66" s="1"/>
      <c r="AB66" s="1">
        <f t="shared" si="10"/>
        <v>203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104</v>
      </c>
      <c r="B67" s="1" t="s">
        <v>38</v>
      </c>
      <c r="C67" s="1">
        <v>29</v>
      </c>
      <c r="D67" s="1">
        <v>162</v>
      </c>
      <c r="E67" s="1">
        <v>39</v>
      </c>
      <c r="F67" s="1">
        <v>118</v>
      </c>
      <c r="G67" s="6">
        <v>0.4</v>
      </c>
      <c r="H67" s="1">
        <v>30</v>
      </c>
      <c r="I67" s="1" t="s">
        <v>32</v>
      </c>
      <c r="J67" s="1">
        <v>51</v>
      </c>
      <c r="K67" s="1">
        <f t="shared" si="8"/>
        <v>-12</v>
      </c>
      <c r="L67" s="1"/>
      <c r="M67" s="1"/>
      <c r="N67" s="1"/>
      <c r="O67" s="1">
        <f t="shared" si="9"/>
        <v>7.8</v>
      </c>
      <c r="P67" s="5"/>
      <c r="Q67" s="5"/>
      <c r="R67" s="1"/>
      <c r="S67" s="1">
        <f t="shared" si="6"/>
        <v>15.128205128205128</v>
      </c>
      <c r="T67" s="1">
        <f t="shared" si="7"/>
        <v>15.128205128205128</v>
      </c>
      <c r="U67" s="1">
        <v>11.4</v>
      </c>
      <c r="V67" s="1">
        <v>14.2</v>
      </c>
      <c r="W67" s="1">
        <v>15.2</v>
      </c>
      <c r="X67" s="1">
        <v>7.6</v>
      </c>
      <c r="Y67" s="1">
        <v>7.2</v>
      </c>
      <c r="Z67" s="1">
        <v>14.6</v>
      </c>
      <c r="AA67" s="1"/>
      <c r="AB67" s="1">
        <f t="shared" si="10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105</v>
      </c>
      <c r="B68" s="1" t="s">
        <v>38</v>
      </c>
      <c r="C68" s="1">
        <v>238.23</v>
      </c>
      <c r="D68" s="1">
        <v>212.53</v>
      </c>
      <c r="E68" s="1">
        <v>81</v>
      </c>
      <c r="F68" s="1">
        <v>344</v>
      </c>
      <c r="G68" s="6">
        <v>0.6</v>
      </c>
      <c r="H68" s="1">
        <v>55</v>
      </c>
      <c r="I68" s="1" t="s">
        <v>32</v>
      </c>
      <c r="J68" s="1">
        <v>78</v>
      </c>
      <c r="K68" s="1">
        <f t="shared" si="8"/>
        <v>3</v>
      </c>
      <c r="L68" s="1"/>
      <c r="M68" s="1"/>
      <c r="N68" s="1"/>
      <c r="O68" s="1">
        <f t="shared" si="9"/>
        <v>16.2</v>
      </c>
      <c r="P68" s="5"/>
      <c r="Q68" s="5"/>
      <c r="R68" s="1"/>
      <c r="S68" s="1">
        <f t="shared" si="6"/>
        <v>21.23456790123457</v>
      </c>
      <c r="T68" s="1">
        <f t="shared" si="7"/>
        <v>21.23456790123457</v>
      </c>
      <c r="U68" s="1">
        <v>19.306000000000001</v>
      </c>
      <c r="V68" s="1">
        <v>21.306000000000001</v>
      </c>
      <c r="W68" s="1">
        <v>42.4</v>
      </c>
      <c r="X68" s="1">
        <v>31.4</v>
      </c>
      <c r="Y68" s="1">
        <v>49</v>
      </c>
      <c r="Z68" s="1">
        <v>51.2</v>
      </c>
      <c r="AA68" s="1" t="s">
        <v>68</v>
      </c>
      <c r="AB68" s="1">
        <f t="shared" si="10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106</v>
      </c>
      <c r="B69" s="1" t="s">
        <v>38</v>
      </c>
      <c r="C69" s="1">
        <v>60</v>
      </c>
      <c r="D69" s="1">
        <v>85</v>
      </c>
      <c r="E69" s="1">
        <v>47</v>
      </c>
      <c r="F69" s="1">
        <v>74</v>
      </c>
      <c r="G69" s="6">
        <v>0.45</v>
      </c>
      <c r="H69" s="1">
        <v>40</v>
      </c>
      <c r="I69" s="1" t="s">
        <v>32</v>
      </c>
      <c r="J69" s="1">
        <v>89</v>
      </c>
      <c r="K69" s="1">
        <f t="shared" ref="K69:K95" si="12">E69-J69</f>
        <v>-42</v>
      </c>
      <c r="L69" s="1"/>
      <c r="M69" s="1"/>
      <c r="N69" s="1"/>
      <c r="O69" s="1">
        <f t="shared" si="9"/>
        <v>9.4</v>
      </c>
      <c r="P69" s="5">
        <f t="shared" si="11"/>
        <v>20</v>
      </c>
      <c r="Q69" s="5"/>
      <c r="R69" s="1"/>
      <c r="S69" s="1">
        <f t="shared" si="6"/>
        <v>10</v>
      </c>
      <c r="T69" s="1">
        <f t="shared" si="7"/>
        <v>7.8723404255319149</v>
      </c>
      <c r="U69" s="1">
        <v>14.2</v>
      </c>
      <c r="V69" s="1">
        <v>4.8</v>
      </c>
      <c r="W69" s="1">
        <v>6</v>
      </c>
      <c r="X69" s="1">
        <v>6</v>
      </c>
      <c r="Y69" s="1">
        <v>13.8</v>
      </c>
      <c r="Z69" s="1">
        <v>15</v>
      </c>
      <c r="AA69" s="1" t="s">
        <v>107</v>
      </c>
      <c r="AB69" s="1">
        <f t="shared" si="10"/>
        <v>9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108</v>
      </c>
      <c r="B70" s="1" t="s">
        <v>38</v>
      </c>
      <c r="C70" s="1">
        <v>78</v>
      </c>
      <c r="D70" s="1">
        <v>306</v>
      </c>
      <c r="E70" s="1">
        <v>64</v>
      </c>
      <c r="F70" s="1">
        <v>245</v>
      </c>
      <c r="G70" s="6">
        <v>0.4</v>
      </c>
      <c r="H70" s="1">
        <v>50</v>
      </c>
      <c r="I70" s="1" t="s">
        <v>32</v>
      </c>
      <c r="J70" s="1">
        <v>163</v>
      </c>
      <c r="K70" s="1">
        <f t="shared" si="12"/>
        <v>-99</v>
      </c>
      <c r="L70" s="1"/>
      <c r="M70" s="1"/>
      <c r="N70" s="1"/>
      <c r="O70" s="1">
        <f t="shared" ref="O70:O95" si="13">E70/5</f>
        <v>12.8</v>
      </c>
      <c r="P70" s="5"/>
      <c r="Q70" s="5"/>
      <c r="R70" s="1"/>
      <c r="S70" s="1">
        <f t="shared" si="6"/>
        <v>19.140625</v>
      </c>
      <c r="T70" s="1">
        <f t="shared" si="7"/>
        <v>19.140625</v>
      </c>
      <c r="U70" s="1">
        <v>25</v>
      </c>
      <c r="V70" s="1">
        <v>19.600000000000001</v>
      </c>
      <c r="W70" s="1">
        <v>11.2</v>
      </c>
      <c r="X70" s="1">
        <v>11</v>
      </c>
      <c r="Y70" s="1">
        <v>31.4</v>
      </c>
      <c r="Z70" s="1">
        <v>38.6</v>
      </c>
      <c r="AA70" s="1"/>
      <c r="AB70" s="1">
        <f t="shared" ref="AB70:AB95" si="14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4" t="s">
        <v>109</v>
      </c>
      <c r="B71" s="1" t="s">
        <v>38</v>
      </c>
      <c r="C71" s="1"/>
      <c r="D71" s="1"/>
      <c r="E71" s="1"/>
      <c r="F71" s="1"/>
      <c r="G71" s="6">
        <v>0.11</v>
      </c>
      <c r="H71" s="1">
        <v>150</v>
      </c>
      <c r="I71" s="1" t="s">
        <v>32</v>
      </c>
      <c r="J71" s="1"/>
      <c r="K71" s="1">
        <f t="shared" si="12"/>
        <v>0</v>
      </c>
      <c r="L71" s="1"/>
      <c r="M71" s="1"/>
      <c r="N71" s="1"/>
      <c r="O71" s="1">
        <f t="shared" si="13"/>
        <v>0</v>
      </c>
      <c r="P71" s="18">
        <v>20</v>
      </c>
      <c r="Q71" s="5"/>
      <c r="R71" s="1"/>
      <c r="S71" s="1" t="e">
        <f t="shared" ref="S71:S95" si="15">(F71+P71)/O71</f>
        <v>#DIV/0!</v>
      </c>
      <c r="T71" s="1" t="e">
        <f t="shared" ref="T71:T95" si="16">F71/O71</f>
        <v>#DIV/0!</v>
      </c>
      <c r="U71" s="1">
        <v>-0.2</v>
      </c>
      <c r="V71" s="1">
        <v>-0.2</v>
      </c>
      <c r="W71" s="1">
        <v>0</v>
      </c>
      <c r="X71" s="1">
        <v>0</v>
      </c>
      <c r="Y71" s="1">
        <v>-0.6</v>
      </c>
      <c r="Z71" s="1">
        <v>0</v>
      </c>
      <c r="AA71" s="14" t="s">
        <v>110</v>
      </c>
      <c r="AB71" s="1">
        <f t="shared" si="14"/>
        <v>2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111</v>
      </c>
      <c r="B72" s="1" t="s">
        <v>38</v>
      </c>
      <c r="C72" s="1">
        <v>49</v>
      </c>
      <c r="D72" s="1">
        <v>80</v>
      </c>
      <c r="E72" s="1">
        <v>52</v>
      </c>
      <c r="F72" s="1">
        <v>59</v>
      </c>
      <c r="G72" s="6">
        <v>0.06</v>
      </c>
      <c r="H72" s="1">
        <v>60</v>
      </c>
      <c r="I72" s="1" t="s">
        <v>32</v>
      </c>
      <c r="J72" s="1">
        <v>86</v>
      </c>
      <c r="K72" s="1">
        <f t="shared" si="12"/>
        <v>-34</v>
      </c>
      <c r="L72" s="1"/>
      <c r="M72" s="1"/>
      <c r="N72" s="1"/>
      <c r="O72" s="1">
        <f t="shared" si="13"/>
        <v>10.4</v>
      </c>
      <c r="P72" s="5">
        <f t="shared" si="11"/>
        <v>45</v>
      </c>
      <c r="Q72" s="5"/>
      <c r="R72" s="1"/>
      <c r="S72" s="1">
        <f t="shared" si="15"/>
        <v>10</v>
      </c>
      <c r="T72" s="1">
        <f t="shared" si="16"/>
        <v>5.6730769230769225</v>
      </c>
      <c r="U72" s="1">
        <v>12.8</v>
      </c>
      <c r="V72" s="1">
        <v>9.8000000000000007</v>
      </c>
      <c r="W72" s="1">
        <v>4.5999999999999996</v>
      </c>
      <c r="X72" s="1">
        <v>3.4</v>
      </c>
      <c r="Y72" s="1">
        <v>3</v>
      </c>
      <c r="Z72" s="1">
        <v>10</v>
      </c>
      <c r="AA72" s="1" t="s">
        <v>49</v>
      </c>
      <c r="AB72" s="1">
        <f t="shared" si="14"/>
        <v>3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112</v>
      </c>
      <c r="B73" s="1" t="s">
        <v>38</v>
      </c>
      <c r="C73" s="1">
        <v>20</v>
      </c>
      <c r="D73" s="1"/>
      <c r="E73" s="1">
        <v>14</v>
      </c>
      <c r="F73" s="1">
        <v>5</v>
      </c>
      <c r="G73" s="6">
        <v>0.15</v>
      </c>
      <c r="H73" s="1">
        <v>60</v>
      </c>
      <c r="I73" s="1" t="s">
        <v>32</v>
      </c>
      <c r="J73" s="1">
        <v>13</v>
      </c>
      <c r="K73" s="1">
        <f t="shared" si="12"/>
        <v>1</v>
      </c>
      <c r="L73" s="1"/>
      <c r="M73" s="1"/>
      <c r="N73" s="1"/>
      <c r="O73" s="1">
        <f t="shared" si="13"/>
        <v>2.8</v>
      </c>
      <c r="P73" s="5">
        <f>9*O73-F73</f>
        <v>20.2</v>
      </c>
      <c r="Q73" s="5"/>
      <c r="R73" s="1"/>
      <c r="S73" s="1">
        <f t="shared" si="15"/>
        <v>9</v>
      </c>
      <c r="T73" s="1">
        <f t="shared" si="16"/>
        <v>1.7857142857142858</v>
      </c>
      <c r="U73" s="1">
        <v>0.8</v>
      </c>
      <c r="V73" s="1">
        <v>0.2</v>
      </c>
      <c r="W73" s="1">
        <v>0</v>
      </c>
      <c r="X73" s="1">
        <v>0</v>
      </c>
      <c r="Y73" s="1">
        <v>0</v>
      </c>
      <c r="Z73" s="1">
        <v>0</v>
      </c>
      <c r="AA73" s="1"/>
      <c r="AB73" s="1">
        <f t="shared" si="14"/>
        <v>3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113</v>
      </c>
      <c r="B74" s="1" t="s">
        <v>31</v>
      </c>
      <c r="C74" s="1"/>
      <c r="D74" s="1">
        <v>53.115000000000002</v>
      </c>
      <c r="E74" s="1">
        <v>0.67800000000000005</v>
      </c>
      <c r="F74" s="1">
        <v>51.786999999999999</v>
      </c>
      <c r="G74" s="6">
        <v>1</v>
      </c>
      <c r="H74" s="1">
        <v>55</v>
      </c>
      <c r="I74" s="1" t="s">
        <v>32</v>
      </c>
      <c r="J74" s="1">
        <v>21.3</v>
      </c>
      <c r="K74" s="1">
        <f t="shared" si="12"/>
        <v>-20.622</v>
      </c>
      <c r="L74" s="1"/>
      <c r="M74" s="1"/>
      <c r="N74" s="1"/>
      <c r="O74" s="1">
        <f t="shared" si="13"/>
        <v>0.1356</v>
      </c>
      <c r="P74" s="5"/>
      <c r="Q74" s="5"/>
      <c r="R74" s="1"/>
      <c r="S74" s="1">
        <f t="shared" si="15"/>
        <v>381.91002949852509</v>
      </c>
      <c r="T74" s="1">
        <f t="shared" si="16"/>
        <v>381.91002949852509</v>
      </c>
      <c r="U74" s="1">
        <v>5.2018000000000004</v>
      </c>
      <c r="V74" s="1">
        <v>5.5982000000000003</v>
      </c>
      <c r="W74" s="1">
        <v>1.8628</v>
      </c>
      <c r="X74" s="1">
        <v>1.5964</v>
      </c>
      <c r="Y74" s="1">
        <v>8.3894000000000002</v>
      </c>
      <c r="Z74" s="1">
        <v>3.8584000000000001</v>
      </c>
      <c r="AA74" s="1" t="s">
        <v>49</v>
      </c>
      <c r="AB74" s="1">
        <f t="shared" si="14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114</v>
      </c>
      <c r="B75" s="1" t="s">
        <v>38</v>
      </c>
      <c r="C75" s="1">
        <v>42</v>
      </c>
      <c r="D75" s="1">
        <v>120</v>
      </c>
      <c r="E75" s="1">
        <v>53</v>
      </c>
      <c r="F75" s="1">
        <v>68</v>
      </c>
      <c r="G75" s="6">
        <v>0.4</v>
      </c>
      <c r="H75" s="1">
        <v>55</v>
      </c>
      <c r="I75" s="1" t="s">
        <v>32</v>
      </c>
      <c r="J75" s="1">
        <v>54</v>
      </c>
      <c r="K75" s="1">
        <f t="shared" si="12"/>
        <v>-1</v>
      </c>
      <c r="L75" s="1"/>
      <c r="M75" s="1"/>
      <c r="N75" s="1"/>
      <c r="O75" s="1">
        <f t="shared" si="13"/>
        <v>10.6</v>
      </c>
      <c r="P75" s="5">
        <f t="shared" si="11"/>
        <v>38</v>
      </c>
      <c r="Q75" s="5"/>
      <c r="R75" s="1"/>
      <c r="S75" s="1">
        <f t="shared" si="15"/>
        <v>10</v>
      </c>
      <c r="T75" s="1">
        <f t="shared" si="16"/>
        <v>6.4150943396226419</v>
      </c>
      <c r="U75" s="1">
        <v>10</v>
      </c>
      <c r="V75" s="1">
        <v>10.8</v>
      </c>
      <c r="W75" s="1">
        <v>9.6</v>
      </c>
      <c r="X75" s="1">
        <v>9</v>
      </c>
      <c r="Y75" s="1">
        <v>15.6</v>
      </c>
      <c r="Z75" s="1">
        <v>4.5999999999999996</v>
      </c>
      <c r="AA75" s="1"/>
      <c r="AB75" s="1">
        <f t="shared" si="14"/>
        <v>15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115</v>
      </c>
      <c r="B76" s="1" t="s">
        <v>31</v>
      </c>
      <c r="C76" s="1">
        <v>588.46400000000006</v>
      </c>
      <c r="D76" s="1">
        <v>318.02999999999997</v>
      </c>
      <c r="E76" s="1">
        <v>357.755</v>
      </c>
      <c r="F76" s="1">
        <v>478.89299999999997</v>
      </c>
      <c r="G76" s="6">
        <v>1</v>
      </c>
      <c r="H76" s="1">
        <v>55</v>
      </c>
      <c r="I76" s="1" t="s">
        <v>32</v>
      </c>
      <c r="J76" s="1">
        <v>345.3</v>
      </c>
      <c r="K76" s="1">
        <f t="shared" si="12"/>
        <v>12.454999999999984</v>
      </c>
      <c r="L76" s="1"/>
      <c r="M76" s="1"/>
      <c r="N76" s="1"/>
      <c r="O76" s="1">
        <f t="shared" si="13"/>
        <v>71.551000000000002</v>
      </c>
      <c r="P76" s="5">
        <f t="shared" si="11"/>
        <v>236.61700000000002</v>
      </c>
      <c r="Q76" s="5"/>
      <c r="R76" s="1"/>
      <c r="S76" s="1">
        <f t="shared" si="15"/>
        <v>10</v>
      </c>
      <c r="T76" s="1">
        <f t="shared" si="16"/>
        <v>6.6930301463291908</v>
      </c>
      <c r="U76" s="1">
        <v>60.785400000000003</v>
      </c>
      <c r="V76" s="1">
        <v>48.432400000000001</v>
      </c>
      <c r="W76" s="1">
        <v>84.722200000000001</v>
      </c>
      <c r="X76" s="1">
        <v>60.154000000000003</v>
      </c>
      <c r="Y76" s="1">
        <v>80.347000000000008</v>
      </c>
      <c r="Z76" s="1">
        <v>136.55879999999999</v>
      </c>
      <c r="AA76" s="1" t="s">
        <v>116</v>
      </c>
      <c r="AB76" s="1">
        <f t="shared" si="14"/>
        <v>237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5" t="s">
        <v>117</v>
      </c>
      <c r="B77" s="15" t="s">
        <v>38</v>
      </c>
      <c r="C77" s="15"/>
      <c r="D77" s="15"/>
      <c r="E77" s="15"/>
      <c r="F77" s="15"/>
      <c r="G77" s="16">
        <v>0</v>
      </c>
      <c r="H77" s="15">
        <v>55</v>
      </c>
      <c r="I77" s="15" t="s">
        <v>32</v>
      </c>
      <c r="J77" s="15"/>
      <c r="K77" s="15">
        <f t="shared" si="12"/>
        <v>0</v>
      </c>
      <c r="L77" s="15"/>
      <c r="M77" s="15"/>
      <c r="N77" s="15"/>
      <c r="O77" s="15">
        <f t="shared" si="13"/>
        <v>0</v>
      </c>
      <c r="P77" s="17"/>
      <c r="Q77" s="17"/>
      <c r="R77" s="15"/>
      <c r="S77" s="15" t="e">
        <f t="shared" si="15"/>
        <v>#DIV/0!</v>
      </c>
      <c r="T77" s="15" t="e">
        <f t="shared" si="16"/>
        <v>#DIV/0!</v>
      </c>
      <c r="U77" s="15">
        <v>0.2</v>
      </c>
      <c r="V77" s="15">
        <v>0.2</v>
      </c>
      <c r="W77" s="15">
        <v>0.6</v>
      </c>
      <c r="X77" s="15">
        <v>0.6</v>
      </c>
      <c r="Y77" s="15">
        <v>1</v>
      </c>
      <c r="Z77" s="15">
        <v>0.2</v>
      </c>
      <c r="AA77" s="15" t="s">
        <v>118</v>
      </c>
      <c r="AB77" s="15">
        <f t="shared" si="14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119</v>
      </c>
      <c r="B78" s="1" t="s">
        <v>31</v>
      </c>
      <c r="C78" s="1">
        <v>251.739</v>
      </c>
      <c r="D78" s="1">
        <v>650.29899999999998</v>
      </c>
      <c r="E78" s="1">
        <v>411.29700000000003</v>
      </c>
      <c r="F78" s="1">
        <v>355.065</v>
      </c>
      <c r="G78" s="6">
        <v>1</v>
      </c>
      <c r="H78" s="1">
        <v>50</v>
      </c>
      <c r="I78" s="1" t="s">
        <v>32</v>
      </c>
      <c r="J78" s="1">
        <v>387.9</v>
      </c>
      <c r="K78" s="1">
        <f t="shared" si="12"/>
        <v>23.397000000000048</v>
      </c>
      <c r="L78" s="1"/>
      <c r="M78" s="1"/>
      <c r="N78" s="1"/>
      <c r="O78" s="1">
        <f t="shared" si="13"/>
        <v>82.259399999999999</v>
      </c>
      <c r="P78" s="5">
        <f t="shared" ref="P78:P81" si="17">10*O78-F78</f>
        <v>467.52900000000005</v>
      </c>
      <c r="Q78" s="5"/>
      <c r="R78" s="1"/>
      <c r="S78" s="1">
        <f t="shared" si="15"/>
        <v>10</v>
      </c>
      <c r="T78" s="1">
        <f t="shared" si="16"/>
        <v>4.3164063924609222</v>
      </c>
      <c r="U78" s="1">
        <v>62.6768</v>
      </c>
      <c r="V78" s="1">
        <v>73.533000000000001</v>
      </c>
      <c r="W78" s="1">
        <v>73.198000000000008</v>
      </c>
      <c r="X78" s="1">
        <v>47.945599999999999</v>
      </c>
      <c r="Y78" s="1">
        <v>72.809799999999996</v>
      </c>
      <c r="Z78" s="1">
        <v>70.376800000000003</v>
      </c>
      <c r="AA78" s="1"/>
      <c r="AB78" s="1">
        <f t="shared" si="14"/>
        <v>468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120</v>
      </c>
      <c r="B79" s="1" t="s">
        <v>38</v>
      </c>
      <c r="C79" s="1">
        <v>99</v>
      </c>
      <c r="D79" s="1">
        <v>204</v>
      </c>
      <c r="E79" s="1">
        <v>107</v>
      </c>
      <c r="F79" s="1">
        <v>166</v>
      </c>
      <c r="G79" s="6">
        <v>0.2</v>
      </c>
      <c r="H79" s="1">
        <v>40</v>
      </c>
      <c r="I79" s="1" t="s">
        <v>32</v>
      </c>
      <c r="J79" s="1">
        <v>105</v>
      </c>
      <c r="K79" s="1">
        <f t="shared" si="12"/>
        <v>2</v>
      </c>
      <c r="L79" s="1"/>
      <c r="M79" s="1"/>
      <c r="N79" s="1"/>
      <c r="O79" s="1">
        <f t="shared" si="13"/>
        <v>21.4</v>
      </c>
      <c r="P79" s="5">
        <f t="shared" si="17"/>
        <v>48</v>
      </c>
      <c r="Q79" s="5"/>
      <c r="R79" s="1"/>
      <c r="S79" s="1">
        <f t="shared" si="15"/>
        <v>10</v>
      </c>
      <c r="T79" s="1">
        <f t="shared" si="16"/>
        <v>7.7570093457943932</v>
      </c>
      <c r="U79" s="1">
        <v>37.799999999999997</v>
      </c>
      <c r="V79" s="1">
        <v>54.2</v>
      </c>
      <c r="W79" s="1">
        <v>39.200000000000003</v>
      </c>
      <c r="X79" s="1">
        <v>17.8</v>
      </c>
      <c r="Y79" s="1">
        <v>39</v>
      </c>
      <c r="Z79" s="1">
        <v>18.8</v>
      </c>
      <c r="AA79" s="1" t="s">
        <v>121</v>
      </c>
      <c r="AB79" s="1">
        <f t="shared" si="14"/>
        <v>10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122</v>
      </c>
      <c r="B80" s="1" t="s">
        <v>38</v>
      </c>
      <c r="C80" s="1">
        <v>201</v>
      </c>
      <c r="D80" s="1">
        <v>204</v>
      </c>
      <c r="E80" s="1">
        <v>148</v>
      </c>
      <c r="F80" s="1">
        <v>209</v>
      </c>
      <c r="G80" s="6">
        <v>0.2</v>
      </c>
      <c r="H80" s="1">
        <v>35</v>
      </c>
      <c r="I80" s="1" t="s">
        <v>32</v>
      </c>
      <c r="J80" s="1">
        <v>148</v>
      </c>
      <c r="K80" s="1">
        <f t="shared" si="12"/>
        <v>0</v>
      </c>
      <c r="L80" s="1"/>
      <c r="M80" s="1"/>
      <c r="N80" s="1"/>
      <c r="O80" s="1">
        <f t="shared" si="13"/>
        <v>29.6</v>
      </c>
      <c r="P80" s="5">
        <f t="shared" si="17"/>
        <v>87</v>
      </c>
      <c r="Q80" s="5"/>
      <c r="R80" s="1"/>
      <c r="S80" s="1">
        <f t="shared" si="15"/>
        <v>10</v>
      </c>
      <c r="T80" s="1">
        <f t="shared" si="16"/>
        <v>7.0608108108108105</v>
      </c>
      <c r="U80" s="1">
        <v>25.4</v>
      </c>
      <c r="V80" s="1">
        <v>50.2</v>
      </c>
      <c r="W80" s="1">
        <v>68.8</v>
      </c>
      <c r="X80" s="1">
        <v>39.200000000000003</v>
      </c>
      <c r="Y80" s="1">
        <v>51</v>
      </c>
      <c r="Z80" s="1">
        <v>26.2</v>
      </c>
      <c r="AA80" s="1" t="s">
        <v>121</v>
      </c>
      <c r="AB80" s="1">
        <f t="shared" si="14"/>
        <v>17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123</v>
      </c>
      <c r="B81" s="1" t="s">
        <v>31</v>
      </c>
      <c r="C81" s="1">
        <v>959.79300000000001</v>
      </c>
      <c r="D81" s="1">
        <v>1899.52</v>
      </c>
      <c r="E81" s="1">
        <v>1129.5940000000001</v>
      </c>
      <c r="F81" s="1">
        <v>1391.4280000000001</v>
      </c>
      <c r="G81" s="6">
        <v>1</v>
      </c>
      <c r="H81" s="1">
        <v>60</v>
      </c>
      <c r="I81" s="1" t="s">
        <v>32</v>
      </c>
      <c r="J81" s="1">
        <v>1120.04</v>
      </c>
      <c r="K81" s="1">
        <f t="shared" si="12"/>
        <v>9.5540000000000873</v>
      </c>
      <c r="L81" s="1"/>
      <c r="M81" s="1"/>
      <c r="N81" s="1"/>
      <c r="O81" s="1">
        <f t="shared" si="13"/>
        <v>225.9188</v>
      </c>
      <c r="P81" s="5">
        <f t="shared" si="17"/>
        <v>867.76</v>
      </c>
      <c r="Q81" s="5"/>
      <c r="R81" s="1"/>
      <c r="S81" s="1">
        <f t="shared" si="15"/>
        <v>10</v>
      </c>
      <c r="T81" s="1">
        <f t="shared" si="16"/>
        <v>6.1589739322269779</v>
      </c>
      <c r="U81" s="1">
        <v>202.23</v>
      </c>
      <c r="V81" s="1">
        <v>214.4478</v>
      </c>
      <c r="W81" s="1">
        <v>195.75059999999999</v>
      </c>
      <c r="X81" s="1">
        <v>149.23939999999999</v>
      </c>
      <c r="Y81" s="1">
        <v>101.2212</v>
      </c>
      <c r="Z81" s="1">
        <v>134.02199999999999</v>
      </c>
      <c r="AA81" s="1" t="s">
        <v>46</v>
      </c>
      <c r="AB81" s="1">
        <f t="shared" si="14"/>
        <v>868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5" t="s">
        <v>124</v>
      </c>
      <c r="B82" s="15" t="s">
        <v>38</v>
      </c>
      <c r="C82" s="15"/>
      <c r="D82" s="15"/>
      <c r="E82" s="15"/>
      <c r="F82" s="15"/>
      <c r="G82" s="16">
        <v>0</v>
      </c>
      <c r="H82" s="15">
        <v>40</v>
      </c>
      <c r="I82" s="15" t="s">
        <v>32</v>
      </c>
      <c r="J82" s="15"/>
      <c r="K82" s="15">
        <f t="shared" si="12"/>
        <v>0</v>
      </c>
      <c r="L82" s="15"/>
      <c r="M82" s="15"/>
      <c r="N82" s="15"/>
      <c r="O82" s="15">
        <f t="shared" si="13"/>
        <v>0</v>
      </c>
      <c r="P82" s="17"/>
      <c r="Q82" s="17"/>
      <c r="R82" s="15"/>
      <c r="S82" s="15" t="e">
        <f t="shared" si="15"/>
        <v>#DIV/0!</v>
      </c>
      <c r="T82" s="15" t="e">
        <f t="shared" si="16"/>
        <v>#DIV/0!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 t="s">
        <v>125</v>
      </c>
      <c r="AB82" s="15">
        <f t="shared" si="14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126</v>
      </c>
      <c r="B83" s="1" t="s">
        <v>31</v>
      </c>
      <c r="C83" s="1">
        <v>708.14099999999996</v>
      </c>
      <c r="D83" s="1">
        <v>3280.75</v>
      </c>
      <c r="E83" s="1">
        <v>1384.001</v>
      </c>
      <c r="F83" s="1">
        <v>2224.431</v>
      </c>
      <c r="G83" s="6">
        <v>1</v>
      </c>
      <c r="H83" s="1">
        <v>60</v>
      </c>
      <c r="I83" s="1" t="s">
        <v>32</v>
      </c>
      <c r="J83" s="1">
        <v>1337.15</v>
      </c>
      <c r="K83" s="1">
        <f t="shared" si="12"/>
        <v>46.850999999999885</v>
      </c>
      <c r="L83" s="1"/>
      <c r="M83" s="1"/>
      <c r="N83" s="1"/>
      <c r="O83" s="1">
        <f t="shared" si="13"/>
        <v>276.80020000000002</v>
      </c>
      <c r="P83" s="5">
        <f t="shared" ref="P83:P91" si="18">10*O83-F83</f>
        <v>543.57100000000037</v>
      </c>
      <c r="Q83" s="5"/>
      <c r="R83" s="1"/>
      <c r="S83" s="1">
        <f t="shared" si="15"/>
        <v>10</v>
      </c>
      <c r="T83" s="1">
        <f t="shared" si="16"/>
        <v>8.0362333553227199</v>
      </c>
      <c r="U83" s="1">
        <v>302.06060000000002</v>
      </c>
      <c r="V83" s="1">
        <v>327.39460000000003</v>
      </c>
      <c r="W83" s="1">
        <v>272.16899999999998</v>
      </c>
      <c r="X83" s="1">
        <v>197.09</v>
      </c>
      <c r="Y83" s="1">
        <v>213.0018</v>
      </c>
      <c r="Z83" s="1">
        <v>313.07499999999999</v>
      </c>
      <c r="AA83" s="1"/>
      <c r="AB83" s="1">
        <f t="shared" si="14"/>
        <v>544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127</v>
      </c>
      <c r="B84" s="1" t="s">
        <v>31</v>
      </c>
      <c r="C84" s="1">
        <v>1052.8330000000001</v>
      </c>
      <c r="D84" s="1">
        <v>4379.3549999999996</v>
      </c>
      <c r="E84" s="1">
        <v>2150.741</v>
      </c>
      <c r="F84" s="1">
        <v>2675.8829999999998</v>
      </c>
      <c r="G84" s="6">
        <v>1</v>
      </c>
      <c r="H84" s="1">
        <v>60</v>
      </c>
      <c r="I84" s="1" t="s">
        <v>32</v>
      </c>
      <c r="J84" s="1">
        <v>2053.1</v>
      </c>
      <c r="K84" s="1">
        <f t="shared" si="12"/>
        <v>97.641000000000076</v>
      </c>
      <c r="L84" s="1"/>
      <c r="M84" s="1"/>
      <c r="N84" s="1"/>
      <c r="O84" s="1">
        <f t="shared" si="13"/>
        <v>430.14819999999997</v>
      </c>
      <c r="P84" s="5">
        <f t="shared" si="18"/>
        <v>1625.5990000000002</v>
      </c>
      <c r="Q84" s="5"/>
      <c r="R84" s="1"/>
      <c r="S84" s="1">
        <f t="shared" si="15"/>
        <v>10</v>
      </c>
      <c r="T84" s="1">
        <f t="shared" si="16"/>
        <v>6.2208397012936469</v>
      </c>
      <c r="U84" s="1">
        <v>390.87880000000001</v>
      </c>
      <c r="V84" s="1">
        <v>439.45780000000002</v>
      </c>
      <c r="W84" s="1">
        <v>396.44959999999998</v>
      </c>
      <c r="X84" s="1">
        <v>270.2054</v>
      </c>
      <c r="Y84" s="1">
        <v>393.45359999999999</v>
      </c>
      <c r="Z84" s="1">
        <v>520.40359999999998</v>
      </c>
      <c r="AA84" s="1"/>
      <c r="AB84" s="1">
        <f t="shared" si="14"/>
        <v>1626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128</v>
      </c>
      <c r="B85" s="1" t="s">
        <v>31</v>
      </c>
      <c r="C85" s="1">
        <v>1203.4670000000001</v>
      </c>
      <c r="D85" s="1">
        <v>3992.2640000000001</v>
      </c>
      <c r="E85" s="1">
        <v>1598.124</v>
      </c>
      <c r="F85" s="1">
        <v>3029.5610000000001</v>
      </c>
      <c r="G85" s="6">
        <v>1</v>
      </c>
      <c r="H85" s="1">
        <v>60</v>
      </c>
      <c r="I85" s="1" t="s">
        <v>32</v>
      </c>
      <c r="J85" s="1">
        <v>1539.25</v>
      </c>
      <c r="K85" s="1">
        <f t="shared" si="12"/>
        <v>58.874000000000024</v>
      </c>
      <c r="L85" s="1"/>
      <c r="M85" s="1"/>
      <c r="N85" s="1"/>
      <c r="O85" s="1">
        <f t="shared" si="13"/>
        <v>319.62479999999999</v>
      </c>
      <c r="P85" s="5">
        <f t="shared" si="18"/>
        <v>166.6869999999999</v>
      </c>
      <c r="Q85" s="5"/>
      <c r="R85" s="1"/>
      <c r="S85" s="1">
        <f t="shared" si="15"/>
        <v>10</v>
      </c>
      <c r="T85" s="1">
        <f t="shared" si="16"/>
        <v>9.4784916564672077</v>
      </c>
      <c r="U85" s="1">
        <v>376.92099999999999</v>
      </c>
      <c r="V85" s="1">
        <v>414.16800000000001</v>
      </c>
      <c r="W85" s="1">
        <v>341.15339999999998</v>
      </c>
      <c r="X85" s="1">
        <v>239.2808</v>
      </c>
      <c r="Y85" s="1">
        <v>291.86559999999997</v>
      </c>
      <c r="Z85" s="1">
        <v>423.86099999999999</v>
      </c>
      <c r="AA85" s="1"/>
      <c r="AB85" s="1">
        <f t="shared" si="14"/>
        <v>167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129</v>
      </c>
      <c r="B86" s="1" t="s">
        <v>31</v>
      </c>
      <c r="C86" s="1">
        <v>30.634</v>
      </c>
      <c r="D86" s="1">
        <v>105.449</v>
      </c>
      <c r="E86" s="1">
        <v>48.875999999999998</v>
      </c>
      <c r="F86" s="1">
        <v>67.811999999999998</v>
      </c>
      <c r="G86" s="6">
        <v>1</v>
      </c>
      <c r="H86" s="1">
        <v>55</v>
      </c>
      <c r="I86" s="1" t="s">
        <v>32</v>
      </c>
      <c r="J86" s="1">
        <v>56.5</v>
      </c>
      <c r="K86" s="1">
        <f t="shared" si="12"/>
        <v>-7.6240000000000023</v>
      </c>
      <c r="L86" s="1"/>
      <c r="M86" s="1"/>
      <c r="N86" s="1"/>
      <c r="O86" s="1">
        <f t="shared" si="13"/>
        <v>9.7751999999999999</v>
      </c>
      <c r="P86" s="5">
        <f t="shared" si="18"/>
        <v>29.939999999999998</v>
      </c>
      <c r="Q86" s="5"/>
      <c r="R86" s="1"/>
      <c r="S86" s="1">
        <f t="shared" si="15"/>
        <v>10</v>
      </c>
      <c r="T86" s="1">
        <f t="shared" si="16"/>
        <v>6.9371470660446848</v>
      </c>
      <c r="U86" s="1">
        <v>11.0168</v>
      </c>
      <c r="V86" s="1">
        <v>10.7094</v>
      </c>
      <c r="W86" s="1">
        <v>5.8090000000000002</v>
      </c>
      <c r="X86" s="1">
        <v>5.8090000000000002</v>
      </c>
      <c r="Y86" s="1">
        <v>21.055599999999998</v>
      </c>
      <c r="Z86" s="1">
        <v>20.055599999999998</v>
      </c>
      <c r="AA86" s="1" t="s">
        <v>49</v>
      </c>
      <c r="AB86" s="1">
        <f t="shared" si="14"/>
        <v>30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130</v>
      </c>
      <c r="B87" s="1" t="s">
        <v>31</v>
      </c>
      <c r="C87" s="1">
        <v>8.3059999999999992</v>
      </c>
      <c r="D87" s="1">
        <v>149.91300000000001</v>
      </c>
      <c r="E87" s="1">
        <v>9.202</v>
      </c>
      <c r="F87" s="1">
        <v>140.541</v>
      </c>
      <c r="G87" s="6">
        <v>1</v>
      </c>
      <c r="H87" s="1">
        <v>55</v>
      </c>
      <c r="I87" s="1" t="s">
        <v>32</v>
      </c>
      <c r="J87" s="1">
        <v>11.7</v>
      </c>
      <c r="K87" s="1">
        <f t="shared" si="12"/>
        <v>-2.4979999999999993</v>
      </c>
      <c r="L87" s="1"/>
      <c r="M87" s="1"/>
      <c r="N87" s="1"/>
      <c r="O87" s="1">
        <f t="shared" si="13"/>
        <v>1.8404</v>
      </c>
      <c r="P87" s="5"/>
      <c r="Q87" s="5"/>
      <c r="R87" s="1"/>
      <c r="S87" s="1">
        <f t="shared" si="15"/>
        <v>76.364377309280584</v>
      </c>
      <c r="T87" s="1">
        <f t="shared" si="16"/>
        <v>76.364377309280584</v>
      </c>
      <c r="U87" s="1">
        <v>12.3492</v>
      </c>
      <c r="V87" s="1">
        <v>16.619</v>
      </c>
      <c r="W87" s="1">
        <v>16.436399999999999</v>
      </c>
      <c r="X87" s="1">
        <v>12.389799999999999</v>
      </c>
      <c r="Y87" s="1">
        <v>8.3369999999999997</v>
      </c>
      <c r="Z87" s="1">
        <v>20.261600000000001</v>
      </c>
      <c r="AA87" s="1" t="s">
        <v>49</v>
      </c>
      <c r="AB87" s="1">
        <f t="shared" si="14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131</v>
      </c>
      <c r="B88" s="1" t="s">
        <v>31</v>
      </c>
      <c r="C88" s="1">
        <v>40.081000000000003</v>
      </c>
      <c r="D88" s="1">
        <v>100.63800000000001</v>
      </c>
      <c r="E88" s="1">
        <v>16.327999999999999</v>
      </c>
      <c r="F88" s="1">
        <v>92.26</v>
      </c>
      <c r="G88" s="6">
        <v>1</v>
      </c>
      <c r="H88" s="1">
        <v>55</v>
      </c>
      <c r="I88" s="1" t="s">
        <v>32</v>
      </c>
      <c r="J88" s="1">
        <v>41</v>
      </c>
      <c r="K88" s="1">
        <f t="shared" si="12"/>
        <v>-24.672000000000001</v>
      </c>
      <c r="L88" s="1"/>
      <c r="M88" s="1"/>
      <c r="N88" s="1"/>
      <c r="O88" s="1">
        <f t="shared" si="13"/>
        <v>3.2656000000000001</v>
      </c>
      <c r="P88" s="5"/>
      <c r="Q88" s="5"/>
      <c r="R88" s="1"/>
      <c r="S88" s="1">
        <f t="shared" si="15"/>
        <v>28.252082312591867</v>
      </c>
      <c r="T88" s="1">
        <f t="shared" si="16"/>
        <v>28.252082312591867</v>
      </c>
      <c r="U88" s="1">
        <v>8.3208000000000002</v>
      </c>
      <c r="V88" s="1">
        <v>11.438800000000001</v>
      </c>
      <c r="W88" s="1">
        <v>8.3760000000000012</v>
      </c>
      <c r="X88" s="1">
        <v>5.9535999999999998</v>
      </c>
      <c r="Y88" s="1">
        <v>13.528</v>
      </c>
      <c r="Z88" s="1">
        <v>11.6388</v>
      </c>
      <c r="AA88" s="1" t="s">
        <v>57</v>
      </c>
      <c r="AB88" s="1">
        <f t="shared" si="14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132</v>
      </c>
      <c r="B89" s="1" t="s">
        <v>31</v>
      </c>
      <c r="C89" s="1">
        <v>69.713999999999999</v>
      </c>
      <c r="D89" s="1">
        <v>1E-3</v>
      </c>
      <c r="E89" s="1">
        <v>63.29</v>
      </c>
      <c r="F89" s="1"/>
      <c r="G89" s="6">
        <v>1</v>
      </c>
      <c r="H89" s="1">
        <v>60</v>
      </c>
      <c r="I89" s="1" t="s">
        <v>32</v>
      </c>
      <c r="J89" s="1">
        <v>71.5</v>
      </c>
      <c r="K89" s="1">
        <f t="shared" si="12"/>
        <v>-8.2100000000000009</v>
      </c>
      <c r="L89" s="1"/>
      <c r="M89" s="1"/>
      <c r="N89" s="1"/>
      <c r="O89" s="1">
        <f t="shared" si="13"/>
        <v>12.657999999999999</v>
      </c>
      <c r="P89" s="5">
        <f>7*O89-F89</f>
        <v>88.605999999999995</v>
      </c>
      <c r="Q89" s="5"/>
      <c r="R89" s="1"/>
      <c r="S89" s="1">
        <f t="shared" si="15"/>
        <v>7</v>
      </c>
      <c r="T89" s="1">
        <f t="shared" si="16"/>
        <v>0</v>
      </c>
      <c r="U89" s="1">
        <v>4.4825999999999997</v>
      </c>
      <c r="V89" s="1">
        <v>-0.18940000000000001</v>
      </c>
      <c r="W89" s="1">
        <v>4.5411999999999999</v>
      </c>
      <c r="X89" s="1">
        <v>7.1322000000000001</v>
      </c>
      <c r="Y89" s="1">
        <v>20.6328</v>
      </c>
      <c r="Z89" s="1">
        <v>18.837</v>
      </c>
      <c r="AA89" s="1"/>
      <c r="AB89" s="1">
        <f t="shared" si="14"/>
        <v>89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133</v>
      </c>
      <c r="B90" s="1" t="s">
        <v>38</v>
      </c>
      <c r="C90" s="1">
        <v>200</v>
      </c>
      <c r="D90" s="1">
        <v>258</v>
      </c>
      <c r="E90" s="1">
        <v>143</v>
      </c>
      <c r="F90" s="1">
        <v>253</v>
      </c>
      <c r="G90" s="6">
        <v>0.3</v>
      </c>
      <c r="H90" s="1">
        <v>40</v>
      </c>
      <c r="I90" s="1" t="s">
        <v>32</v>
      </c>
      <c r="J90" s="1">
        <v>171</v>
      </c>
      <c r="K90" s="1">
        <f t="shared" si="12"/>
        <v>-28</v>
      </c>
      <c r="L90" s="1"/>
      <c r="M90" s="1"/>
      <c r="N90" s="1"/>
      <c r="O90" s="1">
        <f t="shared" si="13"/>
        <v>28.6</v>
      </c>
      <c r="P90" s="5">
        <f t="shared" si="18"/>
        <v>33</v>
      </c>
      <c r="Q90" s="5"/>
      <c r="R90" s="1"/>
      <c r="S90" s="1">
        <f t="shared" si="15"/>
        <v>10</v>
      </c>
      <c r="T90" s="1">
        <f t="shared" si="16"/>
        <v>8.8461538461538449</v>
      </c>
      <c r="U90" s="1">
        <v>34.6</v>
      </c>
      <c r="V90" s="1">
        <v>40.4</v>
      </c>
      <c r="W90" s="1">
        <v>27.4</v>
      </c>
      <c r="X90" s="1">
        <v>16.8</v>
      </c>
      <c r="Y90" s="1">
        <v>19</v>
      </c>
      <c r="Z90" s="1">
        <v>35.799999999999997</v>
      </c>
      <c r="AA90" s="1" t="s">
        <v>134</v>
      </c>
      <c r="AB90" s="1">
        <f t="shared" si="14"/>
        <v>10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135</v>
      </c>
      <c r="B91" s="1" t="s">
        <v>38</v>
      </c>
      <c r="C91" s="1">
        <v>205</v>
      </c>
      <c r="D91" s="1">
        <v>276</v>
      </c>
      <c r="E91" s="1">
        <v>163</v>
      </c>
      <c r="F91" s="1">
        <v>277</v>
      </c>
      <c r="G91" s="6">
        <v>0.3</v>
      </c>
      <c r="H91" s="1">
        <v>40</v>
      </c>
      <c r="I91" s="1" t="s">
        <v>32</v>
      </c>
      <c r="J91" s="1">
        <v>175</v>
      </c>
      <c r="K91" s="1">
        <f t="shared" si="12"/>
        <v>-12</v>
      </c>
      <c r="L91" s="1"/>
      <c r="M91" s="1"/>
      <c r="N91" s="1"/>
      <c r="O91" s="1">
        <f t="shared" si="13"/>
        <v>32.6</v>
      </c>
      <c r="P91" s="5">
        <f t="shared" si="18"/>
        <v>49</v>
      </c>
      <c r="Q91" s="5"/>
      <c r="R91" s="1"/>
      <c r="S91" s="1">
        <f t="shared" si="15"/>
        <v>10</v>
      </c>
      <c r="T91" s="1">
        <f t="shared" si="16"/>
        <v>8.4969325153374236</v>
      </c>
      <c r="U91" s="1">
        <v>37.4</v>
      </c>
      <c r="V91" s="1">
        <v>43.6</v>
      </c>
      <c r="W91" s="1">
        <v>29.4</v>
      </c>
      <c r="X91" s="1">
        <v>18.8</v>
      </c>
      <c r="Y91" s="1">
        <v>19</v>
      </c>
      <c r="Z91" s="1">
        <v>39</v>
      </c>
      <c r="AA91" s="1"/>
      <c r="AB91" s="1">
        <f t="shared" si="14"/>
        <v>15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1" t="s">
        <v>136</v>
      </c>
      <c r="B92" s="11" t="s">
        <v>38</v>
      </c>
      <c r="C92" s="11">
        <v>171</v>
      </c>
      <c r="D92" s="14">
        <v>736</v>
      </c>
      <c r="E92" s="19">
        <v>60</v>
      </c>
      <c r="F92" s="19">
        <v>685</v>
      </c>
      <c r="G92" s="12">
        <v>0</v>
      </c>
      <c r="H92" s="11">
        <v>40</v>
      </c>
      <c r="I92" s="11" t="s">
        <v>65</v>
      </c>
      <c r="J92" s="11">
        <v>198</v>
      </c>
      <c r="K92" s="11">
        <f t="shared" si="12"/>
        <v>-138</v>
      </c>
      <c r="L92" s="11"/>
      <c r="M92" s="11"/>
      <c r="N92" s="11"/>
      <c r="O92" s="11">
        <f t="shared" si="13"/>
        <v>12</v>
      </c>
      <c r="P92" s="13"/>
      <c r="Q92" s="13"/>
      <c r="R92" s="11"/>
      <c r="S92" s="11">
        <f t="shared" si="15"/>
        <v>57.083333333333336</v>
      </c>
      <c r="T92" s="11">
        <f t="shared" si="16"/>
        <v>57.083333333333336</v>
      </c>
      <c r="U92" s="11">
        <v>65.2</v>
      </c>
      <c r="V92" s="11">
        <v>81.599999999999994</v>
      </c>
      <c r="W92" s="11">
        <v>62.2</v>
      </c>
      <c r="X92" s="11">
        <v>41</v>
      </c>
      <c r="Y92" s="11">
        <v>29.2</v>
      </c>
      <c r="Z92" s="11">
        <v>41.4</v>
      </c>
      <c r="AA92" s="14" t="s">
        <v>137</v>
      </c>
      <c r="AB92" s="11">
        <f t="shared" si="14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138</v>
      </c>
      <c r="B93" s="1" t="s">
        <v>31</v>
      </c>
      <c r="C93" s="1">
        <v>107.23699999999999</v>
      </c>
      <c r="D93" s="1">
        <v>345.89100000000002</v>
      </c>
      <c r="E93" s="1">
        <v>141.63</v>
      </c>
      <c r="F93" s="1">
        <v>228.303</v>
      </c>
      <c r="G93" s="6">
        <v>1</v>
      </c>
      <c r="H93" s="1">
        <v>45</v>
      </c>
      <c r="I93" s="1" t="s">
        <v>32</v>
      </c>
      <c r="J93" s="1">
        <v>136.30000000000001</v>
      </c>
      <c r="K93" s="1">
        <f t="shared" si="12"/>
        <v>5.3299999999999841</v>
      </c>
      <c r="L93" s="1"/>
      <c r="M93" s="1"/>
      <c r="N93" s="1"/>
      <c r="O93" s="1">
        <f t="shared" si="13"/>
        <v>28.326000000000001</v>
      </c>
      <c r="P93" s="5">
        <f t="shared" ref="P93:P95" si="19">10*O93-F93</f>
        <v>54.956999999999994</v>
      </c>
      <c r="Q93" s="5"/>
      <c r="R93" s="1"/>
      <c r="S93" s="1">
        <f t="shared" si="15"/>
        <v>10</v>
      </c>
      <c r="T93" s="1">
        <f t="shared" si="16"/>
        <v>8.0598390171573815</v>
      </c>
      <c r="U93" s="1">
        <v>40.913799999999988</v>
      </c>
      <c r="V93" s="1">
        <v>45.731999999999999</v>
      </c>
      <c r="W93" s="1">
        <v>28.764399999999998</v>
      </c>
      <c r="X93" s="1">
        <v>18.837800000000001</v>
      </c>
      <c r="Y93" s="1">
        <v>39.169800000000002</v>
      </c>
      <c r="Z93" s="1">
        <v>17.831600000000002</v>
      </c>
      <c r="AA93" s="1" t="s">
        <v>139</v>
      </c>
      <c r="AB93" s="1">
        <f t="shared" si="14"/>
        <v>55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140</v>
      </c>
      <c r="B94" s="1" t="s">
        <v>38</v>
      </c>
      <c r="C94" s="1">
        <v>599</v>
      </c>
      <c r="D94" s="1">
        <v>102</v>
      </c>
      <c r="E94" s="1">
        <v>337</v>
      </c>
      <c r="F94" s="1">
        <v>272</v>
      </c>
      <c r="G94" s="6">
        <v>0.33</v>
      </c>
      <c r="H94" s="1">
        <v>40</v>
      </c>
      <c r="I94" s="1" t="s">
        <v>32</v>
      </c>
      <c r="J94" s="1">
        <v>333</v>
      </c>
      <c r="K94" s="1">
        <f t="shared" si="12"/>
        <v>4</v>
      </c>
      <c r="L94" s="1"/>
      <c r="M94" s="1"/>
      <c r="N94" s="1"/>
      <c r="O94" s="1">
        <f t="shared" si="13"/>
        <v>67.400000000000006</v>
      </c>
      <c r="P94" s="5">
        <f t="shared" si="19"/>
        <v>402</v>
      </c>
      <c r="Q94" s="5"/>
      <c r="R94" s="1"/>
      <c r="S94" s="1">
        <f t="shared" si="15"/>
        <v>10</v>
      </c>
      <c r="T94" s="1">
        <f t="shared" si="16"/>
        <v>4.0356083086053411</v>
      </c>
      <c r="U94" s="1">
        <v>37.6</v>
      </c>
      <c r="V94" s="1">
        <v>18.399999999999999</v>
      </c>
      <c r="W94" s="1">
        <v>0</v>
      </c>
      <c r="X94" s="1">
        <v>0</v>
      </c>
      <c r="Y94" s="1">
        <v>0</v>
      </c>
      <c r="Z94" s="1">
        <v>0</v>
      </c>
      <c r="AA94" s="1" t="s">
        <v>139</v>
      </c>
      <c r="AB94" s="1">
        <f t="shared" si="14"/>
        <v>133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141</v>
      </c>
      <c r="B95" s="1" t="s">
        <v>38</v>
      </c>
      <c r="C95" s="1">
        <v>203</v>
      </c>
      <c r="D95" s="1">
        <v>204</v>
      </c>
      <c r="E95" s="1">
        <v>136</v>
      </c>
      <c r="F95" s="1">
        <v>204</v>
      </c>
      <c r="G95" s="6">
        <v>0.33</v>
      </c>
      <c r="H95" s="1">
        <v>50</v>
      </c>
      <c r="I95" s="1" t="s">
        <v>32</v>
      </c>
      <c r="J95" s="1">
        <v>139</v>
      </c>
      <c r="K95" s="1">
        <f t="shared" si="12"/>
        <v>-3</v>
      </c>
      <c r="L95" s="1"/>
      <c r="M95" s="1"/>
      <c r="N95" s="1"/>
      <c r="O95" s="1">
        <f t="shared" si="13"/>
        <v>27.2</v>
      </c>
      <c r="P95" s="5">
        <f t="shared" si="19"/>
        <v>68</v>
      </c>
      <c r="Q95" s="5"/>
      <c r="R95" s="1"/>
      <c r="S95" s="1">
        <f t="shared" si="15"/>
        <v>10</v>
      </c>
      <c r="T95" s="1">
        <f t="shared" si="16"/>
        <v>7.5</v>
      </c>
      <c r="U95" s="1">
        <v>25.2</v>
      </c>
      <c r="V95" s="1">
        <v>12.8</v>
      </c>
      <c r="W95" s="1">
        <v>0</v>
      </c>
      <c r="X95" s="1">
        <v>0</v>
      </c>
      <c r="Y95" s="1">
        <v>0</v>
      </c>
      <c r="Z95" s="1">
        <v>0</v>
      </c>
      <c r="AA95" s="1" t="s">
        <v>139</v>
      </c>
      <c r="AB95" s="1">
        <f t="shared" si="14"/>
        <v>22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B95" xr:uid="{6520C6AF-FDD5-4456-B013-6C34B30B6CE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2024-11-20T14:02:49Z</dcterms:created>
  <dcterms:modified xsi:type="dcterms:W3CDTF">2024-11-20T14:15:42Z</dcterms:modified>
</cp:coreProperties>
</file>