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9714AB6-773D-44D5-8BCE-53F007B1B3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2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U670" i="1" s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Y261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Y249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8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0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6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72" i="1" l="1"/>
  <c r="Z129" i="1"/>
  <c r="Z210" i="1"/>
  <c r="Z187" i="1"/>
  <c r="F9" i="1"/>
  <c r="J9" i="1"/>
  <c r="F10" i="1"/>
  <c r="Y36" i="1"/>
  <c r="Y40" i="1"/>
  <c r="Y44" i="1"/>
  <c r="Y54" i="1"/>
  <c r="Y664" i="1" s="1"/>
  <c r="Y60" i="1"/>
  <c r="Y73" i="1"/>
  <c r="Y80" i="1"/>
  <c r="Y88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BP246" i="1"/>
  <c r="BN246" i="1"/>
  <c r="Z246" i="1"/>
  <c r="BP255" i="1"/>
  <c r="BN255" i="1"/>
  <c r="Z255" i="1"/>
  <c r="BP259" i="1"/>
  <c r="BN259" i="1"/>
  <c r="Z259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2" i="1"/>
  <c r="Y291" i="1"/>
  <c r="BP281" i="1"/>
  <c r="BN281" i="1"/>
  <c r="Z281" i="1"/>
  <c r="BP286" i="1"/>
  <c r="BN286" i="1"/>
  <c r="Z286" i="1"/>
  <c r="H9" i="1"/>
  <c r="B670" i="1"/>
  <c r="X661" i="1"/>
  <c r="X663" i="1" s="1"/>
  <c r="X662" i="1"/>
  <c r="X664" i="1"/>
  <c r="Y24" i="1"/>
  <c r="Z28" i="1"/>
  <c r="Z35" i="1" s="1"/>
  <c r="BN28" i="1"/>
  <c r="Y661" i="1" s="1"/>
  <c r="Y663" i="1" s="1"/>
  <c r="Z30" i="1"/>
  <c r="BN30" i="1"/>
  <c r="Z31" i="1"/>
  <c r="BN31" i="1"/>
  <c r="Z34" i="1"/>
  <c r="BN34" i="1"/>
  <c r="Z38" i="1"/>
  <c r="Z39" i="1" s="1"/>
  <c r="BN38" i="1"/>
  <c r="BP38" i="1"/>
  <c r="Y662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70" i="1"/>
  <c r="Z64" i="1"/>
  <c r="BN64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Z120" i="1" s="1"/>
  <c r="BN115" i="1"/>
  <c r="Z117" i="1"/>
  <c r="BN117" i="1"/>
  <c r="Z118" i="1"/>
  <c r="BN118" i="1"/>
  <c r="F670" i="1"/>
  <c r="Z125" i="1"/>
  <c r="BN125" i="1"/>
  <c r="Z127" i="1"/>
  <c r="BN127" i="1"/>
  <c r="Y130" i="1"/>
  <c r="Z132" i="1"/>
  <c r="Z137" i="1" s="1"/>
  <c r="BN132" i="1"/>
  <c r="BP132" i="1"/>
  <c r="Z134" i="1"/>
  <c r="BN134" i="1"/>
  <c r="Z135" i="1"/>
  <c r="BN135" i="1"/>
  <c r="Z136" i="1"/>
  <c r="BN136" i="1"/>
  <c r="Z140" i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BN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J670" i="1"/>
  <c r="Z209" i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Z248" i="1" s="1"/>
  <c r="BN243" i="1"/>
  <c r="BP243" i="1"/>
  <c r="BP244" i="1"/>
  <c r="BN244" i="1"/>
  <c r="Z244" i="1"/>
  <c r="Y248" i="1"/>
  <c r="BP253" i="1"/>
  <c r="BN253" i="1"/>
  <c r="Z253" i="1"/>
  <c r="Z260" i="1" s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K670" i="1"/>
  <c r="Y260" i="1"/>
  <c r="Z288" i="1"/>
  <c r="BN288" i="1"/>
  <c r="Z290" i="1"/>
  <c r="BN290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Z379" i="1" s="1"/>
  <c r="BN373" i="1"/>
  <c r="BP373" i="1"/>
  <c r="Z375" i="1"/>
  <c r="BN375" i="1"/>
  <c r="Z377" i="1"/>
  <c r="BN377" i="1"/>
  <c r="Y380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8" i="1"/>
  <c r="Y444" i="1"/>
  <c r="BP441" i="1"/>
  <c r="BN441" i="1"/>
  <c r="Z441" i="1"/>
  <c r="Z444" i="1" s="1"/>
  <c r="BP449" i="1"/>
  <c r="BN449" i="1"/>
  <c r="Z449" i="1"/>
  <c r="BP453" i="1"/>
  <c r="BN453" i="1"/>
  <c r="Z453" i="1"/>
  <c r="BP467" i="1"/>
  <c r="BN467" i="1"/>
  <c r="Z467" i="1"/>
  <c r="Z471" i="1" s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Z527" i="1" s="1"/>
  <c r="BP556" i="1"/>
  <c r="BN556" i="1"/>
  <c r="Z556" i="1"/>
  <c r="BP562" i="1"/>
  <c r="BN562" i="1"/>
  <c r="Z562" i="1"/>
  <c r="BP568" i="1"/>
  <c r="BN568" i="1"/>
  <c r="Z568" i="1"/>
  <c r="R670" i="1"/>
  <c r="Y297" i="1"/>
  <c r="Y304" i="1"/>
  <c r="Y314" i="1"/>
  <c r="Y332" i="1"/>
  <c r="Y363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Z438" i="1" s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BP488" i="1"/>
  <c r="BN488" i="1"/>
  <c r="Z488" i="1"/>
  <c r="Z504" i="1" s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Z543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12" i="1" l="1"/>
  <c r="Z456" i="1"/>
  <c r="Z633" i="1"/>
  <c r="Z588" i="1"/>
  <c r="Z593" i="1"/>
  <c r="Z273" i="1"/>
  <c r="Z409" i="1"/>
  <c r="Z425" i="1"/>
  <c r="Z398" i="1"/>
  <c r="Z392" i="1"/>
  <c r="Z363" i="1"/>
  <c r="Z240" i="1"/>
  <c r="Z204" i="1"/>
  <c r="Z147" i="1"/>
  <c r="Z103" i="1"/>
  <c r="Z88" i="1"/>
  <c r="Z665" i="1" s="1"/>
  <c r="Y660" i="1"/>
  <c r="Z291" i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<sst xmlns="http://schemas.openxmlformats.org/spreadsheetml/2006/main" count="3150" uniqueCount="1103">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</sst>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3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315</v>
      </c>
      <c r="Y49" s="778">
        <f t="shared" si="6"/>
        <v>324</v>
      </c>
      <c r="Z49" s="36">
        <f>IFERROR(IF(Y49=0,"",ROUNDUP(Y49/H49,0)*0.02175),"")</f>
        <v>0.65249999999999997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328.99999999999994</v>
      </c>
      <c r="BN49" s="64">
        <f t="shared" si="8"/>
        <v>338.4</v>
      </c>
      <c r="BO49" s="64">
        <f t="shared" si="9"/>
        <v>0.52083333333333326</v>
      </c>
      <c r="BP49" s="64">
        <f t="shared" si="10"/>
        <v>0.53571428571428559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468</v>
      </c>
      <c r="Y50" s="778">
        <f t="shared" si="6"/>
        <v>470.4</v>
      </c>
      <c r="Z50" s="36">
        <f>IFERROR(IF(Y50=0,"",ROUNDUP(Y50/H50,0)*0.02175),"")</f>
        <v>0.91349999999999998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488.05714285714288</v>
      </c>
      <c r="BN50" s="64">
        <f t="shared" si="8"/>
        <v>490.56</v>
      </c>
      <c r="BO50" s="64">
        <f t="shared" si="9"/>
        <v>0.74617346938775519</v>
      </c>
      <c r="BP50" s="64">
        <f t="shared" si="10"/>
        <v>0.75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189</v>
      </c>
      <c r="Y51" s="778">
        <f t="shared" si="6"/>
        <v>192.4</v>
      </c>
      <c r="Z51" s="36">
        <f>IFERROR(IF(Y51=0,"",ROUNDUP(Y51/H51,0)*0.00902),"")</f>
        <v>0.46904000000000001</v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199.72702702702702</v>
      </c>
      <c r="BN51" s="64">
        <f t="shared" si="8"/>
        <v>203.32000000000002</v>
      </c>
      <c r="BO51" s="64">
        <f t="shared" si="9"/>
        <v>0.38697788697788699</v>
      </c>
      <c r="BP51" s="64">
        <f t="shared" si="10"/>
        <v>0.39393939393939392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122.03346203346204</v>
      </c>
      <c r="Y54" s="779">
        <f>IFERROR(Y48/H48,"0")+IFERROR(Y49/H49,"0")+IFERROR(Y50/H50,"0")+IFERROR(Y51/H51,"0")+IFERROR(Y52/H52,"0")+IFERROR(Y53/H53,"0")</f>
        <v>124</v>
      </c>
      <c r="Z54" s="779">
        <f>IFERROR(IF(Z48="",0,Z48),"0")+IFERROR(IF(Z49="",0,Z49),"0")+IFERROR(IF(Z50="",0,Z50),"0")+IFERROR(IF(Z51="",0,Z51),"0")+IFERROR(IF(Z52="",0,Z52),"0")+IFERROR(IF(Z53="",0,Z53),"0")</f>
        <v>2.03504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972</v>
      </c>
      <c r="Y55" s="779">
        <f>IFERROR(SUM(Y48:Y53),"0")</f>
        <v>986.8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287</v>
      </c>
      <c r="Y65" s="778">
        <f t="shared" si="11"/>
        <v>291.60000000000002</v>
      </c>
      <c r="Z65" s="36">
        <f>IFERROR(IF(Y65=0,"",ROUNDUP(Y65/H65,0)*0.02175),"")</f>
        <v>0.58724999999999994</v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299.75555555555553</v>
      </c>
      <c r="BN65" s="64">
        <f t="shared" si="13"/>
        <v>304.56</v>
      </c>
      <c r="BO65" s="64">
        <f t="shared" si="14"/>
        <v>0.47453703703703698</v>
      </c>
      <c r="BP65" s="64">
        <f t="shared" si="15"/>
        <v>0.4821428571428571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57</v>
      </c>
      <c r="Y70" s="778">
        <f t="shared" si="11"/>
        <v>60</v>
      </c>
      <c r="Z70" s="36">
        <f>IFERROR(IF(Y70=0,"",ROUNDUP(Y70/H70,0)*0.00902),"")</f>
        <v>0.1353</v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59.9925</v>
      </c>
      <c r="BN70" s="64">
        <f t="shared" si="13"/>
        <v>63.15</v>
      </c>
      <c r="BO70" s="64">
        <f t="shared" si="14"/>
        <v>0.10795454545454546</v>
      </c>
      <c r="BP70" s="64">
        <f t="shared" si="15"/>
        <v>0.11363636363636365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40.824074074074076</v>
      </c>
      <c r="Y72" s="779">
        <f>IFERROR(Y63/H63,"0")+IFERROR(Y64/H64,"0")+IFERROR(Y65/H65,"0")+IFERROR(Y66/H66,"0")+IFERROR(Y67/H67,"0")+IFERROR(Y68/H68,"0")+IFERROR(Y69/H69,"0")+IFERROR(Y70/H70,"0")+IFERROR(Y71/H71,"0")</f>
        <v>42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0.72254999999999991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344</v>
      </c>
      <c r="Y73" s="779">
        <f>IFERROR(SUM(Y63:Y71),"0")</f>
        <v>351.6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222</v>
      </c>
      <c r="Y75" s="778">
        <f>IFERROR(IF(X75="",0,CEILING((X75/$H75),1)*$H75),"")</f>
        <v>226.8</v>
      </c>
      <c r="Z75" s="36">
        <f>IFERROR(IF(Y75=0,"",ROUNDUP(Y75/H75,0)*0.02175),"")</f>
        <v>0.45674999999999999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231.86666666666665</v>
      </c>
      <c r="BN75" s="64">
        <f>IFERROR(Y75*I75/H75,"0")</f>
        <v>236.88</v>
      </c>
      <c r="BO75" s="64">
        <f>IFERROR(1/J75*(X75/H75),"0")</f>
        <v>0.36706349206349198</v>
      </c>
      <c r="BP75" s="64">
        <f>IFERROR(1/J75*(Y75/H75),"0")</f>
        <v>0.375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20.555555555555554</v>
      </c>
      <c r="Y79" s="779">
        <f>IFERROR(Y75/H75,"0")+IFERROR(Y76/H76,"0")+IFERROR(Y77/H77,"0")+IFERROR(Y78/H78,"0")</f>
        <v>21</v>
      </c>
      <c r="Z79" s="779">
        <f>IFERROR(IF(Z75="",0,Z75),"0")+IFERROR(IF(Z76="",0,Z76),"0")+IFERROR(IF(Z77="",0,Z77),"0")+IFERROR(IF(Z78="",0,Z78),"0")</f>
        <v>0.45674999999999999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222</v>
      </c>
      <c r="Y80" s="779">
        <f>IFERROR(SUM(Y75:Y78),"0")</f>
        <v>226.8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10</v>
      </c>
      <c r="Y86" s="778">
        <f t="shared" si="16"/>
        <v>10.8</v>
      </c>
      <c r="Z86" s="36">
        <f>IFERROR(IF(Y86=0,"",ROUNDUP(Y86/H86,0)*0.00502),"")</f>
        <v>3.0120000000000001E-2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10.555555555555555</v>
      </c>
      <c r="BN86" s="64">
        <f t="shared" si="18"/>
        <v>11.4</v>
      </c>
      <c r="BO86" s="64">
        <f t="shared" si="19"/>
        <v>2.3741690408357077E-2</v>
      </c>
      <c r="BP86" s="64">
        <f t="shared" si="20"/>
        <v>2.5641025641025644E-2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15</v>
      </c>
      <c r="Y87" s="778">
        <f t="shared" si="16"/>
        <v>16.2</v>
      </c>
      <c r="Z87" s="36">
        <f>IFERROR(IF(Y87=0,"",ROUNDUP(Y87/H87,0)*0.00502),"")</f>
        <v>4.5179999999999998E-2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15.833333333333332</v>
      </c>
      <c r="BN87" s="64">
        <f t="shared" si="18"/>
        <v>17.099999999999998</v>
      </c>
      <c r="BO87" s="64">
        <f t="shared" si="19"/>
        <v>3.561253561253562E-2</v>
      </c>
      <c r="BP87" s="64">
        <f t="shared" si="20"/>
        <v>3.8461538461538464E-2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13.888888888888889</v>
      </c>
      <c r="Y88" s="779">
        <f>IFERROR(Y82/H82,"0")+IFERROR(Y83/H83,"0")+IFERROR(Y84/H84,"0")+IFERROR(Y85/H85,"0")+IFERROR(Y86/H86,"0")+IFERROR(Y87/H87,"0")</f>
        <v>15</v>
      </c>
      <c r="Z88" s="779">
        <f>IFERROR(IF(Z82="",0,Z82),"0")+IFERROR(IF(Z83="",0,Z83),"0")+IFERROR(IF(Z84="",0,Z84),"0")+IFERROR(IF(Z85="",0,Z85),"0")+IFERROR(IF(Z86="",0,Z86),"0")+IFERROR(IF(Z87="",0,Z87),"0")</f>
        <v>7.5300000000000006E-2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25</v>
      </c>
      <c r="Y89" s="779">
        <f>IFERROR(SUM(Y82:Y87),"0")</f>
        <v>27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55</v>
      </c>
      <c r="Y92" s="778">
        <f t="shared" si="21"/>
        <v>58.800000000000004</v>
      </c>
      <c r="Z92" s="36">
        <f>IFERROR(IF(Y92=0,"",ROUNDUP(Y92/H92,0)*0.02175),"")</f>
        <v>0.15225</v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58.142857142857146</v>
      </c>
      <c r="BN92" s="64">
        <f t="shared" si="23"/>
        <v>62.160000000000011</v>
      </c>
      <c r="BO92" s="64">
        <f t="shared" si="24"/>
        <v>0.11692176870748298</v>
      </c>
      <c r="BP92" s="64">
        <f t="shared" si="25"/>
        <v>0.125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6.5476190476190474</v>
      </c>
      <c r="Y97" s="779">
        <f>IFERROR(Y91/H91,"0")+IFERROR(Y92/H92,"0")+IFERROR(Y93/H93,"0")+IFERROR(Y94/H94,"0")+IFERROR(Y95/H95,"0")+IFERROR(Y96/H96,"0")</f>
        <v>7</v>
      </c>
      <c r="Z97" s="779">
        <f>IFERROR(IF(Z91="",0,Z91),"0")+IFERROR(IF(Z92="",0,Z92),"0")+IFERROR(IF(Z93="",0,Z93),"0")+IFERROR(IF(Z94="",0,Z94),"0")+IFERROR(IF(Z95="",0,Z95),"0")+IFERROR(IF(Z96="",0,Z96),"0")</f>
        <v>0.15225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55</v>
      </c>
      <c r="Y98" s="779">
        <f>IFERROR(SUM(Y91:Y96),"0")</f>
        <v>58.800000000000004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67</v>
      </c>
      <c r="Y101" s="778">
        <f>IFERROR(IF(X101="",0,CEILING((X101/$H101),1)*$H101),"")</f>
        <v>67.2</v>
      </c>
      <c r="Z101" s="36">
        <f>IFERROR(IF(Y101=0,"",ROUNDUP(Y101/H101,0)*0.02175),"")</f>
        <v>0.17399999999999999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71.498571428571438</v>
      </c>
      <c r="BN101" s="64">
        <f>IFERROR(Y101*I101/H101,"0")</f>
        <v>71.712000000000003</v>
      </c>
      <c r="BO101" s="64">
        <f>IFERROR(1/J101*(X101/H101),"0")</f>
        <v>0.14243197278911565</v>
      </c>
      <c r="BP101" s="64">
        <f>IFERROR(1/J101*(Y101/H101),"0")</f>
        <v>0.14285714285714285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7.9761904761904763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67</v>
      </c>
      <c r="Y104" s="779">
        <f>IFERROR(SUM(Y100:Y102),"0")</f>
        <v>67.2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335</v>
      </c>
      <c r="Y107" s="778">
        <f>IFERROR(IF(X107="",0,CEILING((X107/$H107),1)*$H107),"")</f>
        <v>345.6</v>
      </c>
      <c r="Z107" s="36">
        <f>IFERROR(IF(Y107=0,"",ROUNDUP(Y107/H107,0)*0.02175),"")</f>
        <v>0.69599999999999995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349.88888888888886</v>
      </c>
      <c r="BN107" s="64">
        <f>IFERROR(Y107*I107/H107,"0")</f>
        <v>360.96</v>
      </c>
      <c r="BO107" s="64">
        <f>IFERROR(1/J107*(X107/H107),"0")</f>
        <v>0.55390211640211628</v>
      </c>
      <c r="BP107" s="64">
        <f>IFERROR(1/J107*(Y107/H107),"0")</f>
        <v>0.5714285714285714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248</v>
      </c>
      <c r="Y110" s="778">
        <f>IFERROR(IF(X110="",0,CEILING((X110/$H110),1)*$H110),"")</f>
        <v>252</v>
      </c>
      <c r="Z110" s="36">
        <f>IFERROR(IF(Y110=0,"",ROUNDUP(Y110/H110,0)*0.00902),"")</f>
        <v>0.50512000000000001</v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259.57333333333332</v>
      </c>
      <c r="BN110" s="64">
        <f>IFERROR(Y110*I110/H110,"0")</f>
        <v>263.76</v>
      </c>
      <c r="BO110" s="64">
        <f>IFERROR(1/J110*(X110/H110),"0")</f>
        <v>0.41750841750841755</v>
      </c>
      <c r="BP110" s="64">
        <f>IFERROR(1/J110*(Y110/H110),"0")</f>
        <v>0.42424242424242425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86.129629629629633</v>
      </c>
      <c r="Y111" s="779">
        <f>IFERROR(Y107/H107,"0")+IFERROR(Y108/H108,"0")+IFERROR(Y109/H109,"0")+IFERROR(Y110/H110,"0")</f>
        <v>88</v>
      </c>
      <c r="Z111" s="779">
        <f>IFERROR(IF(Z107="",0,Z107),"0")+IFERROR(IF(Z108="",0,Z108),"0")+IFERROR(IF(Z109="",0,Z109),"0")+IFERROR(IF(Z110="",0,Z110),"0")</f>
        <v>1.20112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583</v>
      </c>
      <c r="Y112" s="779">
        <f>IFERROR(SUM(Y107:Y110),"0")</f>
        <v>597.6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254</v>
      </c>
      <c r="Y114" s="778">
        <f t="shared" ref="Y114:Y119" si="26">IFERROR(IF(X114="",0,CEILING((X114/$H114),1)*$H114),"")</f>
        <v>260.40000000000003</v>
      </c>
      <c r="Z114" s="36">
        <f>IFERROR(IF(Y114=0,"",ROUNDUP(Y114/H114,0)*0.02175),"")</f>
        <v>0.6742499999999999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271.05428571428575</v>
      </c>
      <c r="BN114" s="64">
        <f t="shared" ref="BN114:BN119" si="28">IFERROR(Y114*I114/H114,"0")</f>
        <v>277.88400000000001</v>
      </c>
      <c r="BO114" s="64">
        <f t="shared" ref="BO114:BO119" si="29">IFERROR(1/J114*(X114/H114),"0")</f>
        <v>0.53996598639455773</v>
      </c>
      <c r="BP114" s="64">
        <f t="shared" ref="BP114:BP119" si="30">IFERROR(1/J114*(Y114/H114),"0")</f>
        <v>0.5535714285714286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46</v>
      </c>
      <c r="Y116" s="778">
        <f t="shared" si="26"/>
        <v>48.6</v>
      </c>
      <c r="Z116" s="36">
        <f>IFERROR(IF(Y116=0,"",ROUNDUP(Y116/H116,0)*0.00753),"")</f>
        <v>0.13553999999999999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50.634074074074064</v>
      </c>
      <c r="BN116" s="64">
        <f t="shared" si="28"/>
        <v>53.495999999999995</v>
      </c>
      <c r="BO116" s="64">
        <f t="shared" si="29"/>
        <v>0.10921177587844252</v>
      </c>
      <c r="BP116" s="64">
        <f t="shared" si="30"/>
        <v>0.11538461538461538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46</v>
      </c>
      <c r="Y119" s="778">
        <f t="shared" si="26"/>
        <v>48.6</v>
      </c>
      <c r="Z119" s="36">
        <f>IFERROR(IF(Y119=0,"",ROUNDUP(Y119/H119,0)*0.00902),"")</f>
        <v>0.16236</v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50.906666666666666</v>
      </c>
      <c r="BN119" s="64">
        <f t="shared" si="28"/>
        <v>53.783999999999999</v>
      </c>
      <c r="BO119" s="64">
        <f t="shared" si="29"/>
        <v>0.12906846240179573</v>
      </c>
      <c r="BP119" s="64">
        <f t="shared" si="30"/>
        <v>0.13636363636363635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64.312169312169303</v>
      </c>
      <c r="Y120" s="779">
        <f>IFERROR(Y114/H114,"0")+IFERROR(Y115/H115,"0")+IFERROR(Y116/H116,"0")+IFERROR(Y117/H117,"0")+IFERROR(Y118/H118,"0")+IFERROR(Y119/H119,"0")</f>
        <v>67</v>
      </c>
      <c r="Z120" s="779">
        <f>IFERROR(IF(Z114="",0,Z114),"0")+IFERROR(IF(Z115="",0,Z115),"0")+IFERROR(IF(Z116="",0,Z116),"0")+IFERROR(IF(Z117="",0,Z117),"0")+IFERROR(IF(Z118="",0,Z118),"0")+IFERROR(IF(Z119="",0,Z119),"0")</f>
        <v>0.97214999999999985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346</v>
      </c>
      <c r="Y121" s="779">
        <f>IFERROR(SUM(Y114:Y119),"0")</f>
        <v>357.60000000000008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1735</v>
      </c>
      <c r="Y124" s="778">
        <f>IFERROR(IF(X124="",0,CEILING((X124/$H124),1)*$H124),"")</f>
        <v>1736</v>
      </c>
      <c r="Z124" s="36">
        <f>IFERROR(IF(Y124=0,"",ROUNDUP(Y124/H124,0)*0.02175),"")</f>
        <v>3.3712499999999999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1809.3571428571429</v>
      </c>
      <c r="BN124" s="64">
        <f>IFERROR(Y124*I124/H124,"0")</f>
        <v>1810.4</v>
      </c>
      <c r="BO124" s="64">
        <f>IFERROR(1/J124*(X124/H124),"0")</f>
        <v>2.7662627551020411</v>
      </c>
      <c r="BP124" s="64">
        <f>IFERROR(1/J124*(Y124/H124),"0")</f>
        <v>2.7678571428571428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154.91071428571431</v>
      </c>
      <c r="Y129" s="779">
        <f>IFERROR(Y124/H124,"0")+IFERROR(Y125/H125,"0")+IFERROR(Y126/H126,"0")+IFERROR(Y127/H127,"0")+IFERROR(Y128/H128,"0")</f>
        <v>155</v>
      </c>
      <c r="Z129" s="779">
        <f>IFERROR(IF(Z124="",0,Z124),"0")+IFERROR(IF(Z125="",0,Z125),"0")+IFERROR(IF(Z126="",0,Z126),"0")+IFERROR(IF(Z127="",0,Z127),"0")+IFERROR(IF(Z128="",0,Z128),"0")</f>
        <v>3.3712499999999999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1735</v>
      </c>
      <c r="Y130" s="779">
        <f>IFERROR(SUM(Y124:Y128),"0")</f>
        <v>1736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132</v>
      </c>
      <c r="Y140" s="778">
        <f t="shared" ref="Y140:Y146" si="31">IFERROR(IF(X140="",0,CEILING((X140/$H140),1)*$H140),"")</f>
        <v>134.4</v>
      </c>
      <c r="Z140" s="36">
        <f>IFERROR(IF(Y140=0,"",ROUNDUP(Y140/H140,0)*0.02175),"")</f>
        <v>0.34799999999999998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140.76857142857145</v>
      </c>
      <c r="BN140" s="64">
        <f t="shared" ref="BN140:BN146" si="33">IFERROR(Y140*I140/H140,"0")</f>
        <v>143.328</v>
      </c>
      <c r="BO140" s="64">
        <f t="shared" ref="BO140:BO146" si="34">IFERROR(1/J140*(X140/H140),"0")</f>
        <v>0.28061224489795916</v>
      </c>
      <c r="BP140" s="64">
        <f t="shared" ref="BP140:BP146" si="35">IFERROR(1/J140*(Y140/H140),"0")</f>
        <v>0.2857142857142857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99</v>
      </c>
      <c r="Y144" s="778">
        <f t="shared" si="31"/>
        <v>99.9</v>
      </c>
      <c r="Z144" s="36">
        <f>IFERROR(IF(Y144=0,"",ROUNDUP(Y144/H144,0)*0.00753),"")</f>
        <v>0.27861000000000002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108.97333333333333</v>
      </c>
      <c r="BN144" s="64">
        <f t="shared" si="33"/>
        <v>109.964</v>
      </c>
      <c r="BO144" s="64">
        <f t="shared" si="34"/>
        <v>0.23504273504273501</v>
      </c>
      <c r="BP144" s="64">
        <f t="shared" si="35"/>
        <v>0.23717948717948717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52.38095238095238</v>
      </c>
      <c r="Y147" s="779">
        <f>IFERROR(Y140/H140,"0")+IFERROR(Y141/H141,"0")+IFERROR(Y142/H142,"0")+IFERROR(Y143/H143,"0")+IFERROR(Y144/H144,"0")+IFERROR(Y145/H145,"0")+IFERROR(Y146/H146,"0")</f>
        <v>53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0.62661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231</v>
      </c>
      <c r="Y148" s="779">
        <f>IFERROR(SUM(Y140:Y146),"0")</f>
        <v>234.3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186</v>
      </c>
      <c r="Y184" s="778">
        <f>IFERROR(IF(X184="",0,CEILING((X184/$H184),1)*$H184),"")</f>
        <v>193.20000000000002</v>
      </c>
      <c r="Z184" s="36">
        <f>IFERROR(IF(Y184=0,"",ROUNDUP(Y184/H184,0)*0.02175),"")</f>
        <v>0.50024999999999997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198.48857142857142</v>
      </c>
      <c r="BN184" s="64">
        <f>IFERROR(Y184*I184/H184,"0")</f>
        <v>206.17200000000003</v>
      </c>
      <c r="BO184" s="64">
        <f>IFERROR(1/J184*(X184/H184),"0")</f>
        <v>0.39540816326530609</v>
      </c>
      <c r="BP184" s="64">
        <f>IFERROR(1/J184*(Y184/H184),"0")</f>
        <v>0.4107142857142857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22.142857142857142</v>
      </c>
      <c r="Y187" s="779">
        <f>IFERROR(Y184/H184,"0")+IFERROR(Y185/H185,"0")+IFERROR(Y186/H186,"0")</f>
        <v>23</v>
      </c>
      <c r="Z187" s="779">
        <f>IFERROR(IF(Z184="",0,Z184),"0")+IFERROR(IF(Z185="",0,Z185),"0")+IFERROR(IF(Z186="",0,Z186),"0")</f>
        <v>0.50024999999999997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186</v>
      </c>
      <c r="Y188" s="779">
        <f>IFERROR(SUM(Y184:Y186),"0")</f>
        <v>193.20000000000002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99</v>
      </c>
      <c r="Y192" s="778">
        <f>IFERROR(IF(X192="",0,CEILING((X192/$H192),1)*$H192),"")</f>
        <v>99</v>
      </c>
      <c r="Z192" s="36">
        <f>IFERROR(IF(Y192=0,"",ROUNDUP(Y192/H192,0)*0.00502),"")</f>
        <v>0.251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104.00000000000001</v>
      </c>
      <c r="BN192" s="64">
        <f>IFERROR(Y192*I192/H192,"0")</f>
        <v>104.00000000000001</v>
      </c>
      <c r="BO192" s="64">
        <f>IFERROR(1/J192*(X192/H192),"0")</f>
        <v>0.21367521367521369</v>
      </c>
      <c r="BP192" s="64">
        <f>IFERROR(1/J192*(Y192/H192),"0")</f>
        <v>0.21367521367521369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50</v>
      </c>
      <c r="Y193" s="779">
        <f>IFERROR(Y192/H192,"0")</f>
        <v>50</v>
      </c>
      <c r="Z193" s="779">
        <f>IFERROR(IF(Z192="",0,Z192),"0")</f>
        <v>0.251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99</v>
      </c>
      <c r="Y194" s="779">
        <f>IFERROR(SUM(Y192:Y192),"0")</f>
        <v>99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232</v>
      </c>
      <c r="Y196" s="778">
        <f t="shared" ref="Y196:Y203" si="36">IFERROR(IF(X196="",0,CEILING((X196/$H196),1)*$H196),"")</f>
        <v>235.20000000000002</v>
      </c>
      <c r="Z196" s="36">
        <f>IFERROR(IF(Y196=0,"",ROUNDUP(Y196/H196,0)*0.00753),"")</f>
        <v>0.42168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246.36190476190475</v>
      </c>
      <c r="BN196" s="64">
        <f t="shared" ref="BN196:BN203" si="38">IFERROR(Y196*I196/H196,"0")</f>
        <v>249.76</v>
      </c>
      <c r="BO196" s="64">
        <f t="shared" ref="BO196:BO203" si="39">IFERROR(1/J196*(X196/H196),"0")</f>
        <v>0.35409035409035405</v>
      </c>
      <c r="BP196" s="64">
        <f t="shared" ref="BP196:BP203" si="40">IFERROR(1/J196*(Y196/H196),"0")</f>
        <v>0.35897435897435898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275</v>
      </c>
      <c r="Y198" s="778">
        <f t="shared" si="36"/>
        <v>277.2</v>
      </c>
      <c r="Z198" s="36">
        <f>IFERROR(IF(Y198=0,"",ROUNDUP(Y198/H198,0)*0.00753),"")</f>
        <v>0.49698000000000003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288.09523809523807</v>
      </c>
      <c r="BN198" s="64">
        <f t="shared" si="38"/>
        <v>290.39999999999998</v>
      </c>
      <c r="BO198" s="64">
        <f t="shared" si="39"/>
        <v>0.41971916971916967</v>
      </c>
      <c r="BP198" s="64">
        <f t="shared" si="40"/>
        <v>0.42307692307692307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156</v>
      </c>
      <c r="Y199" s="778">
        <f t="shared" si="36"/>
        <v>157.5</v>
      </c>
      <c r="Z199" s="36">
        <f>IFERROR(IF(Y199=0,"",ROUNDUP(Y199/H199,0)*0.00502),"")</f>
        <v>0.3765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165.65714285714284</v>
      </c>
      <c r="BN199" s="64">
        <f t="shared" si="38"/>
        <v>167.25</v>
      </c>
      <c r="BO199" s="64">
        <f t="shared" si="39"/>
        <v>0.31746031746031744</v>
      </c>
      <c r="BP199" s="64">
        <f t="shared" si="40"/>
        <v>0.32051282051282054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146</v>
      </c>
      <c r="Y201" s="778">
        <f t="shared" si="36"/>
        <v>147</v>
      </c>
      <c r="Z201" s="36">
        <f>IFERROR(IF(Y201=0,"",ROUNDUP(Y201/H201,0)*0.00502),"")</f>
        <v>0.35139999999999999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152.95238095238096</v>
      </c>
      <c r="BN201" s="64">
        <f t="shared" si="38"/>
        <v>154</v>
      </c>
      <c r="BO201" s="64">
        <f t="shared" si="39"/>
        <v>0.29711029711029713</v>
      </c>
      <c r="BP201" s="64">
        <f t="shared" si="40"/>
        <v>0.29914529914529919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264.52380952380952</v>
      </c>
      <c r="Y204" s="779">
        <f>IFERROR(Y196/H196,"0")+IFERROR(Y197/H197,"0")+IFERROR(Y198/H198,"0")+IFERROR(Y199/H199,"0")+IFERROR(Y200/H200,"0")+IFERROR(Y201/H201,"0")+IFERROR(Y202/H202,"0")+IFERROR(Y203/H203,"0")</f>
        <v>267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1.64656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809</v>
      </c>
      <c r="Y205" s="779">
        <f>IFERROR(SUM(Y196:Y203),"0")</f>
        <v>816.9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39</v>
      </c>
      <c r="Y214" s="778">
        <f>IFERROR(IF(X214="",0,CEILING((X214/$H214),1)*$H214),"")</f>
        <v>39.9</v>
      </c>
      <c r="Z214" s="36">
        <f>IFERROR(IF(Y214=0,"",ROUNDUP(Y214/H214,0)*0.00753),"")</f>
        <v>0.14307</v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42.714285714285708</v>
      </c>
      <c r="BN214" s="64">
        <f>IFERROR(Y214*I214/H214,"0")</f>
        <v>43.699999999999996</v>
      </c>
      <c r="BO214" s="64">
        <f>IFERROR(1/J214*(X214/H214),"0")</f>
        <v>0.11904761904761903</v>
      </c>
      <c r="BP214" s="64">
        <f>IFERROR(1/J214*(Y214/H214),"0")</f>
        <v>0.12179487179487179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18.571428571428569</v>
      </c>
      <c r="Y215" s="779">
        <f>IFERROR(Y213/H213,"0")+IFERROR(Y214/H214,"0")</f>
        <v>19</v>
      </c>
      <c r="Z215" s="779">
        <f>IFERROR(IF(Z213="",0,Z213),"0")+IFERROR(IF(Z214="",0,Z214),"0")</f>
        <v>0.14307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39</v>
      </c>
      <c r="Y216" s="779">
        <f>IFERROR(SUM(Y213:Y214),"0")</f>
        <v>39.9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350</v>
      </c>
      <c r="Y218" s="778">
        <f t="shared" ref="Y218:Y225" si="41">IFERROR(IF(X218="",0,CEILING((X218/$H218),1)*$H218),"")</f>
        <v>351</v>
      </c>
      <c r="Z218" s="36">
        <f>IFERROR(IF(Y218=0,"",ROUNDUP(Y218/H218,0)*0.00902),"")</f>
        <v>0.58630000000000004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363.61111111111109</v>
      </c>
      <c r="BN218" s="64">
        <f t="shared" ref="BN218:BN225" si="43">IFERROR(Y218*I218/H218,"0")</f>
        <v>364.65</v>
      </c>
      <c r="BO218" s="64">
        <f t="shared" ref="BO218:BO225" si="44">IFERROR(1/J218*(X218/H218),"0")</f>
        <v>0.49102132435465767</v>
      </c>
      <c r="BP218" s="64">
        <f t="shared" ref="BP218:BP225" si="45">IFERROR(1/J218*(Y218/H218),"0")</f>
        <v>0.49242424242424243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350</v>
      </c>
      <c r="Y219" s="778">
        <f t="shared" si="41"/>
        <v>351</v>
      </c>
      <c r="Z219" s="36">
        <f>IFERROR(IF(Y219=0,"",ROUNDUP(Y219/H219,0)*0.00902),"")</f>
        <v>0.58630000000000004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363.61111111111109</v>
      </c>
      <c r="BN219" s="64">
        <f t="shared" si="43"/>
        <v>364.65</v>
      </c>
      <c r="BO219" s="64">
        <f t="shared" si="44"/>
        <v>0.49102132435465767</v>
      </c>
      <c r="BP219" s="64">
        <f t="shared" si="45"/>
        <v>0.49242424242424243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400</v>
      </c>
      <c r="Y221" s="778">
        <f t="shared" si="41"/>
        <v>405</v>
      </c>
      <c r="Z221" s="36">
        <f>IFERROR(IF(Y221=0,"",ROUNDUP(Y221/H221,0)*0.00902),"")</f>
        <v>0.67649999999999999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415.55555555555554</v>
      </c>
      <c r="BN221" s="64">
        <f t="shared" si="43"/>
        <v>420.75</v>
      </c>
      <c r="BO221" s="64">
        <f t="shared" si="44"/>
        <v>0.5611672278338945</v>
      </c>
      <c r="BP221" s="64">
        <f t="shared" si="45"/>
        <v>0.56818181818181823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150</v>
      </c>
      <c r="Y222" s="778">
        <f t="shared" si="41"/>
        <v>151.20000000000002</v>
      </c>
      <c r="Z222" s="36">
        <f>IFERROR(IF(Y222=0,"",ROUNDUP(Y222/H222,0)*0.00502),"")</f>
        <v>0.42168</v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160.83333333333334</v>
      </c>
      <c r="BN222" s="64">
        <f t="shared" si="43"/>
        <v>162.12</v>
      </c>
      <c r="BO222" s="64">
        <f t="shared" si="44"/>
        <v>0.35612535612535612</v>
      </c>
      <c r="BP222" s="64">
        <f t="shared" si="45"/>
        <v>0.35897435897435909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150</v>
      </c>
      <c r="Y223" s="778">
        <f t="shared" si="41"/>
        <v>151.20000000000002</v>
      </c>
      <c r="Z223" s="36">
        <f>IFERROR(IF(Y223=0,"",ROUNDUP(Y223/H223,0)*0.00502),"")</f>
        <v>0.42168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158.33333333333334</v>
      </c>
      <c r="BN223" s="64">
        <f t="shared" si="43"/>
        <v>159.60000000000002</v>
      </c>
      <c r="BO223" s="64">
        <f t="shared" si="44"/>
        <v>0.35612535612535612</v>
      </c>
      <c r="BP223" s="64">
        <f t="shared" si="45"/>
        <v>0.35897435897435909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150</v>
      </c>
      <c r="Y225" s="778">
        <f t="shared" si="41"/>
        <v>151.20000000000002</v>
      </c>
      <c r="Z225" s="36">
        <f>IFERROR(IF(Y225=0,"",ROUNDUP(Y225/H225,0)*0.00502),"")</f>
        <v>0.42168</v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158.33333333333334</v>
      </c>
      <c r="BN225" s="64">
        <f t="shared" si="43"/>
        <v>159.60000000000002</v>
      </c>
      <c r="BO225" s="64">
        <f t="shared" si="44"/>
        <v>0.35612535612535612</v>
      </c>
      <c r="BP225" s="64">
        <f t="shared" si="45"/>
        <v>0.35897435897435909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453.70370370370364</v>
      </c>
      <c r="Y226" s="779">
        <f>IFERROR(Y218/H218,"0")+IFERROR(Y219/H219,"0")+IFERROR(Y220/H220,"0")+IFERROR(Y221/H221,"0")+IFERROR(Y222/H222,"0")+IFERROR(Y223/H223,"0")+IFERROR(Y224/H224,"0")+IFERROR(Y225/H225,"0")</f>
        <v>457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3.1141399999999995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1550</v>
      </c>
      <c r="Y227" s="779">
        <f>IFERROR(SUM(Y218:Y225),"0")</f>
        <v>1560.6000000000001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278</v>
      </c>
      <c r="Y230" s="778">
        <f t="shared" si="46"/>
        <v>280.8</v>
      </c>
      <c r="Z230" s="36">
        <f>IFERROR(IF(Y230=0,"",ROUNDUP(Y230/H230,0)*0.02175),"")</f>
        <v>0.78299999999999992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298.1015384615385</v>
      </c>
      <c r="BN230" s="64">
        <f t="shared" si="48"/>
        <v>301.10400000000004</v>
      </c>
      <c r="BO230" s="64">
        <f t="shared" si="49"/>
        <v>0.63644688644688641</v>
      </c>
      <c r="BP230" s="64">
        <f t="shared" si="50"/>
        <v>0.64285714285714279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344</v>
      </c>
      <c r="Y232" s="778">
        <f t="shared" si="46"/>
        <v>348</v>
      </c>
      <c r="Z232" s="36">
        <f>IFERROR(IF(Y232=0,"",ROUNDUP(Y232/H232,0)*0.02175),"")</f>
        <v>0.86999999999999988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366.30068965517245</v>
      </c>
      <c r="BN232" s="64">
        <f t="shared" si="48"/>
        <v>370.56</v>
      </c>
      <c r="BO232" s="64">
        <f t="shared" si="49"/>
        <v>0.7060755336617407</v>
      </c>
      <c r="BP232" s="64">
        <f t="shared" si="50"/>
        <v>0.71428571428571419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80</v>
      </c>
      <c r="Y233" s="778">
        <f t="shared" si="46"/>
        <v>81.599999999999994</v>
      </c>
      <c r="Z233" s="36">
        <f t="shared" ref="Z233:Z239" si="51">IFERROR(IF(Y233=0,"",ROUNDUP(Y233/H233,0)*0.00753),"")</f>
        <v>0.25602000000000003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89.666666666666671</v>
      </c>
      <c r="BN233" s="64">
        <f t="shared" si="48"/>
        <v>91.46</v>
      </c>
      <c r="BO233" s="64">
        <f t="shared" si="49"/>
        <v>0.21367521367521369</v>
      </c>
      <c r="BP233" s="64">
        <f t="shared" si="50"/>
        <v>0.21794871794871795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558</v>
      </c>
      <c r="Y235" s="778">
        <f t="shared" si="46"/>
        <v>559.19999999999993</v>
      </c>
      <c r="Z235" s="36">
        <f t="shared" si="51"/>
        <v>1.7544900000000001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621.24000000000012</v>
      </c>
      <c r="BN235" s="64">
        <f t="shared" si="48"/>
        <v>622.57600000000002</v>
      </c>
      <c r="BO235" s="64">
        <f t="shared" si="49"/>
        <v>1.4903846153846154</v>
      </c>
      <c r="BP235" s="64">
        <f t="shared" si="50"/>
        <v>1.4935897435897434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453</v>
      </c>
      <c r="Y236" s="778">
        <f t="shared" si="46"/>
        <v>453.59999999999997</v>
      </c>
      <c r="Z236" s="36">
        <f t="shared" si="51"/>
        <v>1.42317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504.34000000000009</v>
      </c>
      <c r="BN236" s="64">
        <f t="shared" si="48"/>
        <v>505.00799999999998</v>
      </c>
      <c r="BO236" s="64">
        <f t="shared" si="49"/>
        <v>1.2099358974358974</v>
      </c>
      <c r="BP236" s="64">
        <f t="shared" si="50"/>
        <v>1.2115384615384615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81</v>
      </c>
      <c r="Y238" s="778">
        <f t="shared" si="46"/>
        <v>81.599999999999994</v>
      </c>
      <c r="Z238" s="36">
        <f t="shared" si="51"/>
        <v>0.25602000000000003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90.18</v>
      </c>
      <c r="BN238" s="64">
        <f t="shared" si="48"/>
        <v>90.847999999999999</v>
      </c>
      <c r="BO238" s="64">
        <f t="shared" si="49"/>
        <v>0.21634615384615383</v>
      </c>
      <c r="BP238" s="64">
        <f t="shared" si="50"/>
        <v>0.21794871794871795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113</v>
      </c>
      <c r="Y239" s="778">
        <f t="shared" si="46"/>
        <v>115.19999999999999</v>
      </c>
      <c r="Z239" s="36">
        <f t="shared" si="51"/>
        <v>0.36143999999999998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126.08916666666666</v>
      </c>
      <c r="BN239" s="64">
        <f t="shared" si="48"/>
        <v>128.54399999999998</v>
      </c>
      <c r="BO239" s="64">
        <f t="shared" si="49"/>
        <v>0.3018162393162393</v>
      </c>
      <c r="BP239" s="64">
        <f t="shared" si="50"/>
        <v>0.30769230769230771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610.59792219274982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614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5.7041400000000007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1907</v>
      </c>
      <c r="Y241" s="779">
        <f>IFERROR(SUM(Y229:Y239),"0")</f>
        <v>1919.9999999999998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237</v>
      </c>
      <c r="Y264" s="778">
        <f t="shared" ref="Y264:Y272" si="57">IFERROR(IF(X264="",0,CEILING((X264/$H264),1)*$H264),"")</f>
        <v>243.6</v>
      </c>
      <c r="Z264" s="36">
        <f>IFERROR(IF(Y264=0,"",ROUNDUP(Y264/H264,0)*0.02175),"")</f>
        <v>0.45674999999999999</v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246.80689655172415</v>
      </c>
      <c r="BN264" s="64">
        <f t="shared" ref="BN264:BN272" si="59">IFERROR(Y264*I264/H264,"0")</f>
        <v>253.68</v>
      </c>
      <c r="BO264" s="64">
        <f t="shared" ref="BO264:BO272" si="60">IFERROR(1/J264*(X264/H264),"0")</f>
        <v>0.36483990147783252</v>
      </c>
      <c r="BP264" s="64">
        <f t="shared" ref="BP264:BP272" si="61">IFERROR(1/J264*(Y264/H264),"0")</f>
        <v>0.375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20.431034482758623</v>
      </c>
      <c r="Y273" s="779">
        <f>IFERROR(Y264/H264,"0")+IFERROR(Y265/H265,"0")+IFERROR(Y266/H266,"0")+IFERROR(Y267/H267,"0")+IFERROR(Y268/H268,"0")+IFERROR(Y269/H269,"0")+IFERROR(Y270/H270,"0")+IFERROR(Y271/H271,"0")+IFERROR(Y272/H272,"0")</f>
        <v>21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0.45674999999999999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237</v>
      </c>
      <c r="Y274" s="779">
        <f>IFERROR(SUM(Y264:Y272),"0")</f>
        <v>243.6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33</v>
      </c>
      <c r="Y276" s="778">
        <f>IFERROR(IF(X276="",0,CEILING((X276/$H276),1)*$H276),"")</f>
        <v>33.659999999999997</v>
      </c>
      <c r="Z276" s="36">
        <f>IFERROR(IF(Y276=0,"",ROUNDUP(Y276/H276,0)*0.00502),"")</f>
        <v>8.5339999999999999E-2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34.666666666666664</v>
      </c>
      <c r="BN276" s="64">
        <f>IFERROR(Y276*I276/H276,"0")</f>
        <v>35.36</v>
      </c>
      <c r="BO276" s="64">
        <f>IFERROR(1/J276*(X276/H276),"0")</f>
        <v>7.122507122507124E-2</v>
      </c>
      <c r="BP276" s="64">
        <f>IFERROR(1/J276*(Y276/H276),"0")</f>
        <v>7.2649572649572655E-2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16.666666666666668</v>
      </c>
      <c r="Y277" s="779">
        <f>IFERROR(Y276/H276,"0")</f>
        <v>17</v>
      </c>
      <c r="Z277" s="779">
        <f>IFERROR(IF(Z276="",0,Z276),"0")</f>
        <v>8.5339999999999999E-2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33</v>
      </c>
      <c r="Y278" s="779">
        <f>IFERROR(SUM(Y276:Y276),"0")</f>
        <v>33.659999999999997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61</v>
      </c>
      <c r="Y310" s="778">
        <f t="shared" si="67"/>
        <v>62.4</v>
      </c>
      <c r="Z310" s="36">
        <f>IFERROR(IF(Y310=0,"",ROUNDUP(Y310/H310,0)*0.00753),"")</f>
        <v>0.19578000000000001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67.913333333333341</v>
      </c>
      <c r="BN310" s="64">
        <f t="shared" si="69"/>
        <v>69.472000000000008</v>
      </c>
      <c r="BO310" s="64">
        <f t="shared" si="70"/>
        <v>0.16292735042735043</v>
      </c>
      <c r="BP310" s="64">
        <f t="shared" si="71"/>
        <v>0.16666666666666666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84</v>
      </c>
      <c r="Y311" s="778">
        <f t="shared" si="67"/>
        <v>84</v>
      </c>
      <c r="Z311" s="36">
        <f>IFERROR(IF(Y311=0,"",ROUNDUP(Y311/H311,0)*0.00753),"")</f>
        <v>0.26355000000000001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91</v>
      </c>
      <c r="BN311" s="64">
        <f t="shared" si="69"/>
        <v>91</v>
      </c>
      <c r="BO311" s="64">
        <f t="shared" si="70"/>
        <v>0.22435897435897434</v>
      </c>
      <c r="BP311" s="64">
        <f t="shared" si="71"/>
        <v>0.22435897435897434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60.416666666666671</v>
      </c>
      <c r="Y313" s="779">
        <f>IFERROR(Y307/H307,"0")+IFERROR(Y308/H308,"0")+IFERROR(Y309/H309,"0")+IFERROR(Y310/H310,"0")+IFERROR(Y311/H311,"0")+IFERROR(Y312/H312,"0")</f>
        <v>61</v>
      </c>
      <c r="Z313" s="779">
        <f>IFERROR(IF(Z307="",0,Z307),"0")+IFERROR(IF(Z308="",0,Z308),"0")+IFERROR(IF(Z309="",0,Z309),"0")+IFERROR(IF(Z310="",0,Z310),"0")+IFERROR(IF(Z311="",0,Z311),"0")+IFERROR(IF(Z312="",0,Z312),"0")</f>
        <v>0.45933000000000002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145</v>
      </c>
      <c r="Y314" s="779">
        <f>IFERROR(SUM(Y307:Y312),"0")</f>
        <v>146.4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30</v>
      </c>
      <c r="Y356" s="778">
        <f t="shared" si="72"/>
        <v>32.400000000000006</v>
      </c>
      <c r="Z356" s="36">
        <f>IFERROR(IF(Y356=0,"",ROUNDUP(Y356/H356,0)*0.02175),"")</f>
        <v>6.5250000000000002E-2</v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31.333333333333329</v>
      </c>
      <c r="BN356" s="64">
        <f t="shared" si="74"/>
        <v>33.840000000000003</v>
      </c>
      <c r="BO356" s="64">
        <f t="shared" si="75"/>
        <v>4.96031746031746E-2</v>
      </c>
      <c r="BP356" s="64">
        <f t="shared" si="76"/>
        <v>5.3571428571428575E-2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2.7777777777777777</v>
      </c>
      <c r="Y363" s="779">
        <f>IFERROR(Y354/H354,"0")+IFERROR(Y355/H355,"0")+IFERROR(Y356/H356,"0")+IFERROR(Y357/H357,"0")+IFERROR(Y358/H358,"0")+IFERROR(Y359/H359,"0")+IFERROR(Y360/H360,"0")+IFERROR(Y361/H361,"0")+IFERROR(Y362/H362,"0")</f>
        <v>3.0000000000000004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6.5250000000000002E-2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30</v>
      </c>
      <c r="Y364" s="779">
        <f>IFERROR(SUM(Y354:Y362),"0")</f>
        <v>32.400000000000006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9</v>
      </c>
      <c r="Y378" s="778">
        <f t="shared" si="77"/>
        <v>10.8</v>
      </c>
      <c r="Z378" s="36">
        <f>IFERROR(IF(Y378=0,"",ROUNDUP(Y378/H378,0)*0.00753),"")</f>
        <v>3.0120000000000001E-2</v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9.9266666666666676</v>
      </c>
      <c r="BN378" s="64">
        <f t="shared" si="79"/>
        <v>11.912000000000001</v>
      </c>
      <c r="BO378" s="64">
        <f t="shared" si="80"/>
        <v>2.1367521367521364E-2</v>
      </c>
      <c r="BP378" s="64">
        <f t="shared" si="81"/>
        <v>2.564102564102564E-2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3.333333333333333</v>
      </c>
      <c r="Y379" s="779">
        <f>IFERROR(Y373/H373,"0")+IFERROR(Y374/H374,"0")+IFERROR(Y375/H375,"0")+IFERROR(Y376/H376,"0")+IFERROR(Y377/H377,"0")+IFERROR(Y378/H378,"0")</f>
        <v>4</v>
      </c>
      <c r="Z379" s="779">
        <f>IFERROR(IF(Z373="",0,Z373),"0")+IFERROR(IF(Z374="",0,Z374),"0")+IFERROR(IF(Z375="",0,Z375),"0")+IFERROR(IF(Z376="",0,Z376),"0")+IFERROR(IF(Z377="",0,Z377),"0")+IFERROR(IF(Z378="",0,Z378),"0")</f>
        <v>3.0120000000000001E-2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9</v>
      </c>
      <c r="Y380" s="779">
        <f>IFERROR(SUM(Y373:Y378),"0")</f>
        <v>10.8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368</v>
      </c>
      <c r="Y382" s="778">
        <f>IFERROR(IF(X382="",0,CEILING((X382/$H382),1)*$H382),"")</f>
        <v>369.6</v>
      </c>
      <c r="Z382" s="36">
        <f>IFERROR(IF(Y382=0,"",ROUNDUP(Y382/H382,0)*0.02175),"")</f>
        <v>0.95699999999999996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392.70857142857142</v>
      </c>
      <c r="BN382" s="64">
        <f>IFERROR(Y382*I382/H382,"0")</f>
        <v>394.41600000000005</v>
      </c>
      <c r="BO382" s="64">
        <f>IFERROR(1/J382*(X382/H382),"0")</f>
        <v>0.78231292517006801</v>
      </c>
      <c r="BP382" s="64">
        <f>IFERROR(1/J382*(Y382/H382),"0")</f>
        <v>0.7857142857142857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339</v>
      </c>
      <c r="Y383" s="778">
        <f>IFERROR(IF(X383="",0,CEILING((X383/$H383),1)*$H383),"")</f>
        <v>343.2</v>
      </c>
      <c r="Z383" s="36">
        <f>IFERROR(IF(Y383=0,"",ROUNDUP(Y383/H383,0)*0.02175),"")</f>
        <v>0.95699999999999996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363.51230769230773</v>
      </c>
      <c r="BN383" s="64">
        <f>IFERROR(Y383*I383/H383,"0")</f>
        <v>368.01600000000002</v>
      </c>
      <c r="BO383" s="64">
        <f>IFERROR(1/J383*(X383/H383),"0")</f>
        <v>0.77609890109890101</v>
      </c>
      <c r="BP383" s="64">
        <f>IFERROR(1/J383*(Y383/H383),"0")</f>
        <v>0.7857142857142857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276</v>
      </c>
      <c r="Y384" s="778">
        <f>IFERROR(IF(X384="",0,CEILING((X384/$H384),1)*$H384),"")</f>
        <v>277.2</v>
      </c>
      <c r="Z384" s="36">
        <f>IFERROR(IF(Y384=0,"",ROUNDUP(Y384/H384,0)*0.02175),"")</f>
        <v>0.71775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294.53142857142859</v>
      </c>
      <c r="BN384" s="64">
        <f>IFERROR(Y384*I384/H384,"0")</f>
        <v>295.81199999999995</v>
      </c>
      <c r="BO384" s="64">
        <f>IFERROR(1/J384*(X384/H384),"0")</f>
        <v>0.58673469387755095</v>
      </c>
      <c r="BP384" s="64">
        <f>IFERROR(1/J384*(Y384/H384),"0")</f>
        <v>0.5892857142857143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120.12820512820514</v>
      </c>
      <c r="Y385" s="779">
        <f>IFERROR(Y382/H382,"0")+IFERROR(Y383/H383,"0")+IFERROR(Y384/H384,"0")</f>
        <v>121</v>
      </c>
      <c r="Z385" s="779">
        <f>IFERROR(IF(Z382="",0,Z382),"0")+IFERROR(IF(Z383="",0,Z383),"0")+IFERROR(IF(Z384="",0,Z384),"0")</f>
        <v>2.6317499999999998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983</v>
      </c>
      <c r="Y386" s="779">
        <f>IFERROR(SUM(Y382:Y384),"0")</f>
        <v>990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28</v>
      </c>
      <c r="Y390" s="778">
        <f>IFERROR(IF(X390="",0,CEILING((X390/$H390),1)*$H390),"")</f>
        <v>28.049999999999997</v>
      </c>
      <c r="Z390" s="36">
        <f>IFERROR(IF(Y390=0,"",ROUNDUP(Y390/H390,0)*0.00753),"")</f>
        <v>8.2830000000000001E-2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32.666666666666664</v>
      </c>
      <c r="BN390" s="64">
        <f>IFERROR(Y390*I390/H390,"0")</f>
        <v>32.725000000000001</v>
      </c>
      <c r="BO390" s="64">
        <f>IFERROR(1/J390*(X390/H390),"0")</f>
        <v>7.0387129210658622E-2</v>
      </c>
      <c r="BP390" s="64">
        <f>IFERROR(1/J390*(Y390/H390),"0")</f>
        <v>7.0512820512820512E-2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61</v>
      </c>
      <c r="Y391" s="778">
        <f>IFERROR(IF(X391="",0,CEILING((X391/$H391),1)*$H391),"")</f>
        <v>61.199999999999996</v>
      </c>
      <c r="Z391" s="36">
        <f>IFERROR(IF(Y391=0,"",ROUNDUP(Y391/H391,0)*0.00753),"")</f>
        <v>0.18071999999999999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69.372549019607845</v>
      </c>
      <c r="BN391" s="64">
        <f>IFERROR(Y391*I391/H391,"0")</f>
        <v>69.599999999999994</v>
      </c>
      <c r="BO391" s="64">
        <f>IFERROR(1/J391*(X391/H391),"0")</f>
        <v>0.15334338863750629</v>
      </c>
      <c r="BP391" s="64">
        <f>IFERROR(1/J391*(Y391/H391),"0")</f>
        <v>0.15384615384615385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34.901960784313729</v>
      </c>
      <c r="Y392" s="779">
        <f>IFERROR(Y388/H388,"0")+IFERROR(Y389/H389,"0")+IFERROR(Y390/H390,"0")+IFERROR(Y391/H391,"0")</f>
        <v>35</v>
      </c>
      <c r="Z392" s="779">
        <f>IFERROR(IF(Z388="",0,Z388),"0")+IFERROR(IF(Z389="",0,Z389),"0")+IFERROR(IF(Z390="",0,Z390),"0")+IFERROR(IF(Z391="",0,Z391),"0")</f>
        <v>0.26355000000000001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89</v>
      </c>
      <c r="Y393" s="779">
        <f>IFERROR(SUM(Y388:Y391),"0")</f>
        <v>89.25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167</v>
      </c>
      <c r="Y414" s="778">
        <f t="shared" ref="Y414:Y424" si="82">IFERROR(IF(X414="",0,CEILING((X414/$H414),1)*$H414),"")</f>
        <v>180</v>
      </c>
      <c r="Z414" s="36">
        <f>IFERROR(IF(Y414=0,"",ROUNDUP(Y414/H414,0)*0.02175),"")</f>
        <v>0.26100000000000001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172.34399999999999</v>
      </c>
      <c r="BN414" s="64">
        <f t="shared" ref="BN414:BN424" si="84">IFERROR(Y414*I414/H414,"0")</f>
        <v>185.76000000000002</v>
      </c>
      <c r="BO414" s="64">
        <f t="shared" ref="BO414:BO424" si="85">IFERROR(1/J414*(X414/H414),"0")</f>
        <v>0.23194444444444443</v>
      </c>
      <c r="BP414" s="64">
        <f t="shared" ref="BP414:BP424" si="86">IFERROR(1/J414*(Y414/H414),"0")</f>
        <v>0.25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544</v>
      </c>
      <c r="Y416" s="778">
        <f t="shared" si="82"/>
        <v>555</v>
      </c>
      <c r="Z416" s="36">
        <f>IFERROR(IF(Y416=0,"",ROUNDUP(Y416/H416,0)*0.02175),"")</f>
        <v>0.80474999999999997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561.40800000000002</v>
      </c>
      <c r="BN416" s="64">
        <f t="shared" si="84"/>
        <v>572.76</v>
      </c>
      <c r="BO416" s="64">
        <f t="shared" si="85"/>
        <v>0.75555555555555554</v>
      </c>
      <c r="BP416" s="64">
        <f t="shared" si="86"/>
        <v>0.77083333333333326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1026</v>
      </c>
      <c r="Y419" s="778">
        <f t="shared" si="82"/>
        <v>1035</v>
      </c>
      <c r="Z419" s="36">
        <f>IFERROR(IF(Y419=0,"",ROUNDUP(Y419/H419,0)*0.02175),"")</f>
        <v>1.5007499999999998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1058.8319999999999</v>
      </c>
      <c r="BN419" s="64">
        <f t="shared" si="84"/>
        <v>1068.1200000000001</v>
      </c>
      <c r="BO419" s="64">
        <f t="shared" si="85"/>
        <v>1.425</v>
      </c>
      <c r="BP419" s="64">
        <f t="shared" si="86"/>
        <v>1.4375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115.80000000000001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118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2.5664999999999996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1737</v>
      </c>
      <c r="Y426" s="779">
        <f>IFERROR(SUM(Y414:Y424),"0")</f>
        <v>1770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855</v>
      </c>
      <c r="Y428" s="778">
        <f>IFERROR(IF(X428="",0,CEILING((X428/$H428),1)*$H428),"")</f>
        <v>855</v>
      </c>
      <c r="Z428" s="36">
        <f>IFERROR(IF(Y428=0,"",ROUNDUP(Y428/H428,0)*0.02175),"")</f>
        <v>1.2397499999999999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882.36</v>
      </c>
      <c r="BN428" s="64">
        <f>IFERROR(Y428*I428/H428,"0")</f>
        <v>882.36</v>
      </c>
      <c r="BO428" s="64">
        <f>IFERROR(1/J428*(X428/H428),"0")</f>
        <v>1.1875</v>
      </c>
      <c r="BP428" s="64">
        <f>IFERROR(1/J428*(Y428/H428),"0")</f>
        <v>1.1875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57</v>
      </c>
      <c r="Y430" s="779">
        <f>IFERROR(Y428/H428,"0")+IFERROR(Y429/H429,"0")</f>
        <v>57</v>
      </c>
      <c r="Z430" s="779">
        <f>IFERROR(IF(Z428="",0,Z428),"0")+IFERROR(IF(Z429="",0,Z429),"0")</f>
        <v>1.2397499999999999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855</v>
      </c>
      <c r="Y431" s="779">
        <f>IFERROR(SUM(Y428:Y429),"0")</f>
        <v>855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25</v>
      </c>
      <c r="Y436" s="778">
        <f>IFERROR(IF(X436="",0,CEILING((X436/$H436),1)*$H436),"")</f>
        <v>31.2</v>
      </c>
      <c r="Z436" s="36">
        <f>IFERROR(IF(Y436=0,"",ROUNDUP(Y436/H436,0)*0.02175),"")</f>
        <v>8.6999999999999994E-2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26.80769230769231</v>
      </c>
      <c r="BN436" s="64">
        <f>IFERROR(Y436*I436/H436,"0")</f>
        <v>33.456000000000003</v>
      </c>
      <c r="BO436" s="64">
        <f>IFERROR(1/J436*(X436/H436),"0")</f>
        <v>5.7234432234432232E-2</v>
      </c>
      <c r="BP436" s="64">
        <f>IFERROR(1/J436*(Y436/H436),"0")</f>
        <v>7.1428571428571425E-2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3.2051282051282053</v>
      </c>
      <c r="Y438" s="779">
        <f>IFERROR(Y433/H433,"0")+IFERROR(Y434/H434,"0")+IFERROR(Y435/H435,"0")+IFERROR(Y436/H436,"0")+IFERROR(Y437/H437,"0")</f>
        <v>4</v>
      </c>
      <c r="Z438" s="779">
        <f>IFERROR(IF(Z433="",0,Z433),"0")+IFERROR(IF(Z434="",0,Z434),"0")+IFERROR(IF(Z435="",0,Z435),"0")+IFERROR(IF(Z436="",0,Z436),"0")+IFERROR(IF(Z437="",0,Z437),"0")</f>
        <v>8.6999999999999994E-2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25</v>
      </c>
      <c r="Y439" s="779">
        <f>IFERROR(SUM(Y433:Y437),"0")</f>
        <v>31.2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223</v>
      </c>
      <c r="Y443" s="778">
        <f>IFERROR(IF(X443="",0,CEILING((X443/$H443),1)*$H443),"")</f>
        <v>226.2</v>
      </c>
      <c r="Z443" s="36">
        <f>IFERROR(IF(Y443=0,"",ROUNDUP(Y443/H443,0)*0.02175),"")</f>
        <v>0.63074999999999992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239.12461538461542</v>
      </c>
      <c r="BN443" s="64">
        <f>IFERROR(Y443*I443/H443,"0")</f>
        <v>242.55600000000004</v>
      </c>
      <c r="BO443" s="64">
        <f>IFERROR(1/J443*(X443/H443),"0")</f>
        <v>0.51053113553113549</v>
      </c>
      <c r="BP443" s="64">
        <f>IFERROR(1/J443*(Y443/H443),"0")</f>
        <v>0.51785714285714279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28.589743589743591</v>
      </c>
      <c r="Y444" s="779">
        <f>IFERROR(Y441/H441,"0")+IFERROR(Y442/H442,"0")+IFERROR(Y443/H443,"0")</f>
        <v>29</v>
      </c>
      <c r="Z444" s="779">
        <f>IFERROR(IF(Z441="",0,Z441),"0")+IFERROR(IF(Z442="",0,Z442),"0")+IFERROR(IF(Z443="",0,Z443),"0")</f>
        <v>0.63074999999999992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223</v>
      </c>
      <c r="Y445" s="779">
        <f>IFERROR(SUM(Y441:Y443),"0")</f>
        <v>226.2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89</v>
      </c>
      <c r="Y454" s="778">
        <f t="shared" si="87"/>
        <v>96</v>
      </c>
      <c r="Z454" s="36">
        <f t="shared" si="88"/>
        <v>0.17399999999999999</v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92.56</v>
      </c>
      <c r="BN454" s="64">
        <f t="shared" si="90"/>
        <v>99.839999999999989</v>
      </c>
      <c r="BO454" s="64">
        <f t="shared" si="91"/>
        <v>0.13244047619047619</v>
      </c>
      <c r="BP454" s="64">
        <f t="shared" si="92"/>
        <v>0.14285714285714285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7.416666666666667</v>
      </c>
      <c r="Y456" s="779">
        <f>IFERROR(Y448/H448,"0")+IFERROR(Y449/H449,"0")+IFERROR(Y450/H450,"0")+IFERROR(Y451/H451,"0")+IFERROR(Y452/H452,"0")+IFERROR(Y453/H453,"0")+IFERROR(Y454/H454,"0")+IFERROR(Y455/H455,"0")</f>
        <v>8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0.17399999999999999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89</v>
      </c>
      <c r="Y457" s="779">
        <f>IFERROR(SUM(Y448:Y455),"0")</f>
        <v>96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976</v>
      </c>
      <c r="Y464" s="778">
        <f t="shared" ref="Y464:Y470" si="93">IFERROR(IF(X464="",0,CEILING((X464/$H464),1)*$H464),"")</f>
        <v>982.8</v>
      </c>
      <c r="Z464" s="36">
        <f>IFERROR(IF(Y464=0,"",ROUNDUP(Y464/H464,0)*0.02175),"")</f>
        <v>2.7404999999999999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1046.572307692308</v>
      </c>
      <c r="BN464" s="64">
        <f t="shared" ref="BN464:BN470" si="95">IFERROR(Y464*I464/H464,"0")</f>
        <v>1053.864</v>
      </c>
      <c r="BO464" s="64">
        <f t="shared" ref="BO464:BO470" si="96">IFERROR(1/J464*(X464/H464),"0")</f>
        <v>2.234432234432234</v>
      </c>
      <c r="BP464" s="64">
        <f t="shared" ref="BP464:BP470" si="97">IFERROR(1/J464*(Y464/H464),"0")</f>
        <v>2.25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125.12820512820512</v>
      </c>
      <c r="Y471" s="779">
        <f>IFERROR(Y464/H464,"0")+IFERROR(Y465/H465,"0")+IFERROR(Y466/H466,"0")+IFERROR(Y467/H467,"0")+IFERROR(Y468/H468,"0")+IFERROR(Y469/H469,"0")+IFERROR(Y470/H470,"0")</f>
        <v>126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2.7404999999999999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976</v>
      </c>
      <c r="Y472" s="779">
        <f>IFERROR(SUM(Y464:Y470),"0")</f>
        <v>982.8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41</v>
      </c>
      <c r="Y485" s="778">
        <f t="shared" ref="Y485:Y503" si="98">IFERROR(IF(X485="",0,CEILING((X485/$H485),1)*$H485),"")</f>
        <v>42</v>
      </c>
      <c r="Z485" s="36">
        <f>IFERROR(IF(Y485=0,"",ROUNDUP(Y485/H485,0)*0.00753),"")</f>
        <v>7.5300000000000006E-2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43.245238095238093</v>
      </c>
      <c r="BN485" s="64">
        <f t="shared" ref="BN485:BN503" si="100">IFERROR(Y485*I485/H485,"0")</f>
        <v>44.3</v>
      </c>
      <c r="BO485" s="64">
        <f t="shared" ref="BO485:BO503" si="101">IFERROR(1/J485*(X485/H485),"0")</f>
        <v>6.2576312576312562E-2</v>
      </c>
      <c r="BP485" s="64">
        <f t="shared" ref="BP485:BP503" si="102">IFERROR(1/J485*(Y485/H485),"0")</f>
        <v>6.4102564102564097E-2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2</v>
      </c>
      <c r="Y497" s="778">
        <f t="shared" si="98"/>
        <v>2.1</v>
      </c>
      <c r="Z497" s="36">
        <f t="shared" si="103"/>
        <v>5.0200000000000002E-3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2.1238095238095238</v>
      </c>
      <c r="BN497" s="64">
        <f t="shared" si="100"/>
        <v>2.23</v>
      </c>
      <c r="BO497" s="64">
        <f t="shared" si="101"/>
        <v>4.0700040700040706E-3</v>
      </c>
      <c r="BP497" s="64">
        <f t="shared" si="102"/>
        <v>4.2735042735042739E-3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10.714285714285714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11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8.0320000000000003E-2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43</v>
      </c>
      <c r="Y505" s="779">
        <f>IFERROR(SUM(Y485:Y503),"0")</f>
        <v>44.1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51</v>
      </c>
      <c r="Y522" s="778">
        <f>IFERROR(IF(X522="",0,CEILING((X522/$H522),1)*$H522),"")</f>
        <v>54.6</v>
      </c>
      <c r="Z522" s="36">
        <f>IFERROR(IF(Y522=0,"",ROUNDUP(Y522/H522,0)*0.00753),"")</f>
        <v>9.7890000000000005E-2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53.792857142857137</v>
      </c>
      <c r="BN522" s="64">
        <f>IFERROR(Y522*I522/H522,"0")</f>
        <v>57.589999999999996</v>
      </c>
      <c r="BO522" s="64">
        <f>IFERROR(1/J522*(X522/H522),"0")</f>
        <v>7.7838827838827826E-2</v>
      </c>
      <c r="BP522" s="64">
        <f>IFERROR(1/J522*(Y522/H522),"0")</f>
        <v>8.3333333333333329E-2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12.142857142857142</v>
      </c>
      <c r="Y527" s="779">
        <f>IFERROR(Y522/H522,"0")+IFERROR(Y523/H523,"0")+IFERROR(Y524/H524,"0")+IFERROR(Y525/H525,"0")+IFERROR(Y526/H526,"0")</f>
        <v>13</v>
      </c>
      <c r="Z527" s="779">
        <f>IFERROR(IF(Z522="",0,Z522),"0")+IFERROR(IF(Z523="",0,Z523),"0")+IFERROR(IF(Z524="",0,Z524),"0")+IFERROR(IF(Z525="",0,Z525),"0")+IFERROR(IF(Z526="",0,Z526),"0")</f>
        <v>9.7890000000000005E-2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51</v>
      </c>
      <c r="Y528" s="779">
        <f>IFERROR(SUM(Y522:Y526),"0")</f>
        <v>54.6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5</v>
      </c>
      <c r="Y534" s="778">
        <f>IFERROR(IF(X534="",0,CEILING((X534/$H534),1)*$H534),"")</f>
        <v>6</v>
      </c>
      <c r="Z534" s="36">
        <f>IFERROR(IF(Y534=0,"",ROUNDUP(Y534/H534,0)*0.00627),"")</f>
        <v>1.2540000000000001E-2</v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6</v>
      </c>
      <c r="BN534" s="64">
        <f>IFERROR(Y534*I534/H534,"0")</f>
        <v>7.2</v>
      </c>
      <c r="BO534" s="64">
        <f>IFERROR(1/J534*(X534/H534),"0")</f>
        <v>8.3333333333333332E-3</v>
      </c>
      <c r="BP534" s="64">
        <f>IFERROR(1/J534*(Y534/H534),"0")</f>
        <v>0.01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1.6666666666666667</v>
      </c>
      <c r="Y535" s="779">
        <f>IFERROR(Y534/H534,"0")</f>
        <v>2</v>
      </c>
      <c r="Z535" s="779">
        <f>IFERROR(IF(Z534="",0,Z534),"0")</f>
        <v>1.2540000000000001E-2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5</v>
      </c>
      <c r="Y536" s="779">
        <f>IFERROR(SUM(Y534:Y534),"0")</f>
        <v>6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10</v>
      </c>
      <c r="Y539" s="778">
        <f>IFERROR(IF(X539="",0,CEILING((X539/$H539),1)*$H539),"")</f>
        <v>10.799999999999999</v>
      </c>
      <c r="Z539" s="36">
        <f>IFERROR(IF(Y539=0,"",ROUNDUP(Y539/H539,0)*0.00502),"")</f>
        <v>4.5179999999999998E-2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11.433333333333334</v>
      </c>
      <c r="BN539" s="64">
        <f>IFERROR(Y539*I539/H539,"0")</f>
        <v>12.348000000000001</v>
      </c>
      <c r="BO539" s="64">
        <f>IFERROR(1/J539*(X539/H539),"0")</f>
        <v>3.561253561253562E-2</v>
      </c>
      <c r="BP539" s="64">
        <f>IFERROR(1/J539*(Y539/H539),"0")</f>
        <v>3.8461538461538464E-2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17</v>
      </c>
      <c r="Y541" s="778">
        <f>IFERROR(IF(X541="",0,CEILING((X541/$H541),1)*$H541),"")</f>
        <v>18</v>
      </c>
      <c r="Z541" s="36">
        <f>IFERROR(IF(Y541=0,"",ROUNDUP(Y541/H541,0)*0.00502),"")</f>
        <v>7.5300000000000006E-2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28.616666666666671</v>
      </c>
      <c r="BN541" s="64">
        <f>IFERROR(Y541*I541/H541,"0")</f>
        <v>30.3</v>
      </c>
      <c r="BO541" s="64">
        <f>IFERROR(1/J541*(X541/H541),"0")</f>
        <v>6.0541310541310553E-2</v>
      </c>
      <c r="BP541" s="64">
        <f>IFERROR(1/J541*(Y541/H541),"0")</f>
        <v>6.4102564102564111E-2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22.5</v>
      </c>
      <c r="Y543" s="779">
        <f>IFERROR(Y539/H539,"0")+IFERROR(Y540/H540,"0")+IFERROR(Y541/H541,"0")+IFERROR(Y542/H542,"0")</f>
        <v>24</v>
      </c>
      <c r="Z543" s="779">
        <f>IFERROR(IF(Z539="",0,Z539),"0")+IFERROR(IF(Z540="",0,Z540),"0")+IFERROR(IF(Z541="",0,Z541),"0")+IFERROR(IF(Z542="",0,Z542),"0")</f>
        <v>0.12048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27</v>
      </c>
      <c r="Y544" s="779">
        <f>IFERROR(SUM(Y539:Y542),"0")</f>
        <v>28.799999999999997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89</v>
      </c>
      <c r="Y553" s="778">
        <f t="shared" ref="Y553:Y563" si="104">IFERROR(IF(X553="",0,CEILING((X553/$H553),1)*$H553),"")</f>
        <v>89.76</v>
      </c>
      <c r="Z553" s="36">
        <f t="shared" ref="Z553:Z558" si="105">IFERROR(IF(Y553=0,"",ROUNDUP(Y553/H553,0)*0.01196),"")</f>
        <v>0.20332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95.068181818181813</v>
      </c>
      <c r="BN553" s="64">
        <f t="shared" ref="BN553:BN563" si="107">IFERROR(Y553*I553/H553,"0")</f>
        <v>95.88</v>
      </c>
      <c r="BO553" s="64">
        <f t="shared" ref="BO553:BO563" si="108">IFERROR(1/J553*(X553/H553),"0")</f>
        <v>0.16207750582750582</v>
      </c>
      <c r="BP553" s="64">
        <f t="shared" ref="BP553:BP563" si="109">IFERROR(1/J553*(Y553/H553),"0")</f>
        <v>0.16346153846153846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158</v>
      </c>
      <c r="Y554" s="778">
        <f t="shared" si="104"/>
        <v>158.4</v>
      </c>
      <c r="Z554" s="36">
        <f t="shared" si="105"/>
        <v>0.35880000000000001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168.77272727272725</v>
      </c>
      <c r="BN554" s="64">
        <f t="shared" si="107"/>
        <v>169.2</v>
      </c>
      <c r="BO554" s="64">
        <f t="shared" si="108"/>
        <v>0.28773310023310023</v>
      </c>
      <c r="BP554" s="64">
        <f t="shared" si="109"/>
        <v>0.28846153846153849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267</v>
      </c>
      <c r="Y556" s="778">
        <f t="shared" si="104"/>
        <v>269.28000000000003</v>
      </c>
      <c r="Z556" s="36">
        <f t="shared" si="105"/>
        <v>0.60996000000000006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285.20454545454544</v>
      </c>
      <c r="BN556" s="64">
        <f t="shared" si="107"/>
        <v>287.64</v>
      </c>
      <c r="BO556" s="64">
        <f t="shared" si="108"/>
        <v>0.48623251748251745</v>
      </c>
      <c r="BP556" s="64">
        <f t="shared" si="109"/>
        <v>0.49038461538461542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777</v>
      </c>
      <c r="Y558" s="778">
        <f t="shared" si="104"/>
        <v>781.44</v>
      </c>
      <c r="Z558" s="36">
        <f t="shared" si="105"/>
        <v>1.7700800000000001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829.97727272727263</v>
      </c>
      <c r="BN558" s="64">
        <f t="shared" si="107"/>
        <v>834.72</v>
      </c>
      <c r="BO558" s="64">
        <f t="shared" si="108"/>
        <v>1.4149912587412588</v>
      </c>
      <c r="BP558" s="64">
        <f t="shared" si="109"/>
        <v>1.4230769230769231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4</v>
      </c>
      <c r="Y559" s="778">
        <f t="shared" si="104"/>
        <v>7.2</v>
      </c>
      <c r="Z559" s="36">
        <f>IFERROR(IF(Y559=0,"",ROUNDUP(Y559/H559,0)*0.00902),"")</f>
        <v>1.804E-2</v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4.2333333333333334</v>
      </c>
      <c r="BN559" s="64">
        <f t="shared" si="107"/>
        <v>7.62</v>
      </c>
      <c r="BO559" s="64">
        <f t="shared" si="108"/>
        <v>8.4175084175084174E-3</v>
      </c>
      <c r="BP559" s="64">
        <f t="shared" si="109"/>
        <v>1.5151515151515152E-2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245.61868686868686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248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2.9602000000000004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1295</v>
      </c>
      <c r="Y565" s="779">
        <f>IFERROR(SUM(Y553:Y563),"0")</f>
        <v>1306.0800000000002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308</v>
      </c>
      <c r="Y567" s="778">
        <f>IFERROR(IF(X567="",0,CEILING((X567/$H567),1)*$H567),"")</f>
        <v>311.52000000000004</v>
      </c>
      <c r="Z567" s="36">
        <f>IFERROR(IF(Y567=0,"",ROUNDUP(Y567/H567,0)*0.01196),"")</f>
        <v>0.70564000000000004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328.99999999999994</v>
      </c>
      <c r="BN567" s="64">
        <f>IFERROR(Y567*I567/H567,"0")</f>
        <v>332.76</v>
      </c>
      <c r="BO567" s="64">
        <f>IFERROR(1/J567*(X567/H567),"0")</f>
        <v>0.5608974358974359</v>
      </c>
      <c r="BP567" s="64">
        <f>IFERROR(1/J567*(Y567/H567),"0")</f>
        <v>0.5673076923076924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58.333333333333329</v>
      </c>
      <c r="Y570" s="779">
        <f>IFERROR(Y567/H567,"0")+IFERROR(Y568/H568,"0")+IFERROR(Y569/H569,"0")</f>
        <v>59.000000000000007</v>
      </c>
      <c r="Z570" s="779">
        <f>IFERROR(IF(Z567="",0,Z567),"0")+IFERROR(IF(Z568="",0,Z568),"0")+IFERROR(IF(Z569="",0,Z569),"0")</f>
        <v>0.70564000000000004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308</v>
      </c>
      <c r="Y571" s="779">
        <f>IFERROR(SUM(Y567:Y569),"0")</f>
        <v>311.52000000000004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344</v>
      </c>
      <c r="Y573" s="778">
        <f t="shared" ref="Y573:Y581" si="110">IFERROR(IF(X573="",0,CEILING((X573/$H573),1)*$H573),"")</f>
        <v>348.48</v>
      </c>
      <c r="Z573" s="36">
        <f>IFERROR(IF(Y573=0,"",ROUNDUP(Y573/H573,0)*0.01196),"")</f>
        <v>0.78936000000000006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367.45454545454538</v>
      </c>
      <c r="BN573" s="64">
        <f t="shared" ref="BN573:BN581" si="112">IFERROR(Y573*I573/H573,"0")</f>
        <v>372.24</v>
      </c>
      <c r="BO573" s="64">
        <f t="shared" ref="BO573:BO581" si="113">IFERROR(1/J573*(X573/H573),"0")</f>
        <v>0.62645687645687642</v>
      </c>
      <c r="BP573" s="64">
        <f t="shared" ref="BP573:BP581" si="114">IFERROR(1/J573*(Y573/H573),"0")</f>
        <v>0.63461538461538469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65</v>
      </c>
      <c r="Y574" s="778">
        <f t="shared" si="110"/>
        <v>68.64</v>
      </c>
      <c r="Z574" s="36">
        <f>IFERROR(IF(Y574=0,"",ROUNDUP(Y574/H574,0)*0.01196),"")</f>
        <v>0.15548000000000001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69.431818181818173</v>
      </c>
      <c r="BN574" s="64">
        <f t="shared" si="112"/>
        <v>73.319999999999993</v>
      </c>
      <c r="BO574" s="64">
        <f t="shared" si="113"/>
        <v>0.11837121212121213</v>
      </c>
      <c r="BP574" s="64">
        <f t="shared" si="114"/>
        <v>0.125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880</v>
      </c>
      <c r="Y575" s="778">
        <f t="shared" si="110"/>
        <v>881.76</v>
      </c>
      <c r="Z575" s="36">
        <f>IFERROR(IF(Y575=0,"",ROUNDUP(Y575/H575,0)*0.01196),"")</f>
        <v>1.99732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939.99999999999989</v>
      </c>
      <c r="BN575" s="64">
        <f t="shared" si="112"/>
        <v>941.88</v>
      </c>
      <c r="BO575" s="64">
        <f t="shared" si="113"/>
        <v>1.6025641025641026</v>
      </c>
      <c r="BP575" s="64">
        <f t="shared" si="114"/>
        <v>1.6057692307692308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244.12878787878788</v>
      </c>
      <c r="Y582" s="779">
        <f>IFERROR(Y573/H573,"0")+IFERROR(Y574/H574,"0")+IFERROR(Y575/H575,"0")+IFERROR(Y576/H576,"0")+IFERROR(Y577/H577,"0")+IFERROR(Y578/H578,"0")+IFERROR(Y579/H579,"0")+IFERROR(Y580/H580,"0")+IFERROR(Y581/H581,"0")</f>
        <v>246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2.9421600000000003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1289</v>
      </c>
      <c r="Y583" s="779">
        <f>IFERROR(SUM(Y573:Y581),"0")</f>
        <v>1298.8800000000001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17619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17830.59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18668.852233219601</v>
      </c>
      <c r="Y661" s="779">
        <f>IFERROR(SUM(BN22:BN657),"0")</f>
        <v>18893.346999999998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33</v>
      </c>
      <c r="Y662" s="38">
        <f>ROUNDUP(SUM(BP22:BP657),0)</f>
        <v>34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19493.852233219601</v>
      </c>
      <c r="Y663" s="779">
        <f>GrossWeightTotalR+PalletQtyTotalR*25</f>
        <v>19743.346999999998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3179.9989828528883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3217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39.496000000000002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986.8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731.40000000000009</v>
      </c>
      <c r="E670" s="46">
        <f>IFERROR(Y107*1,"0")+IFERROR(Y108*1,"0")+IFERROR(Y109*1,"0")+IFERROR(Y110*1,"0")+IFERROR(Y114*1,"0")+IFERROR(Y115*1,"0")+IFERROR(Y116*1,"0")+IFERROR(Y117*1,"0")+IFERROR(Y118*1,"0")+IFERROR(Y119*1,"0")</f>
        <v>955.2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1970.3000000000002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193.20000000000002</v>
      </c>
      <c r="I670" s="46">
        <f>IFERROR(Y192*1,"0")+IFERROR(Y196*1,"0")+IFERROR(Y197*1,"0")+IFERROR(Y198*1,"0")+IFERROR(Y199*1,"0")+IFERROR(Y200*1,"0")+IFERROR(Y201*1,"0")+IFERROR(Y202*1,"0")+IFERROR(Y203*1,"0")</f>
        <v>915.90000000000009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3520.4999999999995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277.26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146.4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1122.45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2882.3999999999996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1078.8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44.1</v>
      </c>
      <c r="Z670" s="46">
        <f>IFERROR(Y518*1,"0")+IFERROR(Y522*1,"0")+IFERROR(Y523*1,"0")+IFERROR(Y524*1,"0")+IFERROR(Y525*1,"0")+IFERROR(Y526*1,"0")+IFERROR(Y530*1,"0")+IFERROR(Y534*1,"0")</f>
        <v>60.6</v>
      </c>
      <c r="AA670" s="46">
        <f>IFERROR(Y539*1,"0")+IFERROR(Y540*1,"0")+IFERROR(Y541*1,"0")+IFERROR(Y542*1,"0")</f>
        <v>28.799999999999997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2916.4800000000005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2024-11-21T08:13:35Z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