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4 ПОКОМ КИ филиалы\"/>
    </mc:Choice>
  </mc:AlternateContent>
  <xr:revisionPtr revIDLastSave="0" documentId="13_ncr:1_{286EFAC1-EC8E-4164-82C0-4D1AA129FA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8" i="1" l="1"/>
  <c r="R97" i="1"/>
  <c r="AE97" i="1" s="1"/>
  <c r="R96" i="1"/>
  <c r="R95" i="1"/>
  <c r="AE95" i="1" s="1"/>
  <c r="R94" i="1"/>
  <c r="R75" i="1"/>
  <c r="R73" i="1"/>
  <c r="R72" i="1"/>
  <c r="R61" i="1"/>
  <c r="R60" i="1"/>
  <c r="AE60" i="1" s="1"/>
  <c r="R59" i="1"/>
  <c r="R48" i="1"/>
  <c r="AE48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6" i="1"/>
  <c r="AE59" i="1"/>
  <c r="AE61" i="1"/>
  <c r="AE63" i="1"/>
  <c r="AE72" i="1"/>
  <c r="AE73" i="1"/>
  <c r="AE74" i="1"/>
  <c r="AE75" i="1"/>
  <c r="AE77" i="1"/>
  <c r="AE82" i="1"/>
  <c r="AE92" i="1"/>
  <c r="AE94" i="1"/>
  <c r="AE96" i="1"/>
  <c r="AE98" i="1"/>
  <c r="S5" i="1"/>
  <c r="AF5" i="1" l="1"/>
  <c r="Q88" i="1" l="1"/>
  <c r="R88" i="1" s="1"/>
  <c r="AE88" i="1" s="1"/>
  <c r="Q87" i="1"/>
  <c r="R87" i="1" s="1"/>
  <c r="AE87" i="1" s="1"/>
  <c r="Q71" i="1"/>
  <c r="R71" i="1" s="1"/>
  <c r="AE71" i="1" s="1"/>
  <c r="Q70" i="1"/>
  <c r="R70" i="1" s="1"/>
  <c r="AE70" i="1" s="1"/>
  <c r="Q68" i="1"/>
  <c r="R68" i="1" s="1"/>
  <c r="AE68" i="1" s="1"/>
  <c r="Q67" i="1"/>
  <c r="R67" i="1" s="1"/>
  <c r="AE67" i="1" s="1"/>
  <c r="Q64" i="1"/>
  <c r="R64" i="1" s="1"/>
  <c r="AE64" i="1" s="1"/>
  <c r="Q55" i="1"/>
  <c r="R55" i="1" s="1"/>
  <c r="AE55" i="1" s="1"/>
  <c r="Q52" i="1"/>
  <c r="R52" i="1" s="1"/>
  <c r="AE52" i="1" s="1"/>
  <c r="Q51" i="1"/>
  <c r="R51" i="1" s="1"/>
  <c r="AE51" i="1" s="1"/>
  <c r="Q35" i="1"/>
  <c r="R35" i="1" s="1"/>
  <c r="AE35" i="1" s="1"/>
  <c r="Q28" i="1"/>
  <c r="R28" i="1" s="1"/>
  <c r="AE28" i="1" s="1"/>
  <c r="Q16" i="1"/>
  <c r="R16" i="1" s="1"/>
  <c r="AE16" i="1" s="1"/>
  <c r="Q13" i="1"/>
  <c r="R13" i="1" s="1"/>
  <c r="AE13" i="1" s="1"/>
  <c r="V96" i="1" l="1"/>
  <c r="V98" i="1"/>
  <c r="V97" i="1"/>
  <c r="F51" i="1"/>
  <c r="E51" i="1"/>
  <c r="O51" i="1" s="1"/>
  <c r="O7" i="1"/>
  <c r="O8" i="1"/>
  <c r="P8" i="1" s="1"/>
  <c r="Q8" i="1" s="1"/>
  <c r="R8" i="1" s="1"/>
  <c r="AE8" i="1" s="1"/>
  <c r="O9" i="1"/>
  <c r="O10" i="1"/>
  <c r="P10" i="1" s="1"/>
  <c r="Q10" i="1" s="1"/>
  <c r="R10" i="1" s="1"/>
  <c r="AE10" i="1" s="1"/>
  <c r="O11" i="1"/>
  <c r="O12" i="1"/>
  <c r="P12" i="1" s="1"/>
  <c r="Q12" i="1" s="1"/>
  <c r="R12" i="1" s="1"/>
  <c r="AE12" i="1" s="1"/>
  <c r="O13" i="1"/>
  <c r="V13" i="1" s="1"/>
  <c r="O14" i="1"/>
  <c r="P14" i="1" s="1"/>
  <c r="Q14" i="1" s="1"/>
  <c r="R14" i="1" s="1"/>
  <c r="AE14" i="1" s="1"/>
  <c r="O15" i="1"/>
  <c r="O16" i="1"/>
  <c r="V16" i="1" s="1"/>
  <c r="O17" i="1"/>
  <c r="O18" i="1"/>
  <c r="P18" i="1" s="1"/>
  <c r="O19" i="1"/>
  <c r="O20" i="1"/>
  <c r="P20" i="1" s="1"/>
  <c r="Q20" i="1" s="1"/>
  <c r="R20" i="1" s="1"/>
  <c r="AE20" i="1" s="1"/>
  <c r="O21" i="1"/>
  <c r="O22" i="1"/>
  <c r="O23" i="1"/>
  <c r="O24" i="1"/>
  <c r="P24" i="1" s="1"/>
  <c r="Q24" i="1" s="1"/>
  <c r="R24" i="1" s="1"/>
  <c r="AE24" i="1" s="1"/>
  <c r="O25" i="1"/>
  <c r="O26" i="1"/>
  <c r="O27" i="1"/>
  <c r="O28" i="1"/>
  <c r="V28" i="1" s="1"/>
  <c r="O29" i="1"/>
  <c r="P29" i="1" s="1"/>
  <c r="O30" i="1"/>
  <c r="O31" i="1"/>
  <c r="O32" i="1"/>
  <c r="O33" i="1"/>
  <c r="P33" i="1" s="1"/>
  <c r="Q33" i="1" s="1"/>
  <c r="R33" i="1" s="1"/>
  <c r="AE33" i="1" s="1"/>
  <c r="O34" i="1"/>
  <c r="P34" i="1" s="1"/>
  <c r="O35" i="1"/>
  <c r="V35" i="1" s="1"/>
  <c r="O36" i="1"/>
  <c r="O37" i="1"/>
  <c r="O38" i="1"/>
  <c r="O39" i="1"/>
  <c r="P39" i="1" s="1"/>
  <c r="O40" i="1"/>
  <c r="P40" i="1" s="1"/>
  <c r="Q40" i="1" s="1"/>
  <c r="R40" i="1" s="1"/>
  <c r="AE40" i="1" s="1"/>
  <c r="O41" i="1"/>
  <c r="O42" i="1"/>
  <c r="O43" i="1"/>
  <c r="O44" i="1"/>
  <c r="P44" i="1" s="1"/>
  <c r="Q44" i="1" s="1"/>
  <c r="R44" i="1" s="1"/>
  <c r="AE44" i="1" s="1"/>
  <c r="O45" i="1"/>
  <c r="O46" i="1"/>
  <c r="O47" i="1"/>
  <c r="O48" i="1"/>
  <c r="P48" i="1" s="1"/>
  <c r="O49" i="1"/>
  <c r="O50" i="1"/>
  <c r="O52" i="1"/>
  <c r="V52" i="1" s="1"/>
  <c r="O53" i="1"/>
  <c r="O54" i="1"/>
  <c r="P54" i="1" s="1"/>
  <c r="Q54" i="1" s="1"/>
  <c r="R54" i="1" s="1"/>
  <c r="AE54" i="1" s="1"/>
  <c r="O55" i="1"/>
  <c r="V55" i="1" s="1"/>
  <c r="O56" i="1"/>
  <c r="P56" i="1" s="1"/>
  <c r="Q56" i="1" s="1"/>
  <c r="R56" i="1" s="1"/>
  <c r="AE56" i="1" s="1"/>
  <c r="O57" i="1"/>
  <c r="O58" i="1"/>
  <c r="P58" i="1" s="1"/>
  <c r="Q58" i="1" s="1"/>
  <c r="R58" i="1" s="1"/>
  <c r="AE58" i="1" s="1"/>
  <c r="O59" i="1"/>
  <c r="O60" i="1"/>
  <c r="P60" i="1" s="1"/>
  <c r="O61" i="1"/>
  <c r="O62" i="1"/>
  <c r="P62" i="1" s="1"/>
  <c r="Q62" i="1" s="1"/>
  <c r="R62" i="1" s="1"/>
  <c r="AE62" i="1" s="1"/>
  <c r="O63" i="1"/>
  <c r="V63" i="1" s="1"/>
  <c r="O64" i="1"/>
  <c r="V64" i="1" s="1"/>
  <c r="O65" i="1"/>
  <c r="P65" i="1" s="1"/>
  <c r="Q65" i="1" s="1"/>
  <c r="R65" i="1" s="1"/>
  <c r="AE65" i="1" s="1"/>
  <c r="O66" i="1"/>
  <c r="P66" i="1" s="1"/>
  <c r="O67" i="1"/>
  <c r="V67" i="1" s="1"/>
  <c r="O68" i="1"/>
  <c r="V68" i="1" s="1"/>
  <c r="O69" i="1"/>
  <c r="P69" i="1" s="1"/>
  <c r="Q69" i="1" s="1"/>
  <c r="R69" i="1" s="1"/>
  <c r="AE69" i="1" s="1"/>
  <c r="O70" i="1"/>
  <c r="V70" i="1" s="1"/>
  <c r="O71" i="1"/>
  <c r="V71" i="1" s="1"/>
  <c r="O72" i="1"/>
  <c r="O73" i="1"/>
  <c r="O74" i="1"/>
  <c r="O75" i="1"/>
  <c r="O76" i="1"/>
  <c r="O77" i="1"/>
  <c r="V77" i="1" s="1"/>
  <c r="O78" i="1"/>
  <c r="P78" i="1" s="1"/>
  <c r="Q78" i="1" s="1"/>
  <c r="R78" i="1" s="1"/>
  <c r="AE78" i="1" s="1"/>
  <c r="O79" i="1"/>
  <c r="O80" i="1"/>
  <c r="P80" i="1" s="1"/>
  <c r="Q80" i="1" s="1"/>
  <c r="R80" i="1" s="1"/>
  <c r="AE80" i="1" s="1"/>
  <c r="O81" i="1"/>
  <c r="P81" i="1" s="1"/>
  <c r="O82" i="1"/>
  <c r="V82" i="1" s="1"/>
  <c r="O83" i="1"/>
  <c r="P83" i="1" s="1"/>
  <c r="Q83" i="1" s="1"/>
  <c r="R83" i="1" s="1"/>
  <c r="AE83" i="1" s="1"/>
  <c r="O84" i="1"/>
  <c r="O85" i="1"/>
  <c r="O86" i="1"/>
  <c r="O87" i="1"/>
  <c r="V87" i="1" s="1"/>
  <c r="O88" i="1"/>
  <c r="V88" i="1" s="1"/>
  <c r="O89" i="1"/>
  <c r="P89" i="1" s="1"/>
  <c r="Q89" i="1" s="1"/>
  <c r="R89" i="1" s="1"/>
  <c r="AE89" i="1" s="1"/>
  <c r="O90" i="1"/>
  <c r="O91" i="1"/>
  <c r="P91" i="1" s="1"/>
  <c r="Q91" i="1" s="1"/>
  <c r="R91" i="1" s="1"/>
  <c r="AE91" i="1" s="1"/>
  <c r="O92" i="1"/>
  <c r="W92" i="1" s="1"/>
  <c r="O93" i="1"/>
  <c r="O94" i="1"/>
  <c r="W94" i="1" s="1"/>
  <c r="O95" i="1"/>
  <c r="O6" i="1"/>
  <c r="P6" i="1" s="1"/>
  <c r="Q6" i="1" s="1"/>
  <c r="R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N5" i="1"/>
  <c r="M5" i="1"/>
  <c r="L5" i="1"/>
  <c r="J5" i="1"/>
  <c r="AE6" i="1" l="1"/>
  <c r="P36" i="1"/>
  <c r="Q36" i="1" s="1"/>
  <c r="V6" i="1"/>
  <c r="V80" i="1"/>
  <c r="V78" i="1"/>
  <c r="V62" i="1"/>
  <c r="V60" i="1"/>
  <c r="V58" i="1"/>
  <c r="V56" i="1"/>
  <c r="V54" i="1"/>
  <c r="V33" i="1"/>
  <c r="F5" i="1"/>
  <c r="V51" i="1"/>
  <c r="V91" i="1"/>
  <c r="V89" i="1"/>
  <c r="V83" i="1"/>
  <c r="V69" i="1"/>
  <c r="V65" i="1"/>
  <c r="V48" i="1"/>
  <c r="V44" i="1"/>
  <c r="V40" i="1"/>
  <c r="V24" i="1"/>
  <c r="V20" i="1"/>
  <c r="V14" i="1"/>
  <c r="V12" i="1"/>
  <c r="V10" i="1"/>
  <c r="V8" i="1"/>
  <c r="P73" i="1"/>
  <c r="P32" i="1"/>
  <c r="Q32" i="1" s="1"/>
  <c r="R32" i="1" s="1"/>
  <c r="AE32" i="1" s="1"/>
  <c r="E5" i="1"/>
  <c r="P90" i="1"/>
  <c r="Q90" i="1" s="1"/>
  <c r="R90" i="1" s="1"/>
  <c r="AE90" i="1" s="1"/>
  <c r="P86" i="1"/>
  <c r="Q86" i="1" s="1"/>
  <c r="R86" i="1" s="1"/>
  <c r="AE86" i="1" s="1"/>
  <c r="P84" i="1"/>
  <c r="Q84" i="1" s="1"/>
  <c r="R84" i="1" s="1"/>
  <c r="AE84" i="1" s="1"/>
  <c r="P76" i="1"/>
  <c r="Q76" i="1" s="1"/>
  <c r="R76" i="1" s="1"/>
  <c r="AE76" i="1" s="1"/>
  <c r="P72" i="1"/>
  <c r="Q66" i="1"/>
  <c r="R66" i="1" s="1"/>
  <c r="AE66" i="1" s="1"/>
  <c r="P49" i="1"/>
  <c r="Q49" i="1" s="1"/>
  <c r="R49" i="1" s="1"/>
  <c r="AE49" i="1" s="1"/>
  <c r="P47" i="1"/>
  <c r="Q47" i="1" s="1"/>
  <c r="R47" i="1" s="1"/>
  <c r="AE47" i="1" s="1"/>
  <c r="P45" i="1"/>
  <c r="Q45" i="1" s="1"/>
  <c r="R45" i="1" s="1"/>
  <c r="AE45" i="1" s="1"/>
  <c r="P43" i="1"/>
  <c r="Q43" i="1" s="1"/>
  <c r="R43" i="1" s="1"/>
  <c r="AE43" i="1" s="1"/>
  <c r="P41" i="1"/>
  <c r="Q41" i="1" s="1"/>
  <c r="R41" i="1" s="1"/>
  <c r="AE41" i="1" s="1"/>
  <c r="Q39" i="1"/>
  <c r="R39" i="1" s="1"/>
  <c r="AE39" i="1" s="1"/>
  <c r="P37" i="1"/>
  <c r="Q37" i="1" s="1"/>
  <c r="R37" i="1" s="1"/>
  <c r="AE37" i="1" s="1"/>
  <c r="P31" i="1"/>
  <c r="Q31" i="1" s="1"/>
  <c r="R31" i="1" s="1"/>
  <c r="AE31" i="1" s="1"/>
  <c r="Q29" i="1"/>
  <c r="R29" i="1" s="1"/>
  <c r="AE29" i="1" s="1"/>
  <c r="P27" i="1"/>
  <c r="Q27" i="1" s="1"/>
  <c r="R27" i="1" s="1"/>
  <c r="AE27" i="1" s="1"/>
  <c r="P25" i="1"/>
  <c r="Q25" i="1" s="1"/>
  <c r="R25" i="1" s="1"/>
  <c r="AE25" i="1" s="1"/>
  <c r="P23" i="1"/>
  <c r="Q23" i="1" s="1"/>
  <c r="R23" i="1" s="1"/>
  <c r="AE23" i="1" s="1"/>
  <c r="P21" i="1"/>
  <c r="Q21" i="1" s="1"/>
  <c r="R21" i="1" s="1"/>
  <c r="AE21" i="1" s="1"/>
  <c r="P19" i="1"/>
  <c r="Q19" i="1" s="1"/>
  <c r="R19" i="1" s="1"/>
  <c r="AE19" i="1" s="1"/>
  <c r="P17" i="1"/>
  <c r="Q17" i="1" s="1"/>
  <c r="R17" i="1" s="1"/>
  <c r="AE17" i="1" s="1"/>
  <c r="P15" i="1"/>
  <c r="Q15" i="1" s="1"/>
  <c r="R15" i="1" s="1"/>
  <c r="AE15" i="1" s="1"/>
  <c r="P11" i="1"/>
  <c r="Q11" i="1" s="1"/>
  <c r="R11" i="1" s="1"/>
  <c r="AE11" i="1" s="1"/>
  <c r="P9" i="1"/>
  <c r="Q9" i="1" s="1"/>
  <c r="R9" i="1" s="1"/>
  <c r="AE9" i="1" s="1"/>
  <c r="P7" i="1"/>
  <c r="Q7" i="1" s="1"/>
  <c r="R7" i="1" s="1"/>
  <c r="AE7" i="1" s="1"/>
  <c r="W95" i="1"/>
  <c r="P95" i="1"/>
  <c r="W93" i="1"/>
  <c r="P93" i="1"/>
  <c r="Q93" i="1" s="1"/>
  <c r="R93" i="1" s="1"/>
  <c r="AE93" i="1" s="1"/>
  <c r="Q81" i="1"/>
  <c r="R81" i="1" s="1"/>
  <c r="AE81" i="1" s="1"/>
  <c r="P79" i="1"/>
  <c r="Q79" i="1" s="1"/>
  <c r="R79" i="1" s="1"/>
  <c r="AE79" i="1" s="1"/>
  <c r="P61" i="1"/>
  <c r="P59" i="1"/>
  <c r="P57" i="1"/>
  <c r="Q57" i="1" s="1"/>
  <c r="R57" i="1" s="1"/>
  <c r="AE57" i="1" s="1"/>
  <c r="P53" i="1"/>
  <c r="Q53" i="1" s="1"/>
  <c r="R53" i="1" s="1"/>
  <c r="AE53" i="1" s="1"/>
  <c r="Q18" i="1"/>
  <c r="R18" i="1" s="1"/>
  <c r="AE18" i="1" s="1"/>
  <c r="P22" i="1"/>
  <c r="Q22" i="1" s="1"/>
  <c r="R22" i="1" s="1"/>
  <c r="AE22" i="1" s="1"/>
  <c r="P26" i="1"/>
  <c r="Q26" i="1" s="1"/>
  <c r="R26" i="1" s="1"/>
  <c r="AE26" i="1" s="1"/>
  <c r="P30" i="1"/>
  <c r="Q30" i="1" s="1"/>
  <c r="R30" i="1" s="1"/>
  <c r="AE30" i="1" s="1"/>
  <c r="Q34" i="1"/>
  <c r="R34" i="1" s="1"/>
  <c r="AE34" i="1" s="1"/>
  <c r="P38" i="1"/>
  <c r="Q38" i="1" s="1"/>
  <c r="R38" i="1" s="1"/>
  <c r="AE38" i="1" s="1"/>
  <c r="P42" i="1"/>
  <c r="Q42" i="1" s="1"/>
  <c r="R42" i="1" s="1"/>
  <c r="AE42" i="1" s="1"/>
  <c r="P46" i="1"/>
  <c r="Q46" i="1" s="1"/>
  <c r="R46" i="1" s="1"/>
  <c r="AE46" i="1" s="1"/>
  <c r="P50" i="1"/>
  <c r="Q50" i="1" s="1"/>
  <c r="R50" i="1" s="1"/>
  <c r="AE50" i="1" s="1"/>
  <c r="P75" i="1"/>
  <c r="P85" i="1"/>
  <c r="Q85" i="1" s="1"/>
  <c r="R85" i="1" s="1"/>
  <c r="AE85" i="1" s="1"/>
  <c r="P94" i="1"/>
  <c r="K51" i="1"/>
  <c r="K5" i="1" s="1"/>
  <c r="W86" i="1"/>
  <c r="W78" i="1"/>
  <c r="W70" i="1"/>
  <c r="W62" i="1"/>
  <c r="W54" i="1"/>
  <c r="W46" i="1"/>
  <c r="W38" i="1"/>
  <c r="W30" i="1"/>
  <c r="W22" i="1"/>
  <c r="W14" i="1"/>
  <c r="W90" i="1"/>
  <c r="W82" i="1"/>
  <c r="W74" i="1"/>
  <c r="W66" i="1"/>
  <c r="W58" i="1"/>
  <c r="W50" i="1"/>
  <c r="W42" i="1"/>
  <c r="W34" i="1"/>
  <c r="W26" i="1"/>
  <c r="W18" i="1"/>
  <c r="W10" i="1"/>
  <c r="W6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O5" i="1"/>
  <c r="V36" i="1" l="1"/>
  <c r="R36" i="1"/>
  <c r="AE36" i="1" s="1"/>
  <c r="V94" i="1"/>
  <c r="V75" i="1"/>
  <c r="V46" i="1"/>
  <c r="V38" i="1"/>
  <c r="V30" i="1"/>
  <c r="V22" i="1"/>
  <c r="V53" i="1"/>
  <c r="V59" i="1"/>
  <c r="V79" i="1"/>
  <c r="V93" i="1"/>
  <c r="V95" i="1"/>
  <c r="V7" i="1"/>
  <c r="V11" i="1"/>
  <c r="V17" i="1"/>
  <c r="V21" i="1"/>
  <c r="V25" i="1"/>
  <c r="V29" i="1"/>
  <c r="V37" i="1"/>
  <c r="V41" i="1"/>
  <c r="V45" i="1"/>
  <c r="V49" i="1"/>
  <c r="V72" i="1"/>
  <c r="V76" i="1"/>
  <c r="V86" i="1"/>
  <c r="V73" i="1"/>
  <c r="V85" i="1"/>
  <c r="V50" i="1"/>
  <c r="V42" i="1"/>
  <c r="V34" i="1"/>
  <c r="V26" i="1"/>
  <c r="V18" i="1"/>
  <c r="V57" i="1"/>
  <c r="V61" i="1"/>
  <c r="V81" i="1"/>
  <c r="V9" i="1"/>
  <c r="V15" i="1"/>
  <c r="V19" i="1"/>
  <c r="V23" i="1"/>
  <c r="V27" i="1"/>
  <c r="V31" i="1"/>
  <c r="V39" i="1"/>
  <c r="V43" i="1"/>
  <c r="V47" i="1"/>
  <c r="V66" i="1"/>
  <c r="V84" i="1"/>
  <c r="V90" i="1"/>
  <c r="V32" i="1"/>
  <c r="Q5" i="1"/>
  <c r="P5" i="1"/>
  <c r="V74" i="1"/>
  <c r="R5" i="1" l="1"/>
  <c r="AE5" i="1"/>
</calcChain>
</file>

<file path=xl/sharedStrings.xml><?xml version="1.0" encoding="utf-8"?>
<sst xmlns="http://schemas.openxmlformats.org/spreadsheetml/2006/main" count="379" uniqueCount="155">
  <si>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</si>
  <si>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</si>
  <si>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</si>
  <si>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</si>
  <si>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</si>
  <si>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</si>
  <si>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</si>
  <si>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</si>
  <si>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</si>
  <si>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</si>
  <si>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</si>
  <si>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</si>
  <si>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</si>
  <si>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</si>
  <si>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</si>
  <si>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</si>
  <si>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</si>
  <si>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</si>
  <si>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</si>
  <si>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</si>
  <si>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</si>
  <si>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</si>
  <si>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</si>
  <si>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20,11,</t>
  </si>
  <si>
    <t>14,11,</t>
  </si>
  <si>
    <t>13,11,</t>
  </si>
  <si>
    <t>07,11,</t>
  </si>
  <si>
    <t>06,11,</t>
  </si>
  <si>
    <t>30,10,</t>
  </si>
  <si>
    <t>24,10,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</si>
  <si>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</si>
  <si>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</si>
  <si>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</si>
  <si>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</si>
  <si>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</si>
  <si>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</si>
  <si>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</si>
  <si>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</si>
  <si>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</si>
  <si>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</si>
  <si>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</si>
  <si>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</si>
  <si>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</si>
  <si>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</si>
  <si>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</si>
  <si>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</si>
  <si>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</si>
  <si>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</si>
  <si>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</si>
  <si>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15,11,24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</si>
  <si>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</si>
  <si>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</si>
  <si>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</si>
  <si>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</si>
  <si>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</si>
  <si>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</si>
  <si>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</si>
  <si>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08,11,24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</si>
  <si>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</si>
  <si>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</si>
  <si>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</si>
  <si>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</si>
  <si>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</si>
  <si>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</si>
  <si>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06,11,24 филиал обнулил</t>
  </si>
  <si>
    <t>не в матрице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</si>
  <si>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</si>
  <si>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</si>
  <si>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</si>
  <si>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</si>
  <si>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</si>
  <si>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</si>
  <si>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</si>
  <si>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</si>
  <si>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</si>
  <si>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</si>
  <si>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</si>
  <si>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</si>
  <si>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</si>
  <si>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</si>
  <si>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</si>
  <si>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</si>
  <si>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</si>
  <si>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</si>
  <si>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</si>
  <si>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</si>
  <si>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</si>
  <si>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/ 08,11,24 филиал обнулил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</si>
  <si>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</si>
  <si>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</si>
  <si>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</si>
  <si>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</si>
  <si>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</si>
  <si>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</si>
  <si>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</si>
  <si>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</si>
  <si>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</si>
  <si>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</si>
  <si>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</si>
  <si>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</si>
  <si>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</si>
  <si>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</si>
  <si>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</si>
  <si>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</si>
  <si>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</si>
  <si>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</si>
  <si>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</si>
  <si>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</si>
  <si>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</si>
  <si>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</si>
  <si>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</si>
  <si>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</si>
  <si>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</si>
  <si>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</si>
  <si>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</si>
  <si>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</si>
  <si>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15,11,24 филиал обнулил / сети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</si>
  <si>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</si>
  <si>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</si>
  <si>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</si>
  <si>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13,11,24 филиал обнулил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</si>
  <si>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</si>
  <si>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</si>
  <si>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</si>
  <si>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</si>
  <si>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</si>
  <si>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</si>
  <si>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</si>
  <si>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</si>
  <si>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</si>
  <si>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</si>
  <si>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</si>
  <si>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</si>
  <si>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18,10,24 филиал обнулил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</si>
  <si>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</si>
  <si>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</si>
  <si>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</si>
  <si>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</si>
  <si>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</si>
  <si>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</si>
  <si>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</si>
  <si>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</si>
  <si>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</si>
  <si>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</si>
  <si>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</si>
  <si>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новинка, приоритет от завода</t>
  </si>
  <si>
    <t>большие остатки, ввод среза</t>
  </si>
  <si>
    <t>слабая реализация</t>
  </si>
  <si>
    <t>задача от завода</t>
  </si>
  <si>
    <t>ротация на новинку</t>
  </si>
  <si>
    <t>итого</t>
  </si>
  <si>
    <t>20,11,24 филиал обнулил</t>
  </si>
  <si>
    <t>заказ</t>
  </si>
  <si>
    <t>23,11,(1)</t>
  </si>
  <si>
    <t>23,11,(2)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</si>
</sst>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0" fontId="6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4" fillId="5" borderId="1" xfId="1" applyNumberFormat="1" applyFont="1" applyFill="1"/>
    <xf numFmtId="164" fontId="1" fillId="0" borderId="1" xfId="1" applyNumberForma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3">
    <cellStyle name="Arial10px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3.28515625" customWidth="1"/>
    <col min="2" max="2" width="3.85546875" customWidth="1"/>
    <col min="3" max="6" width="6.5703125" customWidth="1"/>
    <col min="7" max="7" width="5" style="8" customWidth="1"/>
    <col min="8" max="8" width="5" customWidth="1"/>
    <col min="9" max="9" width="12.7109375" bestFit="1" customWidth="1"/>
    <col min="10" max="11" width="6.85546875" customWidth="1"/>
    <col min="12" max="14" width="0.85546875" customWidth="1"/>
    <col min="15" max="20" width="6.85546875" customWidth="1"/>
    <col min="21" max="21" width="21" customWidth="1"/>
    <col min="22" max="23" width="5.28515625" customWidth="1"/>
    <col min="24" max="29" width="6" customWidth="1"/>
    <col min="30" max="30" width="32.42578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9"/>
      <c r="R1" s="19"/>
      <c r="S1" s="1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9"/>
      <c r="AF1" s="1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9"/>
      <c r="R2" s="19"/>
      <c r="S2" s="19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9"/>
      <c r="AF2" s="1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150</v>
      </c>
      <c r="R3" s="3" t="s">
        <v>152</v>
      </c>
      <c r="S3" s="3" t="s">
        <v>152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141</v>
      </c>
      <c r="O4" s="1" t="s">
        <v>23</v>
      </c>
      <c r="P4" s="1"/>
      <c r="Q4" s="19"/>
      <c r="R4" s="19" t="s">
        <v>153</v>
      </c>
      <c r="S4" s="19" t="s">
        <v>154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9" t="s">
        <v>153</v>
      </c>
      <c r="AF4" s="19" t="s">
        <v>154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37485.507999999994</v>
      </c>
      <c r="F5" s="4">
        <f>SUM(F6:F499)</f>
        <v>53166.38</v>
      </c>
      <c r="G5" s="6"/>
      <c r="H5" s="1"/>
      <c r="I5" s="1"/>
      <c r="J5" s="4">
        <f t="shared" ref="J5:T5" si="0">SUM(J6:J499)</f>
        <v>37352.899999999994</v>
      </c>
      <c r="K5" s="4">
        <f t="shared" si="0"/>
        <v>132.60800000000029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7497.1015999999991</v>
      </c>
      <c r="P5" s="4">
        <f t="shared" si="0"/>
        <v>23663.820719999996</v>
      </c>
      <c r="Q5" s="4">
        <f t="shared" si="0"/>
        <v>24417.342719999993</v>
      </c>
      <c r="R5" s="4">
        <f t="shared" si="0"/>
        <v>23317.342719999993</v>
      </c>
      <c r="S5" s="4">
        <f t="shared" ref="S5" si="1">SUM(S6:S499)</f>
        <v>1100</v>
      </c>
      <c r="T5" s="4">
        <f t="shared" si="0"/>
        <v>3030</v>
      </c>
      <c r="U5" s="1"/>
      <c r="V5" s="1"/>
      <c r="W5" s="1"/>
      <c r="X5" s="4">
        <f t="shared" ref="X5:AC5" si="2">SUM(X6:X499)</f>
        <v>7146.8448000000008</v>
      </c>
      <c r="Y5" s="4">
        <f t="shared" si="2"/>
        <v>7778.3452000000016</v>
      </c>
      <c r="Z5" s="4">
        <f t="shared" si="2"/>
        <v>7563.9547999999995</v>
      </c>
      <c r="AA5" s="4">
        <f t="shared" si="2"/>
        <v>5357.0882000000001</v>
      </c>
      <c r="AB5" s="4">
        <f t="shared" si="2"/>
        <v>5942.3245999999999</v>
      </c>
      <c r="AC5" s="4">
        <f t="shared" si="2"/>
        <v>8196.017799999996</v>
      </c>
      <c r="AD5" s="1"/>
      <c r="AE5" s="4">
        <f>SUM(AE6:AE499)</f>
        <v>17621</v>
      </c>
      <c r="AF5" s="4">
        <f>SUM(AF6:AF499)</f>
        <v>1100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1015.5</v>
      </c>
      <c r="D6" s="1">
        <v>1849.144</v>
      </c>
      <c r="E6" s="1">
        <v>991.02300000000002</v>
      </c>
      <c r="F6" s="1">
        <v>1667.1969999999999</v>
      </c>
      <c r="G6" s="6">
        <v>1</v>
      </c>
      <c r="H6" s="1">
        <v>50</v>
      </c>
      <c r="I6" s="1" t="s">
        <v>32</v>
      </c>
      <c r="J6" s="1">
        <v>952.45</v>
      </c>
      <c r="K6" s="1">
        <f t="shared" ref="K6:K36" si="3">E6-J6</f>
        <v>38.572999999999979</v>
      </c>
      <c r="L6" s="1"/>
      <c r="M6" s="1"/>
      <c r="N6" s="1"/>
      <c r="O6" s="1">
        <f t="shared" ref="O6:O37" si="4">E6/5</f>
        <v>198.2046</v>
      </c>
      <c r="P6" s="5">
        <f>10*O6-F6</f>
        <v>314.84900000000016</v>
      </c>
      <c r="Q6" s="5">
        <f>P6</f>
        <v>314.84900000000016</v>
      </c>
      <c r="R6" s="5">
        <f>Q6-S6</f>
        <v>314.84900000000016</v>
      </c>
      <c r="S6" s="5"/>
      <c r="T6" s="5"/>
      <c r="U6" s="1"/>
      <c r="V6" s="1">
        <f>(F6+Q6)/O6</f>
        <v>10</v>
      </c>
      <c r="W6" s="1">
        <f>F6/O6</f>
        <v>8.4114949905299881</v>
      </c>
      <c r="X6" s="1">
        <v>197.3946</v>
      </c>
      <c r="Y6" s="1">
        <v>208.82560000000001</v>
      </c>
      <c r="Z6" s="1">
        <v>263.88299999999998</v>
      </c>
      <c r="AA6" s="1">
        <v>184.9374</v>
      </c>
      <c r="AB6" s="1">
        <v>186.6396</v>
      </c>
      <c r="AC6" s="1">
        <v>300.61</v>
      </c>
      <c r="AD6" s="1" t="s">
        <v>33</v>
      </c>
      <c r="AE6" s="19">
        <f>ROUND(R6*G6,0)</f>
        <v>315</v>
      </c>
      <c r="AF6" s="19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31</v>
      </c>
      <c r="C7" s="1">
        <v>420.13299999999998</v>
      </c>
      <c r="D7" s="1">
        <v>440.334</v>
      </c>
      <c r="E7" s="1">
        <v>330.73500000000001</v>
      </c>
      <c r="F7" s="1">
        <v>407.56900000000002</v>
      </c>
      <c r="G7" s="6">
        <v>1</v>
      </c>
      <c r="H7" s="1">
        <v>45</v>
      </c>
      <c r="I7" s="1" t="s">
        <v>32</v>
      </c>
      <c r="J7" s="1">
        <v>308.2</v>
      </c>
      <c r="K7" s="1">
        <f t="shared" si="3"/>
        <v>22.535000000000025</v>
      </c>
      <c r="L7" s="1"/>
      <c r="M7" s="1"/>
      <c r="N7" s="1"/>
      <c r="O7" s="1">
        <f t="shared" si="4"/>
        <v>66.147000000000006</v>
      </c>
      <c r="P7" s="5">
        <f t="shared" ref="P7:P62" si="5">10*O7-F7</f>
        <v>253.90100000000001</v>
      </c>
      <c r="Q7" s="5">
        <f t="shared" ref="Q7:Q62" si="6">P7</f>
        <v>253.90100000000001</v>
      </c>
      <c r="R7" s="5">
        <f t="shared" ref="R7:R62" si="7">Q7-S7</f>
        <v>253.90100000000001</v>
      </c>
      <c r="S7" s="5"/>
      <c r="T7" s="5"/>
      <c r="U7" s="1"/>
      <c r="V7" s="19">
        <f t="shared" ref="V7:V62" si="8">(F7+Q7)/O7</f>
        <v>10</v>
      </c>
      <c r="W7" s="1">
        <f t="shared" ref="W7:W70" si="9">F7/O7</f>
        <v>6.1615643944547749</v>
      </c>
      <c r="X7" s="1">
        <v>55.463800000000013</v>
      </c>
      <c r="Y7" s="1">
        <v>57.818600000000004</v>
      </c>
      <c r="Z7" s="1">
        <v>77.289000000000001</v>
      </c>
      <c r="AA7" s="1">
        <v>58.9876</v>
      </c>
      <c r="AB7" s="1">
        <v>41.823599999999999</v>
      </c>
      <c r="AC7" s="1">
        <v>56.846600000000002</v>
      </c>
      <c r="AD7" s="1"/>
      <c r="AE7" s="19">
        <f t="shared" ref="AE7:AE70" si="10">ROUND(R7*G7,0)</f>
        <v>254</v>
      </c>
      <c r="AF7" s="19">
        <f t="shared" ref="AF7:AF70" si="11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31</v>
      </c>
      <c r="C8" s="1">
        <v>288.93799999999999</v>
      </c>
      <c r="D8" s="1">
        <v>1219.117</v>
      </c>
      <c r="E8" s="1">
        <v>480.39100000000002</v>
      </c>
      <c r="F8" s="1">
        <v>828.82500000000005</v>
      </c>
      <c r="G8" s="6">
        <v>1</v>
      </c>
      <c r="H8" s="1">
        <v>45</v>
      </c>
      <c r="I8" s="1" t="s">
        <v>32</v>
      </c>
      <c r="J8" s="1">
        <v>446.6</v>
      </c>
      <c r="K8" s="1">
        <f t="shared" si="3"/>
        <v>33.790999999999997</v>
      </c>
      <c r="L8" s="1"/>
      <c r="M8" s="1"/>
      <c r="N8" s="1"/>
      <c r="O8" s="1">
        <f t="shared" si="4"/>
        <v>96.07820000000001</v>
      </c>
      <c r="P8" s="5">
        <f t="shared" si="5"/>
        <v>131.95700000000011</v>
      </c>
      <c r="Q8" s="5">
        <f t="shared" si="6"/>
        <v>131.95700000000011</v>
      </c>
      <c r="R8" s="5">
        <f t="shared" si="7"/>
        <v>131.95700000000011</v>
      </c>
      <c r="S8" s="5"/>
      <c r="T8" s="5"/>
      <c r="U8" s="1"/>
      <c r="V8" s="19">
        <f t="shared" si="8"/>
        <v>10</v>
      </c>
      <c r="W8" s="1">
        <f t="shared" si="9"/>
        <v>8.6265666925483604</v>
      </c>
      <c r="X8" s="1">
        <v>103.81399999999999</v>
      </c>
      <c r="Y8" s="1">
        <v>114.5932</v>
      </c>
      <c r="Z8" s="1">
        <v>110.5438</v>
      </c>
      <c r="AA8" s="1">
        <v>83.646600000000007</v>
      </c>
      <c r="AB8" s="1">
        <v>134.24700000000001</v>
      </c>
      <c r="AC8" s="1">
        <v>171.55179999999999</v>
      </c>
      <c r="AD8" s="1"/>
      <c r="AE8" s="19">
        <f t="shared" si="10"/>
        <v>132</v>
      </c>
      <c r="AF8" s="19">
        <f t="shared" si="11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31</v>
      </c>
      <c r="C9" s="1">
        <v>79.343000000000004</v>
      </c>
      <c r="D9" s="1">
        <v>193.73400000000001</v>
      </c>
      <c r="E9" s="1">
        <v>139.15899999999999</v>
      </c>
      <c r="F9" s="1">
        <v>92.191000000000003</v>
      </c>
      <c r="G9" s="6">
        <v>1</v>
      </c>
      <c r="H9" s="1">
        <v>40</v>
      </c>
      <c r="I9" s="1" t="s">
        <v>32</v>
      </c>
      <c r="J9" s="1">
        <v>160</v>
      </c>
      <c r="K9" s="1">
        <f t="shared" si="3"/>
        <v>-20.841000000000008</v>
      </c>
      <c r="L9" s="1"/>
      <c r="M9" s="1"/>
      <c r="N9" s="1"/>
      <c r="O9" s="1">
        <f t="shared" si="4"/>
        <v>27.831799999999998</v>
      </c>
      <c r="P9" s="5">
        <f t="shared" si="5"/>
        <v>186.12699999999998</v>
      </c>
      <c r="Q9" s="5">
        <f t="shared" si="6"/>
        <v>186.12699999999998</v>
      </c>
      <c r="R9" s="5">
        <f t="shared" si="7"/>
        <v>186.12699999999998</v>
      </c>
      <c r="S9" s="5"/>
      <c r="T9" s="5"/>
      <c r="U9" s="1"/>
      <c r="V9" s="19">
        <f t="shared" si="8"/>
        <v>10</v>
      </c>
      <c r="W9" s="1">
        <f t="shared" si="9"/>
        <v>3.3124339783988104</v>
      </c>
      <c r="X9" s="1">
        <v>15.005800000000001</v>
      </c>
      <c r="Y9" s="1">
        <v>21.661000000000001</v>
      </c>
      <c r="Z9" s="1">
        <v>26.8492</v>
      </c>
      <c r="AA9" s="1">
        <v>15.8352</v>
      </c>
      <c r="AB9" s="1">
        <v>18.6128</v>
      </c>
      <c r="AC9" s="1">
        <v>19.826599999999999</v>
      </c>
      <c r="AD9" s="1"/>
      <c r="AE9" s="19">
        <f t="shared" si="10"/>
        <v>186</v>
      </c>
      <c r="AF9" s="19">
        <f t="shared" si="11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38</v>
      </c>
      <c r="C10" s="1">
        <v>58</v>
      </c>
      <c r="D10" s="1">
        <v>630</v>
      </c>
      <c r="E10" s="1">
        <v>243</v>
      </c>
      <c r="F10" s="1">
        <v>384</v>
      </c>
      <c r="G10" s="6">
        <v>0.45</v>
      </c>
      <c r="H10" s="1">
        <v>45</v>
      </c>
      <c r="I10" s="1" t="s">
        <v>32</v>
      </c>
      <c r="J10" s="1">
        <v>273</v>
      </c>
      <c r="K10" s="1">
        <f t="shared" si="3"/>
        <v>-30</v>
      </c>
      <c r="L10" s="1"/>
      <c r="M10" s="1"/>
      <c r="N10" s="1"/>
      <c r="O10" s="1">
        <f t="shared" si="4"/>
        <v>48.6</v>
      </c>
      <c r="P10" s="5">
        <f t="shared" si="5"/>
        <v>102</v>
      </c>
      <c r="Q10" s="5">
        <f t="shared" si="6"/>
        <v>102</v>
      </c>
      <c r="R10" s="5">
        <f t="shared" si="7"/>
        <v>102</v>
      </c>
      <c r="S10" s="5"/>
      <c r="T10" s="5"/>
      <c r="U10" s="1"/>
      <c r="V10" s="19">
        <f t="shared" si="8"/>
        <v>10</v>
      </c>
      <c r="W10" s="1">
        <f t="shared" si="9"/>
        <v>7.9012345679012341</v>
      </c>
      <c r="X10" s="1">
        <v>50.8</v>
      </c>
      <c r="Y10" s="1">
        <v>62.8</v>
      </c>
      <c r="Z10" s="1">
        <v>49.8</v>
      </c>
      <c r="AA10" s="1">
        <v>33.799999999999997</v>
      </c>
      <c r="AB10" s="1">
        <v>47.8</v>
      </c>
      <c r="AC10" s="1">
        <v>60.8</v>
      </c>
      <c r="AD10" s="1"/>
      <c r="AE10" s="19">
        <f t="shared" si="10"/>
        <v>46</v>
      </c>
      <c r="AF10" s="19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38</v>
      </c>
      <c r="C11" s="1">
        <v>708</v>
      </c>
      <c r="D11" s="1">
        <v>804</v>
      </c>
      <c r="E11" s="1">
        <v>552</v>
      </c>
      <c r="F11" s="1">
        <v>883</v>
      </c>
      <c r="G11" s="6">
        <v>0.45</v>
      </c>
      <c r="H11" s="1">
        <v>45</v>
      </c>
      <c r="I11" s="1" t="s">
        <v>32</v>
      </c>
      <c r="J11" s="1">
        <v>549</v>
      </c>
      <c r="K11" s="1">
        <f t="shared" si="3"/>
        <v>3</v>
      </c>
      <c r="L11" s="1"/>
      <c r="M11" s="1"/>
      <c r="N11" s="1"/>
      <c r="O11" s="1">
        <f t="shared" si="4"/>
        <v>110.4</v>
      </c>
      <c r="P11" s="5">
        <f t="shared" si="5"/>
        <v>221</v>
      </c>
      <c r="Q11" s="5">
        <f t="shared" si="6"/>
        <v>221</v>
      </c>
      <c r="R11" s="5">
        <f t="shared" si="7"/>
        <v>221</v>
      </c>
      <c r="S11" s="5"/>
      <c r="T11" s="5"/>
      <c r="U11" s="1"/>
      <c r="V11" s="19">
        <f t="shared" si="8"/>
        <v>10</v>
      </c>
      <c r="W11" s="1">
        <f t="shared" si="9"/>
        <v>7.9981884057971007</v>
      </c>
      <c r="X11" s="1">
        <v>51</v>
      </c>
      <c r="Y11" s="1">
        <v>61.4</v>
      </c>
      <c r="Z11" s="1">
        <v>137</v>
      </c>
      <c r="AA11" s="1">
        <v>92.8</v>
      </c>
      <c r="AB11" s="1">
        <v>126.2</v>
      </c>
      <c r="AC11" s="1">
        <v>133.19999999999999</v>
      </c>
      <c r="AD11" s="1"/>
      <c r="AE11" s="19">
        <f t="shared" si="10"/>
        <v>99</v>
      </c>
      <c r="AF11" s="19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38</v>
      </c>
      <c r="C12" s="1"/>
      <c r="D12" s="1">
        <v>315</v>
      </c>
      <c r="E12" s="1">
        <v>159</v>
      </c>
      <c r="F12" s="1">
        <v>156</v>
      </c>
      <c r="G12" s="6">
        <v>0.17</v>
      </c>
      <c r="H12" s="1">
        <v>180</v>
      </c>
      <c r="I12" s="1" t="s">
        <v>32</v>
      </c>
      <c r="J12" s="1">
        <v>127</v>
      </c>
      <c r="K12" s="1">
        <f t="shared" si="3"/>
        <v>32</v>
      </c>
      <c r="L12" s="1"/>
      <c r="M12" s="1"/>
      <c r="N12" s="1"/>
      <c r="O12" s="1">
        <f t="shared" si="4"/>
        <v>31.8</v>
      </c>
      <c r="P12" s="5">
        <f t="shared" si="5"/>
        <v>162</v>
      </c>
      <c r="Q12" s="5">
        <f t="shared" si="6"/>
        <v>162</v>
      </c>
      <c r="R12" s="5">
        <f t="shared" si="7"/>
        <v>162</v>
      </c>
      <c r="S12" s="5"/>
      <c r="T12" s="5"/>
      <c r="U12" s="1"/>
      <c r="V12" s="19">
        <f t="shared" si="8"/>
        <v>10</v>
      </c>
      <c r="W12" s="1">
        <f t="shared" si="9"/>
        <v>4.9056603773584904</v>
      </c>
      <c r="X12" s="1">
        <v>13</v>
      </c>
      <c r="Y12" s="1">
        <v>18.600000000000001</v>
      </c>
      <c r="Z12" s="1">
        <v>36.799999999999997</v>
      </c>
      <c r="AA12" s="1">
        <v>18.600000000000001</v>
      </c>
      <c r="AB12" s="1">
        <v>11.8</v>
      </c>
      <c r="AC12" s="1">
        <v>21.2</v>
      </c>
      <c r="AD12" s="1"/>
      <c r="AE12" s="19">
        <f t="shared" si="10"/>
        <v>28</v>
      </c>
      <c r="AF12" s="19">
        <f t="shared" si="11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38</v>
      </c>
      <c r="C13" s="1">
        <v>24</v>
      </c>
      <c r="D13" s="1">
        <v>288</v>
      </c>
      <c r="E13" s="1">
        <v>76</v>
      </c>
      <c r="F13" s="1">
        <v>205</v>
      </c>
      <c r="G13" s="6">
        <v>0.3</v>
      </c>
      <c r="H13" s="1">
        <v>40</v>
      </c>
      <c r="I13" s="1" t="s">
        <v>32</v>
      </c>
      <c r="J13" s="1">
        <v>109</v>
      </c>
      <c r="K13" s="1">
        <f t="shared" si="3"/>
        <v>-33</v>
      </c>
      <c r="L13" s="1"/>
      <c r="M13" s="1"/>
      <c r="N13" s="1"/>
      <c r="O13" s="1">
        <f t="shared" si="4"/>
        <v>15.2</v>
      </c>
      <c r="P13" s="5"/>
      <c r="Q13" s="5">
        <f t="shared" si="6"/>
        <v>0</v>
      </c>
      <c r="R13" s="5">
        <f t="shared" si="7"/>
        <v>0</v>
      </c>
      <c r="S13" s="5"/>
      <c r="T13" s="5"/>
      <c r="U13" s="1"/>
      <c r="V13" s="19">
        <f t="shared" si="8"/>
        <v>13.486842105263159</v>
      </c>
      <c r="W13" s="1">
        <f t="shared" si="9"/>
        <v>13.486842105263159</v>
      </c>
      <c r="X13" s="1">
        <v>18.2</v>
      </c>
      <c r="Y13" s="1">
        <v>29.4</v>
      </c>
      <c r="Z13" s="1">
        <v>32.6</v>
      </c>
      <c r="AA13" s="1">
        <v>15.6</v>
      </c>
      <c r="AB13" s="1">
        <v>15.8</v>
      </c>
      <c r="AC13" s="1">
        <v>24.8</v>
      </c>
      <c r="AD13" s="1"/>
      <c r="AE13" s="19">
        <f t="shared" si="10"/>
        <v>0</v>
      </c>
      <c r="AF13" s="19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38</v>
      </c>
      <c r="C14" s="1">
        <v>295</v>
      </c>
      <c r="D14" s="1">
        <v>255</v>
      </c>
      <c r="E14" s="1">
        <v>285</v>
      </c>
      <c r="F14" s="1">
        <v>210</v>
      </c>
      <c r="G14" s="6">
        <v>0.17</v>
      </c>
      <c r="H14" s="1">
        <v>180</v>
      </c>
      <c r="I14" s="1" t="s">
        <v>32</v>
      </c>
      <c r="J14" s="1">
        <v>277</v>
      </c>
      <c r="K14" s="1">
        <f t="shared" si="3"/>
        <v>8</v>
      </c>
      <c r="L14" s="1"/>
      <c r="M14" s="1"/>
      <c r="N14" s="1"/>
      <c r="O14" s="1">
        <f t="shared" si="4"/>
        <v>57</v>
      </c>
      <c r="P14" s="5">
        <f t="shared" si="5"/>
        <v>360</v>
      </c>
      <c r="Q14" s="5">
        <f t="shared" si="6"/>
        <v>360</v>
      </c>
      <c r="R14" s="5">
        <f t="shared" si="7"/>
        <v>360</v>
      </c>
      <c r="S14" s="5"/>
      <c r="T14" s="5"/>
      <c r="U14" s="1"/>
      <c r="V14" s="19">
        <f t="shared" si="8"/>
        <v>10</v>
      </c>
      <c r="W14" s="1">
        <f t="shared" si="9"/>
        <v>3.6842105263157894</v>
      </c>
      <c r="X14" s="1">
        <v>34.200000000000003</v>
      </c>
      <c r="Y14" s="1">
        <v>11.8</v>
      </c>
      <c r="Z14" s="1">
        <v>0</v>
      </c>
      <c r="AA14" s="1">
        <v>0</v>
      </c>
      <c r="AB14" s="1">
        <v>8.8000000000000007</v>
      </c>
      <c r="AC14" s="1">
        <v>43.6</v>
      </c>
      <c r="AD14" s="1"/>
      <c r="AE14" s="19">
        <f t="shared" si="10"/>
        <v>61</v>
      </c>
      <c r="AF14" s="19">
        <f t="shared" si="11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38</v>
      </c>
      <c r="C15" s="1">
        <v>29</v>
      </c>
      <c r="D15" s="1">
        <v>132</v>
      </c>
      <c r="E15" s="1">
        <v>53</v>
      </c>
      <c r="F15" s="1">
        <v>99</v>
      </c>
      <c r="G15" s="6">
        <v>0.35</v>
      </c>
      <c r="H15" s="1">
        <v>50</v>
      </c>
      <c r="I15" s="1" t="s">
        <v>32</v>
      </c>
      <c r="J15" s="1">
        <v>53</v>
      </c>
      <c r="K15" s="1">
        <f t="shared" si="3"/>
        <v>0</v>
      </c>
      <c r="L15" s="1"/>
      <c r="M15" s="1"/>
      <c r="N15" s="1"/>
      <c r="O15" s="1">
        <f t="shared" si="4"/>
        <v>10.6</v>
      </c>
      <c r="P15" s="5">
        <f t="shared" si="5"/>
        <v>7</v>
      </c>
      <c r="Q15" s="5">
        <f t="shared" si="6"/>
        <v>7</v>
      </c>
      <c r="R15" s="5">
        <f t="shared" si="7"/>
        <v>7</v>
      </c>
      <c r="S15" s="5"/>
      <c r="T15" s="5"/>
      <c r="U15" s="1"/>
      <c r="V15" s="19">
        <f t="shared" si="8"/>
        <v>10</v>
      </c>
      <c r="W15" s="1">
        <f t="shared" si="9"/>
        <v>9.3396226415094343</v>
      </c>
      <c r="X15" s="1">
        <v>12.2</v>
      </c>
      <c r="Y15" s="1">
        <v>13.6</v>
      </c>
      <c r="Z15" s="1">
        <v>10.8</v>
      </c>
      <c r="AA15" s="1">
        <v>6.8</v>
      </c>
      <c r="AB15" s="1">
        <v>9.6</v>
      </c>
      <c r="AC15" s="1">
        <v>13.8</v>
      </c>
      <c r="AD15" s="1"/>
      <c r="AE15" s="19">
        <f t="shared" si="10"/>
        <v>2</v>
      </c>
      <c r="AF15" s="19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38</v>
      </c>
      <c r="C16" s="1">
        <v>27</v>
      </c>
      <c r="D16" s="1">
        <v>204</v>
      </c>
      <c r="E16" s="1">
        <v>47</v>
      </c>
      <c r="F16" s="1">
        <v>146</v>
      </c>
      <c r="G16" s="6">
        <v>0.35</v>
      </c>
      <c r="H16" s="1">
        <v>50</v>
      </c>
      <c r="I16" s="1" t="s">
        <v>32</v>
      </c>
      <c r="J16" s="1">
        <v>65</v>
      </c>
      <c r="K16" s="1">
        <f t="shared" si="3"/>
        <v>-18</v>
      </c>
      <c r="L16" s="1"/>
      <c r="M16" s="1"/>
      <c r="N16" s="1"/>
      <c r="O16" s="1">
        <f t="shared" si="4"/>
        <v>9.4</v>
      </c>
      <c r="P16" s="5"/>
      <c r="Q16" s="5">
        <f t="shared" si="6"/>
        <v>0</v>
      </c>
      <c r="R16" s="5">
        <f t="shared" si="7"/>
        <v>0</v>
      </c>
      <c r="S16" s="5"/>
      <c r="T16" s="5"/>
      <c r="U16" s="1"/>
      <c r="V16" s="19">
        <f t="shared" si="8"/>
        <v>15.531914893617021</v>
      </c>
      <c r="W16" s="1">
        <f t="shared" si="9"/>
        <v>15.531914893617021</v>
      </c>
      <c r="X16" s="1">
        <v>14.4</v>
      </c>
      <c r="Y16" s="1">
        <v>19.600000000000001</v>
      </c>
      <c r="Z16" s="1">
        <v>13</v>
      </c>
      <c r="AA16" s="1">
        <v>8.6</v>
      </c>
      <c r="AB16" s="1">
        <v>8.4</v>
      </c>
      <c r="AC16" s="1">
        <v>18</v>
      </c>
      <c r="AD16" s="1"/>
      <c r="AE16" s="19">
        <f t="shared" si="10"/>
        <v>0</v>
      </c>
      <c r="AF16" s="19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31</v>
      </c>
      <c r="C17" s="1">
        <v>878.29399999999998</v>
      </c>
      <c r="D17" s="1">
        <v>1712.807</v>
      </c>
      <c r="E17" s="1">
        <v>865.21799999999996</v>
      </c>
      <c r="F17" s="1">
        <v>1422.2429999999999</v>
      </c>
      <c r="G17" s="6">
        <v>1</v>
      </c>
      <c r="H17" s="1">
        <v>55</v>
      </c>
      <c r="I17" s="1" t="s">
        <v>32</v>
      </c>
      <c r="J17" s="1">
        <v>841.93</v>
      </c>
      <c r="K17" s="1">
        <f t="shared" si="3"/>
        <v>23.288000000000011</v>
      </c>
      <c r="L17" s="1"/>
      <c r="M17" s="1"/>
      <c r="N17" s="1"/>
      <c r="O17" s="1">
        <f t="shared" si="4"/>
        <v>173.0436</v>
      </c>
      <c r="P17" s="5">
        <f t="shared" si="5"/>
        <v>308.19299999999998</v>
      </c>
      <c r="Q17" s="5">
        <f t="shared" si="6"/>
        <v>308.19299999999998</v>
      </c>
      <c r="R17" s="5">
        <f t="shared" si="7"/>
        <v>308.19299999999998</v>
      </c>
      <c r="S17" s="5"/>
      <c r="T17" s="5"/>
      <c r="U17" s="1"/>
      <c r="V17" s="19">
        <f t="shared" si="8"/>
        <v>10</v>
      </c>
      <c r="W17" s="1">
        <f t="shared" si="9"/>
        <v>8.2189864288537677</v>
      </c>
      <c r="X17" s="1">
        <v>184.96039999999999</v>
      </c>
      <c r="Y17" s="1">
        <v>191.83320000000001</v>
      </c>
      <c r="Z17" s="1">
        <v>163.59</v>
      </c>
      <c r="AA17" s="1">
        <v>126.5206</v>
      </c>
      <c r="AB17" s="1">
        <v>86.512</v>
      </c>
      <c r="AC17" s="1">
        <v>113.7346</v>
      </c>
      <c r="AD17" s="1" t="s">
        <v>46</v>
      </c>
      <c r="AE17" s="19">
        <f t="shared" si="10"/>
        <v>308</v>
      </c>
      <c r="AF17" s="19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31</v>
      </c>
      <c r="C18" s="1">
        <v>710.47900000000004</v>
      </c>
      <c r="D18" s="1">
        <v>3971.18</v>
      </c>
      <c r="E18" s="1">
        <v>1878.77</v>
      </c>
      <c r="F18" s="1">
        <v>2252.2600000000002</v>
      </c>
      <c r="G18" s="6">
        <v>1</v>
      </c>
      <c r="H18" s="1">
        <v>50</v>
      </c>
      <c r="I18" s="1" t="s">
        <v>32</v>
      </c>
      <c r="J18" s="1">
        <v>1919.5</v>
      </c>
      <c r="K18" s="1">
        <f t="shared" si="3"/>
        <v>-40.730000000000018</v>
      </c>
      <c r="L18" s="1"/>
      <c r="M18" s="1"/>
      <c r="N18" s="1"/>
      <c r="O18" s="1">
        <f t="shared" si="4"/>
        <v>375.75400000000002</v>
      </c>
      <c r="P18" s="5">
        <f>9.6*O18-F18</f>
        <v>1354.9784</v>
      </c>
      <c r="Q18" s="5">
        <f t="shared" si="6"/>
        <v>1354.9784</v>
      </c>
      <c r="R18" s="5">
        <f t="shared" si="7"/>
        <v>854.97839999999997</v>
      </c>
      <c r="S18" s="5">
        <v>500</v>
      </c>
      <c r="T18" s="5"/>
      <c r="U18" s="1"/>
      <c r="V18" s="19">
        <f t="shared" si="8"/>
        <v>9.6</v>
      </c>
      <c r="W18" s="1">
        <f t="shared" si="9"/>
        <v>5.9939747813729198</v>
      </c>
      <c r="X18" s="1">
        <v>328.93259999999998</v>
      </c>
      <c r="Y18" s="1">
        <v>368.85480000000001</v>
      </c>
      <c r="Z18" s="1">
        <v>346.28440000000001</v>
      </c>
      <c r="AA18" s="1">
        <v>243.9324</v>
      </c>
      <c r="AB18" s="1">
        <v>335.459</v>
      </c>
      <c r="AC18" s="1">
        <v>505.40140000000002</v>
      </c>
      <c r="AD18" s="1"/>
      <c r="AE18" s="19">
        <f t="shared" si="10"/>
        <v>855</v>
      </c>
      <c r="AF18" s="19">
        <f t="shared" si="11"/>
        <v>500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31</v>
      </c>
      <c r="C19" s="1">
        <v>67.596000000000004</v>
      </c>
      <c r="D19" s="1">
        <v>101.977</v>
      </c>
      <c r="E19" s="1">
        <v>65.378</v>
      </c>
      <c r="F19" s="1">
        <v>41.52</v>
      </c>
      <c r="G19" s="6">
        <v>1</v>
      </c>
      <c r="H19" s="1">
        <v>60</v>
      </c>
      <c r="I19" s="1" t="s">
        <v>32</v>
      </c>
      <c r="J19" s="1">
        <v>112.85</v>
      </c>
      <c r="K19" s="1">
        <f t="shared" si="3"/>
        <v>-47.471999999999994</v>
      </c>
      <c r="L19" s="1"/>
      <c r="M19" s="1"/>
      <c r="N19" s="1"/>
      <c r="O19" s="1">
        <f t="shared" si="4"/>
        <v>13.0756</v>
      </c>
      <c r="P19" s="5">
        <f t="shared" si="5"/>
        <v>89.23599999999999</v>
      </c>
      <c r="Q19" s="5">
        <f t="shared" si="6"/>
        <v>89.23599999999999</v>
      </c>
      <c r="R19" s="5">
        <f t="shared" si="7"/>
        <v>89.23599999999999</v>
      </c>
      <c r="S19" s="5"/>
      <c r="T19" s="5"/>
      <c r="U19" s="1"/>
      <c r="V19" s="19">
        <f t="shared" si="8"/>
        <v>10</v>
      </c>
      <c r="W19" s="1">
        <f t="shared" si="9"/>
        <v>3.1753800972804309</v>
      </c>
      <c r="X19" s="1">
        <v>16.981400000000001</v>
      </c>
      <c r="Y19" s="1">
        <v>16.542200000000001</v>
      </c>
      <c r="Z19" s="1">
        <v>16.874199999999998</v>
      </c>
      <c r="AA19" s="1">
        <v>16.869800000000001</v>
      </c>
      <c r="AB19" s="1">
        <v>96.611000000000004</v>
      </c>
      <c r="AC19" s="1">
        <v>127.902</v>
      </c>
      <c r="AD19" s="1" t="s">
        <v>49</v>
      </c>
      <c r="AE19" s="19">
        <f t="shared" si="10"/>
        <v>89</v>
      </c>
      <c r="AF19" s="19">
        <f t="shared" si="11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31</v>
      </c>
      <c r="C20" s="1">
        <v>161.23500000000001</v>
      </c>
      <c r="D20" s="1">
        <v>436.71800000000002</v>
      </c>
      <c r="E20" s="1">
        <v>227.196</v>
      </c>
      <c r="F20" s="1">
        <v>296.399</v>
      </c>
      <c r="G20" s="6">
        <v>1</v>
      </c>
      <c r="H20" s="1">
        <v>60</v>
      </c>
      <c r="I20" s="1" t="s">
        <v>32</v>
      </c>
      <c r="J20" s="1">
        <v>214.49</v>
      </c>
      <c r="K20" s="1">
        <f t="shared" si="3"/>
        <v>12.705999999999989</v>
      </c>
      <c r="L20" s="1"/>
      <c r="M20" s="1"/>
      <c r="N20" s="1"/>
      <c r="O20" s="1">
        <f t="shared" si="4"/>
        <v>45.4392</v>
      </c>
      <c r="P20" s="5">
        <f t="shared" si="5"/>
        <v>157.99299999999999</v>
      </c>
      <c r="Q20" s="5">
        <f t="shared" si="6"/>
        <v>157.99299999999999</v>
      </c>
      <c r="R20" s="5">
        <f t="shared" si="7"/>
        <v>157.99299999999999</v>
      </c>
      <c r="S20" s="5"/>
      <c r="T20" s="5"/>
      <c r="U20" s="1"/>
      <c r="V20" s="19">
        <f t="shared" si="8"/>
        <v>10</v>
      </c>
      <c r="W20" s="1">
        <f t="shared" si="9"/>
        <v>6.5229801581013751</v>
      </c>
      <c r="X20" s="1">
        <v>39.9056</v>
      </c>
      <c r="Y20" s="1">
        <v>40.909999999999997</v>
      </c>
      <c r="Z20" s="1">
        <v>48.812600000000003</v>
      </c>
      <c r="AA20" s="1">
        <v>35.404000000000003</v>
      </c>
      <c r="AB20" s="1">
        <v>25.968399999999999</v>
      </c>
      <c r="AC20" s="1">
        <v>39.660200000000003</v>
      </c>
      <c r="AD20" s="1"/>
      <c r="AE20" s="19">
        <f t="shared" si="10"/>
        <v>158</v>
      </c>
      <c r="AF20" s="19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31</v>
      </c>
      <c r="C21" s="1">
        <v>974.86400000000003</v>
      </c>
      <c r="D21" s="1">
        <v>2220.4679999999998</v>
      </c>
      <c r="E21" s="1">
        <v>1047.6990000000001</v>
      </c>
      <c r="F21" s="1">
        <v>1828.1210000000001</v>
      </c>
      <c r="G21" s="6">
        <v>1</v>
      </c>
      <c r="H21" s="1">
        <v>60</v>
      </c>
      <c r="I21" s="1" t="s">
        <v>32</v>
      </c>
      <c r="J21" s="1">
        <v>1010.91</v>
      </c>
      <c r="K21" s="1">
        <f t="shared" si="3"/>
        <v>36.789000000000101</v>
      </c>
      <c r="L21" s="1"/>
      <c r="M21" s="1"/>
      <c r="N21" s="1"/>
      <c r="O21" s="1">
        <f t="shared" si="4"/>
        <v>209.53980000000001</v>
      </c>
      <c r="P21" s="5">
        <f t="shared" si="5"/>
        <v>267.27700000000004</v>
      </c>
      <c r="Q21" s="5">
        <f t="shared" si="6"/>
        <v>267.27700000000004</v>
      </c>
      <c r="R21" s="5">
        <f t="shared" si="7"/>
        <v>267.27700000000004</v>
      </c>
      <c r="S21" s="5"/>
      <c r="T21" s="5"/>
      <c r="U21" s="1"/>
      <c r="V21" s="19">
        <f t="shared" si="8"/>
        <v>10</v>
      </c>
      <c r="W21" s="1">
        <f t="shared" si="9"/>
        <v>8.7244571198407179</v>
      </c>
      <c r="X21" s="1">
        <v>235.58340000000001</v>
      </c>
      <c r="Y21" s="1">
        <v>252.62219999999999</v>
      </c>
      <c r="Z21" s="1">
        <v>207.96799999999999</v>
      </c>
      <c r="AA21" s="1">
        <v>161.38399999999999</v>
      </c>
      <c r="AB21" s="1">
        <v>122.6626</v>
      </c>
      <c r="AC21" s="1">
        <v>172.01060000000001</v>
      </c>
      <c r="AD21" s="1" t="s">
        <v>46</v>
      </c>
      <c r="AE21" s="19">
        <f t="shared" si="10"/>
        <v>267</v>
      </c>
      <c r="AF21" s="19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31</v>
      </c>
      <c r="C22" s="1">
        <v>0.48299999999999998</v>
      </c>
      <c r="D22" s="1">
        <v>464.20100000000002</v>
      </c>
      <c r="E22" s="1">
        <v>269.11</v>
      </c>
      <c r="F22" s="1">
        <v>193.82</v>
      </c>
      <c r="G22" s="6">
        <v>1</v>
      </c>
      <c r="H22" s="1">
        <v>60</v>
      </c>
      <c r="I22" s="1" t="s">
        <v>32</v>
      </c>
      <c r="J22" s="1">
        <v>272.58</v>
      </c>
      <c r="K22" s="1">
        <f t="shared" si="3"/>
        <v>-3.4699999999999704</v>
      </c>
      <c r="L22" s="1"/>
      <c r="M22" s="1"/>
      <c r="N22" s="1"/>
      <c r="O22" s="1">
        <f t="shared" si="4"/>
        <v>53.822000000000003</v>
      </c>
      <c r="P22" s="5">
        <f t="shared" si="5"/>
        <v>344.40000000000003</v>
      </c>
      <c r="Q22" s="5">
        <f t="shared" si="6"/>
        <v>344.40000000000003</v>
      </c>
      <c r="R22" s="5">
        <f t="shared" si="7"/>
        <v>344.40000000000003</v>
      </c>
      <c r="S22" s="5"/>
      <c r="T22" s="5"/>
      <c r="U22" s="1"/>
      <c r="V22" s="19">
        <f t="shared" si="8"/>
        <v>10</v>
      </c>
      <c r="W22" s="1">
        <f t="shared" si="9"/>
        <v>3.6011296495856708</v>
      </c>
      <c r="X22" s="1">
        <v>45.591200000000001</v>
      </c>
      <c r="Y22" s="1">
        <v>63.66</v>
      </c>
      <c r="Z22" s="1">
        <v>62.163400000000003</v>
      </c>
      <c r="AA22" s="1">
        <v>44.078800000000001</v>
      </c>
      <c r="AB22" s="1">
        <v>91.929999999999993</v>
      </c>
      <c r="AC22" s="1">
        <v>132.15819999999999</v>
      </c>
      <c r="AD22" s="1" t="s">
        <v>49</v>
      </c>
      <c r="AE22" s="19">
        <f t="shared" si="10"/>
        <v>344</v>
      </c>
      <c r="AF22" s="19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31</v>
      </c>
      <c r="C23" s="1">
        <v>248.88399999999999</v>
      </c>
      <c r="D23" s="1">
        <v>669.50099999999998</v>
      </c>
      <c r="E23" s="1">
        <v>291.04399999999998</v>
      </c>
      <c r="F23" s="1">
        <v>517.31799999999998</v>
      </c>
      <c r="G23" s="6">
        <v>1</v>
      </c>
      <c r="H23" s="1">
        <v>60</v>
      </c>
      <c r="I23" s="1" t="s">
        <v>32</v>
      </c>
      <c r="J23" s="1">
        <v>282.41000000000003</v>
      </c>
      <c r="K23" s="1">
        <f t="shared" si="3"/>
        <v>8.6339999999999577</v>
      </c>
      <c r="L23" s="1"/>
      <c r="M23" s="1"/>
      <c r="N23" s="1"/>
      <c r="O23" s="1">
        <f t="shared" si="4"/>
        <v>58.208799999999997</v>
      </c>
      <c r="P23" s="5">
        <f t="shared" si="5"/>
        <v>64.769999999999982</v>
      </c>
      <c r="Q23" s="5">
        <f t="shared" si="6"/>
        <v>64.769999999999982</v>
      </c>
      <c r="R23" s="5">
        <f t="shared" si="7"/>
        <v>64.769999999999982</v>
      </c>
      <c r="S23" s="5"/>
      <c r="T23" s="5"/>
      <c r="U23" s="1"/>
      <c r="V23" s="19">
        <f t="shared" si="8"/>
        <v>10</v>
      </c>
      <c r="W23" s="1">
        <f t="shared" si="9"/>
        <v>8.8872816481356764</v>
      </c>
      <c r="X23" s="1">
        <v>66.087199999999996</v>
      </c>
      <c r="Y23" s="1">
        <v>70.261400000000009</v>
      </c>
      <c r="Z23" s="1">
        <v>66.737200000000001</v>
      </c>
      <c r="AA23" s="1">
        <v>50.395400000000002</v>
      </c>
      <c r="AB23" s="1">
        <v>48.161200000000001</v>
      </c>
      <c r="AC23" s="1">
        <v>63.343200000000003</v>
      </c>
      <c r="AD23" s="1"/>
      <c r="AE23" s="19">
        <f t="shared" si="10"/>
        <v>65</v>
      </c>
      <c r="AF23" s="19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31</v>
      </c>
      <c r="C24" s="1">
        <v>848.76800000000003</v>
      </c>
      <c r="D24" s="1">
        <v>1039.954</v>
      </c>
      <c r="E24" s="1">
        <v>841.23599999999999</v>
      </c>
      <c r="F24" s="1">
        <v>802.77800000000002</v>
      </c>
      <c r="G24" s="6">
        <v>1</v>
      </c>
      <c r="H24" s="1">
        <v>60</v>
      </c>
      <c r="I24" s="1" t="s">
        <v>32</v>
      </c>
      <c r="J24" s="1">
        <v>817.69</v>
      </c>
      <c r="K24" s="1">
        <f t="shared" si="3"/>
        <v>23.545999999999935</v>
      </c>
      <c r="L24" s="1"/>
      <c r="M24" s="1"/>
      <c r="N24" s="1"/>
      <c r="O24" s="1">
        <f t="shared" si="4"/>
        <v>168.24719999999999</v>
      </c>
      <c r="P24" s="5">
        <f t="shared" si="5"/>
        <v>879.69399999999996</v>
      </c>
      <c r="Q24" s="5">
        <f t="shared" si="6"/>
        <v>879.69399999999996</v>
      </c>
      <c r="R24" s="5">
        <f t="shared" si="7"/>
        <v>879.69399999999996</v>
      </c>
      <c r="S24" s="5"/>
      <c r="T24" s="5"/>
      <c r="U24" s="1"/>
      <c r="V24" s="19">
        <f t="shared" si="8"/>
        <v>10</v>
      </c>
      <c r="W24" s="1">
        <f t="shared" si="9"/>
        <v>4.7714196729574105</v>
      </c>
      <c r="X24" s="1">
        <v>128.45140000000001</v>
      </c>
      <c r="Y24" s="1">
        <v>133.72239999999999</v>
      </c>
      <c r="Z24" s="1">
        <v>143.09520000000001</v>
      </c>
      <c r="AA24" s="1">
        <v>105.31699999999999</v>
      </c>
      <c r="AB24" s="1">
        <v>63.206800000000001</v>
      </c>
      <c r="AC24" s="1">
        <v>79.568600000000004</v>
      </c>
      <c r="AD24" s="1" t="s">
        <v>46</v>
      </c>
      <c r="AE24" s="19">
        <f t="shared" si="10"/>
        <v>880</v>
      </c>
      <c r="AF24" s="19">
        <f t="shared" si="11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31</v>
      </c>
      <c r="C25" s="1">
        <v>188.15</v>
      </c>
      <c r="D25" s="1">
        <v>344.41399999999999</v>
      </c>
      <c r="E25" s="1">
        <v>281.36099999999999</v>
      </c>
      <c r="F25" s="1">
        <v>195.04300000000001</v>
      </c>
      <c r="G25" s="6">
        <v>1</v>
      </c>
      <c r="H25" s="1">
        <v>30</v>
      </c>
      <c r="I25" s="1" t="s">
        <v>32</v>
      </c>
      <c r="J25" s="1">
        <v>288.89999999999998</v>
      </c>
      <c r="K25" s="1">
        <f t="shared" si="3"/>
        <v>-7.5389999999999873</v>
      </c>
      <c r="L25" s="1"/>
      <c r="M25" s="1"/>
      <c r="N25" s="1"/>
      <c r="O25" s="1">
        <f t="shared" si="4"/>
        <v>56.272199999999998</v>
      </c>
      <c r="P25" s="5">
        <f t="shared" si="5"/>
        <v>367.67899999999997</v>
      </c>
      <c r="Q25" s="5">
        <f t="shared" si="6"/>
        <v>367.67899999999997</v>
      </c>
      <c r="R25" s="5">
        <f t="shared" si="7"/>
        <v>367.67899999999997</v>
      </c>
      <c r="S25" s="5"/>
      <c r="T25" s="5"/>
      <c r="U25" s="1"/>
      <c r="V25" s="19">
        <f t="shared" si="8"/>
        <v>10</v>
      </c>
      <c r="W25" s="1">
        <f t="shared" si="9"/>
        <v>3.4660631715127543</v>
      </c>
      <c r="X25" s="1">
        <v>38.084000000000003</v>
      </c>
      <c r="Y25" s="1">
        <v>40.426400000000001</v>
      </c>
      <c r="Z25" s="1">
        <v>42.826799999999999</v>
      </c>
      <c r="AA25" s="1">
        <v>31.9848</v>
      </c>
      <c r="AB25" s="1">
        <v>26.3474</v>
      </c>
      <c r="AC25" s="1">
        <v>44.615200000000002</v>
      </c>
      <c r="AD25" s="1"/>
      <c r="AE25" s="19">
        <f t="shared" si="10"/>
        <v>368</v>
      </c>
      <c r="AF25" s="19">
        <f t="shared" si="11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31</v>
      </c>
      <c r="C26" s="1">
        <v>226.71700000000001</v>
      </c>
      <c r="D26" s="1">
        <v>199.393</v>
      </c>
      <c r="E26" s="1">
        <v>191.893</v>
      </c>
      <c r="F26" s="1">
        <v>160.96100000000001</v>
      </c>
      <c r="G26" s="6">
        <v>1</v>
      </c>
      <c r="H26" s="1">
        <v>30</v>
      </c>
      <c r="I26" s="1" t="s">
        <v>32</v>
      </c>
      <c r="J26" s="1">
        <v>192.6</v>
      </c>
      <c r="K26" s="1">
        <f t="shared" si="3"/>
        <v>-0.70699999999999363</v>
      </c>
      <c r="L26" s="1"/>
      <c r="M26" s="1"/>
      <c r="N26" s="1"/>
      <c r="O26" s="1">
        <f t="shared" si="4"/>
        <v>38.378599999999999</v>
      </c>
      <c r="P26" s="5">
        <f t="shared" si="5"/>
        <v>222.82499999999999</v>
      </c>
      <c r="Q26" s="5">
        <f t="shared" si="6"/>
        <v>222.82499999999999</v>
      </c>
      <c r="R26" s="5">
        <f t="shared" si="7"/>
        <v>222.82499999999999</v>
      </c>
      <c r="S26" s="5"/>
      <c r="T26" s="5"/>
      <c r="U26" s="1"/>
      <c r="V26" s="19">
        <f t="shared" si="8"/>
        <v>10</v>
      </c>
      <c r="W26" s="1">
        <f t="shared" si="9"/>
        <v>4.1940300063055975</v>
      </c>
      <c r="X26" s="1">
        <v>29.973600000000001</v>
      </c>
      <c r="Y26" s="1">
        <v>26.559799999999999</v>
      </c>
      <c r="Z26" s="1">
        <v>33.348799999999997</v>
      </c>
      <c r="AA26" s="1">
        <v>28.3184</v>
      </c>
      <c r="AB26" s="1">
        <v>8.3414000000000001</v>
      </c>
      <c r="AC26" s="1">
        <v>40.391800000000003</v>
      </c>
      <c r="AD26" s="1" t="s">
        <v>57</v>
      </c>
      <c r="AE26" s="19">
        <f t="shared" si="10"/>
        <v>223</v>
      </c>
      <c r="AF26" s="19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31</v>
      </c>
      <c r="C27" s="1">
        <v>225.506</v>
      </c>
      <c r="D27" s="1">
        <v>1170.6410000000001</v>
      </c>
      <c r="E27" s="1">
        <v>533.01800000000003</v>
      </c>
      <c r="F27" s="1">
        <v>726.822</v>
      </c>
      <c r="G27" s="6">
        <v>1</v>
      </c>
      <c r="H27" s="1">
        <v>30</v>
      </c>
      <c r="I27" s="1" t="s">
        <v>32</v>
      </c>
      <c r="J27" s="1">
        <v>550.29999999999995</v>
      </c>
      <c r="K27" s="1">
        <f t="shared" si="3"/>
        <v>-17.281999999999925</v>
      </c>
      <c r="L27" s="1"/>
      <c r="M27" s="1"/>
      <c r="N27" s="1"/>
      <c r="O27" s="1">
        <f t="shared" si="4"/>
        <v>106.6036</v>
      </c>
      <c r="P27" s="5">
        <f t="shared" si="5"/>
        <v>339.21400000000006</v>
      </c>
      <c r="Q27" s="5">
        <f t="shared" si="6"/>
        <v>339.21400000000006</v>
      </c>
      <c r="R27" s="5">
        <f t="shared" si="7"/>
        <v>339.21400000000006</v>
      </c>
      <c r="S27" s="5"/>
      <c r="T27" s="5"/>
      <c r="U27" s="1"/>
      <c r="V27" s="19">
        <f t="shared" si="8"/>
        <v>10</v>
      </c>
      <c r="W27" s="1">
        <f t="shared" si="9"/>
        <v>6.8179873850414054</v>
      </c>
      <c r="X27" s="1">
        <v>103.845</v>
      </c>
      <c r="Y27" s="1">
        <v>108.9868</v>
      </c>
      <c r="Z27" s="1">
        <v>87.9238</v>
      </c>
      <c r="AA27" s="1">
        <v>58.289000000000001</v>
      </c>
      <c r="AB27" s="1">
        <v>142.77799999999999</v>
      </c>
      <c r="AC27" s="1">
        <v>187.62200000000001</v>
      </c>
      <c r="AD27" s="1"/>
      <c r="AE27" s="19">
        <f t="shared" si="10"/>
        <v>339</v>
      </c>
      <c r="AF27" s="19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31</v>
      </c>
      <c r="C28" s="1"/>
      <c r="D28" s="1">
        <v>104.93899999999999</v>
      </c>
      <c r="E28" s="1">
        <v>25.001999999999999</v>
      </c>
      <c r="F28" s="1">
        <v>73.784999999999997</v>
      </c>
      <c r="G28" s="6">
        <v>1</v>
      </c>
      <c r="H28" s="1">
        <v>45</v>
      </c>
      <c r="I28" s="1" t="s">
        <v>32</v>
      </c>
      <c r="J28" s="1">
        <v>43.4</v>
      </c>
      <c r="K28" s="1">
        <f t="shared" si="3"/>
        <v>-18.398</v>
      </c>
      <c r="L28" s="1"/>
      <c r="M28" s="1"/>
      <c r="N28" s="1"/>
      <c r="O28" s="1">
        <f t="shared" si="4"/>
        <v>5.0004</v>
      </c>
      <c r="P28" s="5"/>
      <c r="Q28" s="5">
        <f t="shared" si="6"/>
        <v>0</v>
      </c>
      <c r="R28" s="5">
        <f t="shared" si="7"/>
        <v>0</v>
      </c>
      <c r="S28" s="5"/>
      <c r="T28" s="5"/>
      <c r="U28" s="1"/>
      <c r="V28" s="19">
        <f t="shared" si="8"/>
        <v>14.755819534437244</v>
      </c>
      <c r="W28" s="1">
        <f t="shared" si="9"/>
        <v>14.755819534437244</v>
      </c>
      <c r="X28" s="1">
        <v>5.6829999999999998</v>
      </c>
      <c r="Y28" s="1">
        <v>8.8620000000000001</v>
      </c>
      <c r="Z28" s="1">
        <v>7.4676</v>
      </c>
      <c r="AA28" s="1">
        <v>4.8246000000000002</v>
      </c>
      <c r="AB28" s="1">
        <v>4.0932000000000004</v>
      </c>
      <c r="AC28" s="1">
        <v>8.8360000000000003</v>
      </c>
      <c r="AD28" s="1"/>
      <c r="AE28" s="19">
        <f t="shared" si="10"/>
        <v>0</v>
      </c>
      <c r="AF28" s="19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31</v>
      </c>
      <c r="C29" s="1">
        <v>1687.355</v>
      </c>
      <c r="D29" s="1">
        <v>3062.549</v>
      </c>
      <c r="E29" s="1">
        <v>1810.5070000000001</v>
      </c>
      <c r="F29" s="1">
        <v>2499.6979999999999</v>
      </c>
      <c r="G29" s="6">
        <v>1</v>
      </c>
      <c r="H29" s="1">
        <v>40</v>
      </c>
      <c r="I29" s="1" t="s">
        <v>32</v>
      </c>
      <c r="J29" s="1">
        <v>1797.3</v>
      </c>
      <c r="K29" s="1">
        <f t="shared" si="3"/>
        <v>13.207000000000107</v>
      </c>
      <c r="L29" s="1"/>
      <c r="M29" s="1"/>
      <c r="N29" s="1"/>
      <c r="O29" s="1">
        <f t="shared" si="4"/>
        <v>362.10140000000001</v>
      </c>
      <c r="P29" s="5">
        <f>9.6*O29-F29</f>
        <v>976.47544000000016</v>
      </c>
      <c r="Q29" s="5">
        <f t="shared" si="6"/>
        <v>976.47544000000016</v>
      </c>
      <c r="R29" s="5">
        <f t="shared" si="7"/>
        <v>976.47544000000016</v>
      </c>
      <c r="S29" s="5"/>
      <c r="T29" s="5"/>
      <c r="U29" s="1"/>
      <c r="V29" s="19">
        <f t="shared" si="8"/>
        <v>9.6</v>
      </c>
      <c r="W29" s="1">
        <f t="shared" si="9"/>
        <v>6.9033094044927736</v>
      </c>
      <c r="X29" s="1">
        <v>365.87180000000001</v>
      </c>
      <c r="Y29" s="1">
        <v>384.65440000000001</v>
      </c>
      <c r="Z29" s="1">
        <v>305.49059999999997</v>
      </c>
      <c r="AA29" s="1">
        <v>236.23179999999999</v>
      </c>
      <c r="AB29" s="1">
        <v>146.17679999999999</v>
      </c>
      <c r="AC29" s="1">
        <v>216.1678</v>
      </c>
      <c r="AD29" s="1" t="s">
        <v>46</v>
      </c>
      <c r="AE29" s="19">
        <f t="shared" si="10"/>
        <v>976</v>
      </c>
      <c r="AF29" s="19">
        <f t="shared" si="11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31</v>
      </c>
      <c r="C30" s="1">
        <v>2.774</v>
      </c>
      <c r="D30" s="1">
        <v>96.414000000000001</v>
      </c>
      <c r="E30" s="1">
        <v>39.103000000000002</v>
      </c>
      <c r="F30" s="1">
        <v>53.024999999999999</v>
      </c>
      <c r="G30" s="6">
        <v>1</v>
      </c>
      <c r="H30" s="1">
        <v>40</v>
      </c>
      <c r="I30" s="1" t="s">
        <v>32</v>
      </c>
      <c r="J30" s="1">
        <v>37</v>
      </c>
      <c r="K30" s="1">
        <f t="shared" si="3"/>
        <v>2.1030000000000015</v>
      </c>
      <c r="L30" s="1"/>
      <c r="M30" s="1"/>
      <c r="N30" s="1"/>
      <c r="O30" s="1">
        <f t="shared" si="4"/>
        <v>7.8206000000000007</v>
      </c>
      <c r="P30" s="5">
        <f t="shared" si="5"/>
        <v>25.181000000000004</v>
      </c>
      <c r="Q30" s="5">
        <f t="shared" si="6"/>
        <v>25.181000000000004</v>
      </c>
      <c r="R30" s="5">
        <f t="shared" si="7"/>
        <v>25.181000000000004</v>
      </c>
      <c r="S30" s="5"/>
      <c r="T30" s="5"/>
      <c r="U30" s="1"/>
      <c r="V30" s="19">
        <f t="shared" si="8"/>
        <v>10</v>
      </c>
      <c r="W30" s="1">
        <f t="shared" si="9"/>
        <v>6.7801703194128322</v>
      </c>
      <c r="X30" s="1">
        <v>6.7439999999999998</v>
      </c>
      <c r="Y30" s="1">
        <v>7.8078000000000003</v>
      </c>
      <c r="Z30" s="1">
        <v>9.2210000000000001</v>
      </c>
      <c r="AA30" s="1">
        <v>7.6194000000000006</v>
      </c>
      <c r="AB30" s="1">
        <v>2.7856000000000001</v>
      </c>
      <c r="AC30" s="1">
        <v>5.5364000000000004</v>
      </c>
      <c r="AD30" s="1"/>
      <c r="AE30" s="19">
        <f t="shared" si="10"/>
        <v>25</v>
      </c>
      <c r="AF30" s="19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31</v>
      </c>
      <c r="C31" s="1">
        <v>240.601</v>
      </c>
      <c r="D31" s="1">
        <v>151.935</v>
      </c>
      <c r="E31" s="1">
        <v>199.18</v>
      </c>
      <c r="F31" s="1">
        <v>122.65900000000001</v>
      </c>
      <c r="G31" s="6">
        <v>1</v>
      </c>
      <c r="H31" s="1">
        <v>30</v>
      </c>
      <c r="I31" s="1" t="s">
        <v>32</v>
      </c>
      <c r="J31" s="1">
        <v>213.2</v>
      </c>
      <c r="K31" s="1">
        <f t="shared" si="3"/>
        <v>-14.019999999999982</v>
      </c>
      <c r="L31" s="1"/>
      <c r="M31" s="1"/>
      <c r="N31" s="1"/>
      <c r="O31" s="1">
        <f t="shared" si="4"/>
        <v>39.835999999999999</v>
      </c>
      <c r="P31" s="5">
        <f t="shared" si="5"/>
        <v>275.70100000000002</v>
      </c>
      <c r="Q31" s="5">
        <f t="shared" si="6"/>
        <v>275.70100000000002</v>
      </c>
      <c r="R31" s="5">
        <f t="shared" si="7"/>
        <v>275.70100000000002</v>
      </c>
      <c r="S31" s="5"/>
      <c r="T31" s="5"/>
      <c r="U31" s="1"/>
      <c r="V31" s="19">
        <f t="shared" si="8"/>
        <v>10</v>
      </c>
      <c r="W31" s="1">
        <f t="shared" si="9"/>
        <v>3.0790993071593538</v>
      </c>
      <c r="X31" s="1">
        <v>19.844999999999999</v>
      </c>
      <c r="Y31" s="1">
        <v>19.490200000000002</v>
      </c>
      <c r="Z31" s="1">
        <v>32.082999999999998</v>
      </c>
      <c r="AA31" s="1">
        <v>27.3672</v>
      </c>
      <c r="AB31" s="1">
        <v>23.110399999999998</v>
      </c>
      <c r="AC31" s="1">
        <v>28.772600000000001</v>
      </c>
      <c r="AD31" s="1"/>
      <c r="AE31" s="19">
        <f t="shared" si="10"/>
        <v>276</v>
      </c>
      <c r="AF31" s="19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31</v>
      </c>
      <c r="C32" s="1"/>
      <c r="D32" s="1">
        <v>42.927</v>
      </c>
      <c r="E32" s="1">
        <v>38.680999999999997</v>
      </c>
      <c r="F32" s="1">
        <v>3.5459999999999998</v>
      </c>
      <c r="G32" s="6">
        <v>1</v>
      </c>
      <c r="H32" s="1">
        <v>50</v>
      </c>
      <c r="I32" s="1" t="s">
        <v>32</v>
      </c>
      <c r="J32" s="1">
        <v>49.5</v>
      </c>
      <c r="K32" s="1">
        <f t="shared" si="3"/>
        <v>-10.819000000000003</v>
      </c>
      <c r="L32" s="1"/>
      <c r="M32" s="1"/>
      <c r="N32" s="1"/>
      <c r="O32" s="1">
        <f t="shared" si="4"/>
        <v>7.7361999999999993</v>
      </c>
      <c r="P32" s="5">
        <f>7*O32-F32</f>
        <v>50.607399999999998</v>
      </c>
      <c r="Q32" s="5">
        <f t="shared" si="6"/>
        <v>50.607399999999998</v>
      </c>
      <c r="R32" s="5">
        <f t="shared" si="7"/>
        <v>50.607399999999998</v>
      </c>
      <c r="S32" s="5"/>
      <c r="T32" s="5"/>
      <c r="U32" s="1"/>
      <c r="V32" s="19">
        <f t="shared" si="8"/>
        <v>7</v>
      </c>
      <c r="W32" s="1">
        <f t="shared" si="9"/>
        <v>0.45836457175357415</v>
      </c>
      <c r="X32" s="1">
        <v>1.0134000000000001</v>
      </c>
      <c r="Y32" s="1">
        <v>1.7292000000000001</v>
      </c>
      <c r="Z32" s="1">
        <v>5.2110000000000003</v>
      </c>
      <c r="AA32" s="1">
        <v>4.2081999999999997</v>
      </c>
      <c r="AB32" s="1">
        <v>4.3393999999999986</v>
      </c>
      <c r="AC32" s="1">
        <v>2.9001999999999999</v>
      </c>
      <c r="AD32" s="1" t="s">
        <v>64</v>
      </c>
      <c r="AE32" s="19">
        <f t="shared" si="10"/>
        <v>51</v>
      </c>
      <c r="AF32" s="19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31</v>
      </c>
      <c r="C33" s="1"/>
      <c r="D33" s="1">
        <v>47.359000000000002</v>
      </c>
      <c r="E33" s="1">
        <v>30.855</v>
      </c>
      <c r="F33" s="1">
        <v>14.395</v>
      </c>
      <c r="G33" s="6">
        <v>1</v>
      </c>
      <c r="H33" s="1">
        <v>50</v>
      </c>
      <c r="I33" s="1" t="s">
        <v>32</v>
      </c>
      <c r="J33" s="1">
        <v>30</v>
      </c>
      <c r="K33" s="1">
        <f t="shared" si="3"/>
        <v>0.85500000000000043</v>
      </c>
      <c r="L33" s="1"/>
      <c r="M33" s="1"/>
      <c r="N33" s="1"/>
      <c r="O33" s="1">
        <f t="shared" si="4"/>
        <v>6.1710000000000003</v>
      </c>
      <c r="P33" s="5">
        <f>9*O33-F33</f>
        <v>41.144000000000005</v>
      </c>
      <c r="Q33" s="5">
        <f t="shared" si="6"/>
        <v>41.144000000000005</v>
      </c>
      <c r="R33" s="5">
        <f t="shared" si="7"/>
        <v>41.144000000000005</v>
      </c>
      <c r="S33" s="5"/>
      <c r="T33" s="5"/>
      <c r="U33" s="1"/>
      <c r="V33" s="19">
        <f t="shared" si="8"/>
        <v>9</v>
      </c>
      <c r="W33" s="1">
        <f t="shared" si="9"/>
        <v>2.3326851401717712</v>
      </c>
      <c r="X33" s="1">
        <v>0.14280000000000001</v>
      </c>
      <c r="Y33" s="1">
        <v>0.28539999999999999</v>
      </c>
      <c r="Z33" s="1">
        <v>4.7271999999999998</v>
      </c>
      <c r="AA33" s="1">
        <v>4.4417999999999997</v>
      </c>
      <c r="AB33" s="1">
        <v>5.2753999999999994</v>
      </c>
      <c r="AC33" s="1">
        <v>2.5948000000000002</v>
      </c>
      <c r="AD33" s="1" t="s">
        <v>64</v>
      </c>
      <c r="AE33" s="19">
        <f t="shared" si="10"/>
        <v>41</v>
      </c>
      <c r="AF33" s="19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38</v>
      </c>
      <c r="C34" s="1">
        <v>1279</v>
      </c>
      <c r="D34" s="1">
        <v>2100</v>
      </c>
      <c r="E34" s="1">
        <v>1526</v>
      </c>
      <c r="F34" s="1">
        <v>1534</v>
      </c>
      <c r="G34" s="6">
        <v>0.4</v>
      </c>
      <c r="H34" s="1">
        <v>45</v>
      </c>
      <c r="I34" s="1" t="s">
        <v>32</v>
      </c>
      <c r="J34" s="1">
        <v>1529</v>
      </c>
      <c r="K34" s="1">
        <f t="shared" si="3"/>
        <v>-3</v>
      </c>
      <c r="L34" s="1"/>
      <c r="M34" s="1"/>
      <c r="N34" s="1"/>
      <c r="O34" s="1">
        <f t="shared" si="4"/>
        <v>305.2</v>
      </c>
      <c r="P34" s="5">
        <f>9.6*O34-F34</f>
        <v>1395.9199999999996</v>
      </c>
      <c r="Q34" s="5">
        <f t="shared" si="6"/>
        <v>1395.9199999999996</v>
      </c>
      <c r="R34" s="5">
        <f t="shared" si="7"/>
        <v>1395.9199999999996</v>
      </c>
      <c r="S34" s="5"/>
      <c r="T34" s="5"/>
      <c r="U34" s="1"/>
      <c r="V34" s="19">
        <f t="shared" si="8"/>
        <v>9.6</v>
      </c>
      <c r="W34" s="1">
        <f t="shared" si="9"/>
        <v>5.0262123197903019</v>
      </c>
      <c r="X34" s="1">
        <v>242.4</v>
      </c>
      <c r="Y34" s="1">
        <v>262.60000000000002</v>
      </c>
      <c r="Z34" s="1">
        <v>329.4</v>
      </c>
      <c r="AA34" s="1">
        <v>231.2</v>
      </c>
      <c r="AB34" s="1">
        <v>238.8</v>
      </c>
      <c r="AC34" s="1">
        <v>315.60000000000002</v>
      </c>
      <c r="AD34" s="1" t="s">
        <v>68</v>
      </c>
      <c r="AE34" s="19">
        <f t="shared" si="10"/>
        <v>558</v>
      </c>
      <c r="AF34" s="19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38</v>
      </c>
      <c r="C35" s="1">
        <v>773</v>
      </c>
      <c r="D35" s="1">
        <v>1080</v>
      </c>
      <c r="E35" s="1">
        <v>425</v>
      </c>
      <c r="F35" s="1">
        <v>1262</v>
      </c>
      <c r="G35" s="6">
        <v>0.45</v>
      </c>
      <c r="H35" s="1">
        <v>50</v>
      </c>
      <c r="I35" s="1" t="s">
        <v>32</v>
      </c>
      <c r="J35" s="1">
        <v>405.9</v>
      </c>
      <c r="K35" s="1">
        <f t="shared" si="3"/>
        <v>19.100000000000023</v>
      </c>
      <c r="L35" s="1"/>
      <c r="M35" s="1"/>
      <c r="N35" s="1"/>
      <c r="O35" s="1">
        <f t="shared" si="4"/>
        <v>85</v>
      </c>
      <c r="P35" s="5"/>
      <c r="Q35" s="5">
        <f t="shared" si="6"/>
        <v>0</v>
      </c>
      <c r="R35" s="5">
        <f t="shared" si="7"/>
        <v>0</v>
      </c>
      <c r="S35" s="5"/>
      <c r="T35" s="5"/>
      <c r="U35" s="1"/>
      <c r="V35" s="19">
        <f t="shared" si="8"/>
        <v>14.847058823529412</v>
      </c>
      <c r="W35" s="1">
        <f t="shared" si="9"/>
        <v>14.847058823529412</v>
      </c>
      <c r="X35" s="1">
        <v>85.2</v>
      </c>
      <c r="Y35" s="1">
        <v>103.6</v>
      </c>
      <c r="Z35" s="1">
        <v>171.66380000000001</v>
      </c>
      <c r="AA35" s="1">
        <v>111.0638</v>
      </c>
      <c r="AB35" s="1">
        <v>108.4</v>
      </c>
      <c r="AC35" s="1">
        <v>124.8</v>
      </c>
      <c r="AD35" s="1"/>
      <c r="AE35" s="19">
        <f t="shared" si="10"/>
        <v>0</v>
      </c>
      <c r="AF35" s="19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38</v>
      </c>
      <c r="C36" s="1">
        <v>1252</v>
      </c>
      <c r="D36" s="1">
        <v>2214</v>
      </c>
      <c r="E36" s="1">
        <v>1507</v>
      </c>
      <c r="F36" s="1">
        <v>1761</v>
      </c>
      <c r="G36" s="6">
        <v>0.4</v>
      </c>
      <c r="H36" s="1">
        <v>45</v>
      </c>
      <c r="I36" s="1" t="s">
        <v>32</v>
      </c>
      <c r="J36" s="1">
        <v>1496</v>
      </c>
      <c r="K36" s="1">
        <f t="shared" si="3"/>
        <v>11</v>
      </c>
      <c r="L36" s="1"/>
      <c r="M36" s="1"/>
      <c r="N36" s="1"/>
      <c r="O36" s="1">
        <f t="shared" si="4"/>
        <v>301.39999999999998</v>
      </c>
      <c r="P36" s="5">
        <f>9.6*O36-F36</f>
        <v>1132.4399999999996</v>
      </c>
      <c r="Q36" s="5">
        <f t="shared" si="6"/>
        <v>1132.4399999999996</v>
      </c>
      <c r="R36" s="5">
        <f t="shared" si="7"/>
        <v>1132.4399999999996</v>
      </c>
      <c r="S36" s="5"/>
      <c r="T36" s="5"/>
      <c r="U36" s="1"/>
      <c r="V36" s="19">
        <f t="shared" si="8"/>
        <v>9.6</v>
      </c>
      <c r="W36" s="1">
        <f t="shared" si="9"/>
        <v>5.8427339084273395</v>
      </c>
      <c r="X36" s="1">
        <v>251.8</v>
      </c>
      <c r="Y36" s="1">
        <v>268</v>
      </c>
      <c r="Z36" s="1">
        <v>316.2</v>
      </c>
      <c r="AA36" s="1">
        <v>205</v>
      </c>
      <c r="AB36" s="1">
        <v>202.8</v>
      </c>
      <c r="AC36" s="1">
        <v>424.6</v>
      </c>
      <c r="AD36" s="1" t="s">
        <v>68</v>
      </c>
      <c r="AE36" s="19">
        <f t="shared" si="10"/>
        <v>453</v>
      </c>
      <c r="AF36" s="19">
        <f t="shared" si="11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31</v>
      </c>
      <c r="C37" s="1">
        <v>532.08399999999995</v>
      </c>
      <c r="D37" s="1">
        <v>1594.6469999999999</v>
      </c>
      <c r="E37" s="1">
        <v>747.78700000000003</v>
      </c>
      <c r="F37" s="1">
        <v>1151.8520000000001</v>
      </c>
      <c r="G37" s="6">
        <v>1</v>
      </c>
      <c r="H37" s="1">
        <v>45</v>
      </c>
      <c r="I37" s="1" t="s">
        <v>32</v>
      </c>
      <c r="J37" s="1">
        <v>700.05</v>
      </c>
      <c r="K37" s="1">
        <f t="shared" ref="K37:K68" si="12">E37-J37</f>
        <v>47.73700000000008</v>
      </c>
      <c r="L37" s="1"/>
      <c r="M37" s="1"/>
      <c r="N37" s="1"/>
      <c r="O37" s="1">
        <f t="shared" si="4"/>
        <v>149.5574</v>
      </c>
      <c r="P37" s="5">
        <f t="shared" si="5"/>
        <v>343.72199999999998</v>
      </c>
      <c r="Q37" s="5">
        <f t="shared" si="6"/>
        <v>343.72199999999998</v>
      </c>
      <c r="R37" s="5">
        <f t="shared" si="7"/>
        <v>343.72199999999998</v>
      </c>
      <c r="S37" s="5"/>
      <c r="T37" s="5"/>
      <c r="U37" s="1"/>
      <c r="V37" s="19">
        <f t="shared" si="8"/>
        <v>10</v>
      </c>
      <c r="W37" s="1">
        <f t="shared" si="9"/>
        <v>7.7017385966859555</v>
      </c>
      <c r="X37" s="1">
        <v>157.54939999999999</v>
      </c>
      <c r="Y37" s="1">
        <v>177.83779999999999</v>
      </c>
      <c r="Z37" s="1">
        <v>141.19579999999999</v>
      </c>
      <c r="AA37" s="1">
        <v>108.06399999999999</v>
      </c>
      <c r="AB37" s="1">
        <v>117.4734</v>
      </c>
      <c r="AC37" s="1">
        <v>143.76259999999999</v>
      </c>
      <c r="AD37" s="1"/>
      <c r="AE37" s="19">
        <f t="shared" si="10"/>
        <v>344</v>
      </c>
      <c r="AF37" s="19">
        <f t="shared" si="11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38</v>
      </c>
      <c r="C38" s="1">
        <v>456</v>
      </c>
      <c r="D38" s="1">
        <v>744</v>
      </c>
      <c r="E38" s="1">
        <v>395</v>
      </c>
      <c r="F38" s="1">
        <v>688</v>
      </c>
      <c r="G38" s="6">
        <v>0.45</v>
      </c>
      <c r="H38" s="1">
        <v>45</v>
      </c>
      <c r="I38" s="1" t="s">
        <v>32</v>
      </c>
      <c r="J38" s="1">
        <v>399</v>
      </c>
      <c r="K38" s="1">
        <f t="shared" si="12"/>
        <v>-4</v>
      </c>
      <c r="L38" s="1"/>
      <c r="M38" s="1"/>
      <c r="N38" s="1"/>
      <c r="O38" s="1">
        <f t="shared" ref="O38:O69" si="13">E38/5</f>
        <v>79</v>
      </c>
      <c r="P38" s="5">
        <f t="shared" si="5"/>
        <v>102</v>
      </c>
      <c r="Q38" s="5">
        <f t="shared" si="6"/>
        <v>102</v>
      </c>
      <c r="R38" s="5">
        <f t="shared" si="7"/>
        <v>102</v>
      </c>
      <c r="S38" s="5"/>
      <c r="T38" s="5"/>
      <c r="U38" s="1"/>
      <c r="V38" s="19">
        <f t="shared" si="8"/>
        <v>10</v>
      </c>
      <c r="W38" s="1">
        <f t="shared" si="9"/>
        <v>8.7088607594936711</v>
      </c>
      <c r="X38" s="1">
        <v>57.6</v>
      </c>
      <c r="Y38" s="1">
        <v>76.2</v>
      </c>
      <c r="Z38" s="1">
        <v>112.6</v>
      </c>
      <c r="AA38" s="1">
        <v>70.8</v>
      </c>
      <c r="AB38" s="1">
        <v>88.6</v>
      </c>
      <c r="AC38" s="1">
        <v>102.2</v>
      </c>
      <c r="AD38" s="1"/>
      <c r="AE38" s="19">
        <f t="shared" si="10"/>
        <v>46</v>
      </c>
      <c r="AF38" s="19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38</v>
      </c>
      <c r="C39" s="1">
        <v>404</v>
      </c>
      <c r="D39" s="1">
        <v>780</v>
      </c>
      <c r="E39" s="1">
        <v>519</v>
      </c>
      <c r="F39" s="1">
        <v>550</v>
      </c>
      <c r="G39" s="6">
        <v>0.35</v>
      </c>
      <c r="H39" s="1">
        <v>40</v>
      </c>
      <c r="I39" s="1" t="s">
        <v>32</v>
      </c>
      <c r="J39" s="1">
        <v>526</v>
      </c>
      <c r="K39" s="1">
        <f t="shared" si="12"/>
        <v>-7</v>
      </c>
      <c r="L39" s="1"/>
      <c r="M39" s="1"/>
      <c r="N39" s="1"/>
      <c r="O39" s="1">
        <f t="shared" si="13"/>
        <v>103.8</v>
      </c>
      <c r="P39" s="5">
        <f>9.6*O39-F39</f>
        <v>446.4799999999999</v>
      </c>
      <c r="Q39" s="5">
        <f t="shared" si="6"/>
        <v>446.4799999999999</v>
      </c>
      <c r="R39" s="5">
        <f t="shared" si="7"/>
        <v>446.4799999999999</v>
      </c>
      <c r="S39" s="5"/>
      <c r="T39" s="5"/>
      <c r="U39" s="1"/>
      <c r="V39" s="19">
        <f t="shared" si="8"/>
        <v>9.6</v>
      </c>
      <c r="W39" s="1">
        <f t="shared" si="9"/>
        <v>5.2986512524084777</v>
      </c>
      <c r="X39" s="1">
        <v>69.2</v>
      </c>
      <c r="Y39" s="1">
        <v>92.2</v>
      </c>
      <c r="Z39" s="1">
        <v>120</v>
      </c>
      <c r="AA39" s="1">
        <v>76</v>
      </c>
      <c r="AB39" s="1">
        <v>70.8</v>
      </c>
      <c r="AC39" s="1">
        <v>104</v>
      </c>
      <c r="AD39" s="1" t="s">
        <v>33</v>
      </c>
      <c r="AE39" s="19">
        <f t="shared" si="10"/>
        <v>156</v>
      </c>
      <c r="AF39" s="19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31</v>
      </c>
      <c r="C40" s="1">
        <v>133.45500000000001</v>
      </c>
      <c r="D40" s="1">
        <v>376.06400000000002</v>
      </c>
      <c r="E40" s="1">
        <v>229.81399999999999</v>
      </c>
      <c r="F40" s="1">
        <v>227.363</v>
      </c>
      <c r="G40" s="6">
        <v>1</v>
      </c>
      <c r="H40" s="1">
        <v>40</v>
      </c>
      <c r="I40" s="1" t="s">
        <v>32</v>
      </c>
      <c r="J40" s="1">
        <v>228.75</v>
      </c>
      <c r="K40" s="1">
        <f t="shared" si="12"/>
        <v>1.063999999999993</v>
      </c>
      <c r="L40" s="1"/>
      <c r="M40" s="1"/>
      <c r="N40" s="1"/>
      <c r="O40" s="1">
        <f t="shared" si="13"/>
        <v>45.962800000000001</v>
      </c>
      <c r="P40" s="5">
        <f t="shared" si="5"/>
        <v>232.26500000000004</v>
      </c>
      <c r="Q40" s="5">
        <f t="shared" si="6"/>
        <v>232.26500000000004</v>
      </c>
      <c r="R40" s="5">
        <f t="shared" si="7"/>
        <v>232.26500000000004</v>
      </c>
      <c r="S40" s="5"/>
      <c r="T40" s="5"/>
      <c r="U40" s="1"/>
      <c r="V40" s="19">
        <f t="shared" si="8"/>
        <v>10</v>
      </c>
      <c r="W40" s="1">
        <f t="shared" si="9"/>
        <v>4.9466742670159345</v>
      </c>
      <c r="X40" s="1">
        <v>39.022000000000013</v>
      </c>
      <c r="Y40" s="1">
        <v>43.319400000000002</v>
      </c>
      <c r="Z40" s="1">
        <v>40.058800000000012</v>
      </c>
      <c r="AA40" s="1">
        <v>33.198799999999999</v>
      </c>
      <c r="AB40" s="1">
        <v>25.555199999999999</v>
      </c>
      <c r="AC40" s="1">
        <v>50.814</v>
      </c>
      <c r="AD40" s="1"/>
      <c r="AE40" s="19">
        <f t="shared" si="10"/>
        <v>232</v>
      </c>
      <c r="AF40" s="19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38</v>
      </c>
      <c r="C41" s="1">
        <v>185</v>
      </c>
      <c r="D41" s="1">
        <v>1092</v>
      </c>
      <c r="E41" s="1">
        <v>436</v>
      </c>
      <c r="F41" s="1">
        <v>720</v>
      </c>
      <c r="G41" s="6">
        <v>0.4</v>
      </c>
      <c r="H41" s="1">
        <v>40</v>
      </c>
      <c r="I41" s="1" t="s">
        <v>32</v>
      </c>
      <c r="J41" s="1">
        <v>438</v>
      </c>
      <c r="K41" s="1">
        <f t="shared" si="12"/>
        <v>-2</v>
      </c>
      <c r="L41" s="1"/>
      <c r="M41" s="1"/>
      <c r="N41" s="1"/>
      <c r="O41" s="1">
        <f t="shared" si="13"/>
        <v>87.2</v>
      </c>
      <c r="P41" s="5">
        <f t="shared" si="5"/>
        <v>152</v>
      </c>
      <c r="Q41" s="5">
        <f t="shared" si="6"/>
        <v>152</v>
      </c>
      <c r="R41" s="5">
        <f t="shared" si="7"/>
        <v>152</v>
      </c>
      <c r="S41" s="5"/>
      <c r="T41" s="5"/>
      <c r="U41" s="1"/>
      <c r="V41" s="19">
        <f t="shared" si="8"/>
        <v>10</v>
      </c>
      <c r="W41" s="1">
        <f t="shared" si="9"/>
        <v>8.2568807339449535</v>
      </c>
      <c r="X41" s="1">
        <v>91.2</v>
      </c>
      <c r="Y41" s="1">
        <v>107.8</v>
      </c>
      <c r="Z41" s="1">
        <v>111</v>
      </c>
      <c r="AA41" s="1">
        <v>65</v>
      </c>
      <c r="AB41" s="1">
        <v>69</v>
      </c>
      <c r="AC41" s="1">
        <v>103</v>
      </c>
      <c r="AD41" s="1"/>
      <c r="AE41" s="19">
        <f t="shared" si="10"/>
        <v>61</v>
      </c>
      <c r="AF41" s="19">
        <f t="shared" si="11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38</v>
      </c>
      <c r="C42" s="1">
        <v>338</v>
      </c>
      <c r="D42" s="1">
        <v>864</v>
      </c>
      <c r="E42" s="1">
        <v>432</v>
      </c>
      <c r="F42" s="1">
        <v>654</v>
      </c>
      <c r="G42" s="6">
        <v>0.4</v>
      </c>
      <c r="H42" s="1">
        <v>45</v>
      </c>
      <c r="I42" s="1" t="s">
        <v>32</v>
      </c>
      <c r="J42" s="1">
        <v>437</v>
      </c>
      <c r="K42" s="1">
        <f t="shared" si="12"/>
        <v>-5</v>
      </c>
      <c r="L42" s="1"/>
      <c r="M42" s="1"/>
      <c r="N42" s="1"/>
      <c r="O42" s="1">
        <f t="shared" si="13"/>
        <v>86.4</v>
      </c>
      <c r="P42" s="5">
        <f t="shared" si="5"/>
        <v>210</v>
      </c>
      <c r="Q42" s="5">
        <f t="shared" si="6"/>
        <v>210</v>
      </c>
      <c r="R42" s="5">
        <f t="shared" si="7"/>
        <v>210</v>
      </c>
      <c r="S42" s="5"/>
      <c r="T42" s="5"/>
      <c r="U42" s="1"/>
      <c r="V42" s="19">
        <f t="shared" si="8"/>
        <v>10</v>
      </c>
      <c r="W42" s="1">
        <f t="shared" si="9"/>
        <v>7.5694444444444438</v>
      </c>
      <c r="X42" s="1">
        <v>85.8</v>
      </c>
      <c r="Y42" s="1">
        <v>101.4</v>
      </c>
      <c r="Z42" s="1">
        <v>118.4</v>
      </c>
      <c r="AA42" s="1">
        <v>75.2</v>
      </c>
      <c r="AB42" s="1">
        <v>100</v>
      </c>
      <c r="AC42" s="1">
        <v>128</v>
      </c>
      <c r="AD42" s="1" t="s">
        <v>68</v>
      </c>
      <c r="AE42" s="19">
        <f t="shared" si="10"/>
        <v>84</v>
      </c>
      <c r="AF42" s="19">
        <f t="shared" si="11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31</v>
      </c>
      <c r="C43" s="1">
        <v>59.591000000000001</v>
      </c>
      <c r="D43" s="1">
        <v>603.43299999999999</v>
      </c>
      <c r="E43" s="1">
        <v>299.87400000000002</v>
      </c>
      <c r="F43" s="1">
        <v>325.06599999999997</v>
      </c>
      <c r="G43" s="6">
        <v>1</v>
      </c>
      <c r="H43" s="1">
        <v>40</v>
      </c>
      <c r="I43" s="1" t="s">
        <v>32</v>
      </c>
      <c r="J43" s="1">
        <v>298.35000000000002</v>
      </c>
      <c r="K43" s="1">
        <f t="shared" si="12"/>
        <v>1.5240000000000009</v>
      </c>
      <c r="L43" s="1"/>
      <c r="M43" s="1"/>
      <c r="N43" s="1"/>
      <c r="O43" s="1">
        <f t="shared" si="13"/>
        <v>59.974800000000002</v>
      </c>
      <c r="P43" s="5">
        <f t="shared" si="5"/>
        <v>274.68200000000007</v>
      </c>
      <c r="Q43" s="5">
        <f t="shared" si="6"/>
        <v>274.68200000000007</v>
      </c>
      <c r="R43" s="5">
        <f t="shared" si="7"/>
        <v>274.68200000000007</v>
      </c>
      <c r="S43" s="5"/>
      <c r="T43" s="5"/>
      <c r="U43" s="1"/>
      <c r="V43" s="19">
        <f t="shared" si="8"/>
        <v>10</v>
      </c>
      <c r="W43" s="1">
        <f t="shared" si="9"/>
        <v>5.4200430847622663</v>
      </c>
      <c r="X43" s="1">
        <v>46.485599999999998</v>
      </c>
      <c r="Y43" s="1">
        <v>62.102800000000002</v>
      </c>
      <c r="Z43" s="1">
        <v>48.963999999999999</v>
      </c>
      <c r="AA43" s="1">
        <v>28.178799999999999</v>
      </c>
      <c r="AB43" s="1">
        <v>41.234999999999999</v>
      </c>
      <c r="AC43" s="1">
        <v>57.289599999999993</v>
      </c>
      <c r="AD43" s="1"/>
      <c r="AE43" s="19">
        <f t="shared" si="10"/>
        <v>275</v>
      </c>
      <c r="AF43" s="19">
        <f t="shared" si="11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38</v>
      </c>
      <c r="C44" s="1">
        <v>227</v>
      </c>
      <c r="D44" s="1">
        <v>1638</v>
      </c>
      <c r="E44" s="1">
        <v>710</v>
      </c>
      <c r="F44" s="1">
        <v>1003</v>
      </c>
      <c r="G44" s="6">
        <v>0.35</v>
      </c>
      <c r="H44" s="1">
        <v>40</v>
      </c>
      <c r="I44" s="1" t="s">
        <v>32</v>
      </c>
      <c r="J44" s="1">
        <v>713</v>
      </c>
      <c r="K44" s="1">
        <f t="shared" si="12"/>
        <v>-3</v>
      </c>
      <c r="L44" s="1"/>
      <c r="M44" s="1"/>
      <c r="N44" s="1"/>
      <c r="O44" s="1">
        <f t="shared" si="13"/>
        <v>142</v>
      </c>
      <c r="P44" s="5">
        <f t="shared" si="5"/>
        <v>417</v>
      </c>
      <c r="Q44" s="5">
        <f t="shared" si="6"/>
        <v>417</v>
      </c>
      <c r="R44" s="5">
        <f t="shared" si="7"/>
        <v>417</v>
      </c>
      <c r="S44" s="5"/>
      <c r="T44" s="5"/>
      <c r="U44" s="1"/>
      <c r="V44" s="19">
        <f t="shared" si="8"/>
        <v>10</v>
      </c>
      <c r="W44" s="1">
        <f t="shared" si="9"/>
        <v>7.063380281690141</v>
      </c>
      <c r="X44" s="1">
        <v>139.80000000000001</v>
      </c>
      <c r="Y44" s="1">
        <v>163.4</v>
      </c>
      <c r="Z44" s="1">
        <v>144.80000000000001</v>
      </c>
      <c r="AA44" s="1">
        <v>86.2</v>
      </c>
      <c r="AB44" s="1">
        <v>99.8</v>
      </c>
      <c r="AC44" s="1">
        <v>145.4</v>
      </c>
      <c r="AD44" s="1"/>
      <c r="AE44" s="19">
        <f t="shared" si="10"/>
        <v>146</v>
      </c>
      <c r="AF44" s="19">
        <f t="shared" si="11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38</v>
      </c>
      <c r="C45" s="1">
        <v>130</v>
      </c>
      <c r="D45" s="1">
        <v>1266</v>
      </c>
      <c r="E45" s="1">
        <v>489</v>
      </c>
      <c r="F45" s="1">
        <v>776</v>
      </c>
      <c r="G45" s="6">
        <v>0.4</v>
      </c>
      <c r="H45" s="1">
        <v>40</v>
      </c>
      <c r="I45" s="1" t="s">
        <v>32</v>
      </c>
      <c r="J45" s="1">
        <v>497</v>
      </c>
      <c r="K45" s="1">
        <f t="shared" si="12"/>
        <v>-8</v>
      </c>
      <c r="L45" s="1"/>
      <c r="M45" s="1"/>
      <c r="N45" s="1"/>
      <c r="O45" s="1">
        <f t="shared" si="13"/>
        <v>97.8</v>
      </c>
      <c r="P45" s="5">
        <f t="shared" si="5"/>
        <v>202</v>
      </c>
      <c r="Q45" s="5">
        <f t="shared" si="6"/>
        <v>202</v>
      </c>
      <c r="R45" s="5">
        <f t="shared" si="7"/>
        <v>202</v>
      </c>
      <c r="S45" s="5"/>
      <c r="T45" s="5"/>
      <c r="U45" s="1"/>
      <c r="V45" s="19">
        <f t="shared" si="8"/>
        <v>10</v>
      </c>
      <c r="W45" s="1">
        <f t="shared" si="9"/>
        <v>7.9345603271983647</v>
      </c>
      <c r="X45" s="1">
        <v>103.4</v>
      </c>
      <c r="Y45" s="1">
        <v>128.19999999999999</v>
      </c>
      <c r="Z45" s="1">
        <v>109.8</v>
      </c>
      <c r="AA45" s="1">
        <v>83.2</v>
      </c>
      <c r="AB45" s="1">
        <v>86.2</v>
      </c>
      <c r="AC45" s="1">
        <v>147.19999999999999</v>
      </c>
      <c r="AD45" s="1"/>
      <c r="AE45" s="19">
        <f t="shared" si="10"/>
        <v>81</v>
      </c>
      <c r="AF45" s="19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31</v>
      </c>
      <c r="C46" s="1">
        <v>342.97699999999998</v>
      </c>
      <c r="D46" s="1">
        <v>1894.105</v>
      </c>
      <c r="E46" s="1">
        <v>738.57399999999996</v>
      </c>
      <c r="F46" s="1">
        <v>1254.8489999999999</v>
      </c>
      <c r="G46" s="6">
        <v>1</v>
      </c>
      <c r="H46" s="1">
        <v>50</v>
      </c>
      <c r="I46" s="1" t="s">
        <v>32</v>
      </c>
      <c r="J46" s="1">
        <v>718.65</v>
      </c>
      <c r="K46" s="1">
        <f t="shared" si="12"/>
        <v>19.923999999999978</v>
      </c>
      <c r="L46" s="1"/>
      <c r="M46" s="1"/>
      <c r="N46" s="1"/>
      <c r="O46" s="1">
        <f t="shared" si="13"/>
        <v>147.7148</v>
      </c>
      <c r="P46" s="5">
        <f t="shared" si="5"/>
        <v>222.29899999999998</v>
      </c>
      <c r="Q46" s="5">
        <f t="shared" si="6"/>
        <v>222.29899999999998</v>
      </c>
      <c r="R46" s="5">
        <f t="shared" si="7"/>
        <v>222.29899999999998</v>
      </c>
      <c r="S46" s="5"/>
      <c r="T46" s="5"/>
      <c r="U46" s="1"/>
      <c r="V46" s="19">
        <f t="shared" si="8"/>
        <v>10</v>
      </c>
      <c r="W46" s="1">
        <f t="shared" si="9"/>
        <v>8.4950797076528559</v>
      </c>
      <c r="X46" s="1">
        <v>159.5018</v>
      </c>
      <c r="Y46" s="1">
        <v>179.226</v>
      </c>
      <c r="Z46" s="1">
        <v>139.90819999999999</v>
      </c>
      <c r="AA46" s="1">
        <v>88.466200000000001</v>
      </c>
      <c r="AB46" s="1">
        <v>106.941</v>
      </c>
      <c r="AC46" s="1">
        <v>149.3126</v>
      </c>
      <c r="AD46" s="1"/>
      <c r="AE46" s="19">
        <f t="shared" si="10"/>
        <v>222</v>
      </c>
      <c r="AF46" s="19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31</v>
      </c>
      <c r="C47" s="1">
        <v>1177.893</v>
      </c>
      <c r="D47" s="1">
        <v>2193.6779999999999</v>
      </c>
      <c r="E47" s="1">
        <v>1098.9490000000001</v>
      </c>
      <c r="F47" s="1">
        <v>1863.213</v>
      </c>
      <c r="G47" s="6">
        <v>1</v>
      </c>
      <c r="H47" s="1">
        <v>50</v>
      </c>
      <c r="I47" s="1" t="s">
        <v>32</v>
      </c>
      <c r="J47" s="1">
        <v>1072.7</v>
      </c>
      <c r="K47" s="1">
        <f t="shared" si="12"/>
        <v>26.249000000000024</v>
      </c>
      <c r="L47" s="1"/>
      <c r="M47" s="1"/>
      <c r="N47" s="1"/>
      <c r="O47" s="1">
        <f t="shared" si="13"/>
        <v>219.78980000000001</v>
      </c>
      <c r="P47" s="5">
        <f t="shared" si="5"/>
        <v>334.68500000000017</v>
      </c>
      <c r="Q47" s="5">
        <f t="shared" si="6"/>
        <v>334.68500000000017</v>
      </c>
      <c r="R47" s="5">
        <f t="shared" si="7"/>
        <v>334.68500000000017</v>
      </c>
      <c r="S47" s="5"/>
      <c r="T47" s="5"/>
      <c r="U47" s="1"/>
      <c r="V47" s="19">
        <f t="shared" si="8"/>
        <v>10</v>
      </c>
      <c r="W47" s="1">
        <f t="shared" si="9"/>
        <v>8.4772496266887725</v>
      </c>
      <c r="X47" s="1">
        <v>240.09800000000001</v>
      </c>
      <c r="Y47" s="1">
        <v>254.86060000000001</v>
      </c>
      <c r="Z47" s="1">
        <v>210.8518</v>
      </c>
      <c r="AA47" s="1">
        <v>155.22319999999999</v>
      </c>
      <c r="AB47" s="1">
        <v>92.206800000000001</v>
      </c>
      <c r="AC47" s="1">
        <v>137.91759999999999</v>
      </c>
      <c r="AD47" s="1" t="s">
        <v>46</v>
      </c>
      <c r="AE47" s="19">
        <f t="shared" si="10"/>
        <v>335</v>
      </c>
      <c r="AF47" s="19">
        <f t="shared" si="11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31</v>
      </c>
      <c r="C48" s="1">
        <v>6.984</v>
      </c>
      <c r="D48" s="1">
        <v>195.46100000000001</v>
      </c>
      <c r="E48" s="1">
        <v>81.965999999999994</v>
      </c>
      <c r="F48" s="1">
        <v>109.895</v>
      </c>
      <c r="G48" s="6">
        <v>1</v>
      </c>
      <c r="H48" s="1">
        <v>40</v>
      </c>
      <c r="I48" s="1" t="s">
        <v>32</v>
      </c>
      <c r="J48" s="1">
        <v>84</v>
      </c>
      <c r="K48" s="1">
        <f t="shared" si="12"/>
        <v>-2.034000000000006</v>
      </c>
      <c r="L48" s="1"/>
      <c r="M48" s="1"/>
      <c r="N48" s="1"/>
      <c r="O48" s="1">
        <f t="shared" si="13"/>
        <v>16.3932</v>
      </c>
      <c r="P48" s="5">
        <f t="shared" si="5"/>
        <v>54.03700000000002</v>
      </c>
      <c r="Q48" s="5">
        <v>0</v>
      </c>
      <c r="R48" s="5">
        <f t="shared" si="7"/>
        <v>0</v>
      </c>
      <c r="S48" s="5"/>
      <c r="T48" s="5">
        <v>0</v>
      </c>
      <c r="U48" s="1" t="s">
        <v>124</v>
      </c>
      <c r="V48" s="19">
        <f t="shared" si="8"/>
        <v>6.7036942146743765</v>
      </c>
      <c r="W48" s="1">
        <f t="shared" si="9"/>
        <v>6.7036942146743765</v>
      </c>
      <c r="X48" s="1">
        <v>27.826599999999999</v>
      </c>
      <c r="Y48" s="1">
        <v>38.554600000000001</v>
      </c>
      <c r="Z48" s="1">
        <v>30.609400000000001</v>
      </c>
      <c r="AA48" s="1">
        <v>20.601400000000002</v>
      </c>
      <c r="AB48" s="1">
        <v>69.514600000000002</v>
      </c>
      <c r="AC48" s="1">
        <v>19.672799999999999</v>
      </c>
      <c r="AD48" s="1" t="s">
        <v>151</v>
      </c>
      <c r="AE48" s="19">
        <f t="shared" si="10"/>
        <v>0</v>
      </c>
      <c r="AF48" s="19">
        <f t="shared" si="11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38</v>
      </c>
      <c r="C49" s="1">
        <v>480</v>
      </c>
      <c r="D49" s="1">
        <v>480</v>
      </c>
      <c r="E49" s="1">
        <v>480</v>
      </c>
      <c r="F49" s="1">
        <v>409</v>
      </c>
      <c r="G49" s="6">
        <v>0.45</v>
      </c>
      <c r="H49" s="1">
        <v>50</v>
      </c>
      <c r="I49" s="1" t="s">
        <v>32</v>
      </c>
      <c r="J49" s="1">
        <v>436</v>
      </c>
      <c r="K49" s="1">
        <f t="shared" si="12"/>
        <v>44</v>
      </c>
      <c r="L49" s="1"/>
      <c r="M49" s="1"/>
      <c r="N49" s="1"/>
      <c r="O49" s="1">
        <f t="shared" si="13"/>
        <v>96</v>
      </c>
      <c r="P49" s="5">
        <f t="shared" si="5"/>
        <v>551</v>
      </c>
      <c r="Q49" s="5">
        <f t="shared" si="6"/>
        <v>551</v>
      </c>
      <c r="R49" s="5">
        <f t="shared" si="7"/>
        <v>551</v>
      </c>
      <c r="S49" s="5"/>
      <c r="T49" s="5"/>
      <c r="U49" s="1"/>
      <c r="V49" s="19">
        <f t="shared" si="8"/>
        <v>10</v>
      </c>
      <c r="W49" s="1">
        <f t="shared" si="9"/>
        <v>4.260416666666667</v>
      </c>
      <c r="X49" s="1">
        <v>63</v>
      </c>
      <c r="Y49" s="1">
        <v>26.8</v>
      </c>
      <c r="Z49" s="1">
        <v>54.4</v>
      </c>
      <c r="AA49" s="1">
        <v>52.4</v>
      </c>
      <c r="AB49" s="1">
        <v>73.8</v>
      </c>
      <c r="AC49" s="1">
        <v>66.8</v>
      </c>
      <c r="AD49" s="1" t="s">
        <v>84</v>
      </c>
      <c r="AE49" s="19">
        <f t="shared" si="10"/>
        <v>248</v>
      </c>
      <c r="AF49" s="19">
        <f t="shared" si="11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31</v>
      </c>
      <c r="C50" s="1">
        <v>152.125</v>
      </c>
      <c r="D50" s="1">
        <v>477.572</v>
      </c>
      <c r="E50" s="1">
        <v>277.63799999999998</v>
      </c>
      <c r="F50" s="1">
        <v>277.54000000000002</v>
      </c>
      <c r="G50" s="6">
        <v>1</v>
      </c>
      <c r="H50" s="1">
        <v>40</v>
      </c>
      <c r="I50" s="1" t="s">
        <v>32</v>
      </c>
      <c r="J50" s="1">
        <v>271.55</v>
      </c>
      <c r="K50" s="1">
        <f t="shared" si="12"/>
        <v>6.0879999999999654</v>
      </c>
      <c r="L50" s="1"/>
      <c r="M50" s="1"/>
      <c r="N50" s="1"/>
      <c r="O50" s="1">
        <f t="shared" si="13"/>
        <v>55.527599999999993</v>
      </c>
      <c r="P50" s="5">
        <f t="shared" si="5"/>
        <v>277.73599999999993</v>
      </c>
      <c r="Q50" s="5">
        <f t="shared" si="6"/>
        <v>277.73599999999993</v>
      </c>
      <c r="R50" s="5">
        <f t="shared" si="7"/>
        <v>277.73599999999993</v>
      </c>
      <c r="S50" s="5"/>
      <c r="T50" s="5"/>
      <c r="U50" s="1"/>
      <c r="V50" s="19">
        <f t="shared" si="8"/>
        <v>10</v>
      </c>
      <c r="W50" s="1">
        <f t="shared" si="9"/>
        <v>4.998235111908313</v>
      </c>
      <c r="X50" s="1">
        <v>47.481999999999999</v>
      </c>
      <c r="Y50" s="1">
        <v>52.255600000000001</v>
      </c>
      <c r="Z50" s="1">
        <v>41.761800000000001</v>
      </c>
      <c r="AA50" s="1">
        <v>33.417000000000002</v>
      </c>
      <c r="AB50" s="1">
        <v>42.386800000000001</v>
      </c>
      <c r="AC50" s="1">
        <v>55.783399999999993</v>
      </c>
      <c r="AD50" s="1"/>
      <c r="AE50" s="19">
        <f t="shared" si="10"/>
        <v>278</v>
      </c>
      <c r="AF50" s="19">
        <f t="shared" si="11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7" t="s">
        <v>86</v>
      </c>
      <c r="B51" s="1" t="s">
        <v>38</v>
      </c>
      <c r="C51" s="1"/>
      <c r="D51" s="1"/>
      <c r="E51" s="16">
        <f>E92</f>
        <v>60</v>
      </c>
      <c r="F51" s="16">
        <f>F92</f>
        <v>685</v>
      </c>
      <c r="G51" s="6">
        <v>0.4</v>
      </c>
      <c r="H51" s="1">
        <v>40</v>
      </c>
      <c r="I51" s="1" t="s">
        <v>32</v>
      </c>
      <c r="J51" s="1"/>
      <c r="K51" s="1">
        <f t="shared" si="12"/>
        <v>60</v>
      </c>
      <c r="L51" s="1"/>
      <c r="M51" s="1"/>
      <c r="N51" s="1"/>
      <c r="O51" s="1">
        <f t="shared" si="13"/>
        <v>12</v>
      </c>
      <c r="P51" s="5"/>
      <c r="Q51" s="5">
        <f t="shared" si="6"/>
        <v>0</v>
      </c>
      <c r="R51" s="5">
        <f t="shared" si="7"/>
        <v>0</v>
      </c>
      <c r="S51" s="5"/>
      <c r="T51" s="5"/>
      <c r="U51" s="1"/>
      <c r="V51" s="19">
        <f t="shared" si="8"/>
        <v>57.083333333333336</v>
      </c>
      <c r="W51" s="1">
        <f t="shared" si="9"/>
        <v>57.083333333333336</v>
      </c>
      <c r="X51" s="1">
        <v>65.2</v>
      </c>
      <c r="Y51" s="1">
        <v>81.599999999999994</v>
      </c>
      <c r="Z51" s="1">
        <v>62.4</v>
      </c>
      <c r="AA51" s="1">
        <v>41.2</v>
      </c>
      <c r="AB51" s="1">
        <v>29.2</v>
      </c>
      <c r="AC51" s="1">
        <v>41.4</v>
      </c>
      <c r="AD51" s="1" t="s">
        <v>87</v>
      </c>
      <c r="AE51" s="19">
        <f t="shared" si="10"/>
        <v>0</v>
      </c>
      <c r="AF51" s="19">
        <f t="shared" si="11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38</v>
      </c>
      <c r="C52" s="1">
        <v>316</v>
      </c>
      <c r="D52" s="1">
        <v>240</v>
      </c>
      <c r="E52" s="1">
        <v>142</v>
      </c>
      <c r="F52" s="1">
        <v>340</v>
      </c>
      <c r="G52" s="6">
        <v>0.4</v>
      </c>
      <c r="H52" s="1">
        <v>40</v>
      </c>
      <c r="I52" s="1" t="s">
        <v>32</v>
      </c>
      <c r="J52" s="1">
        <v>158</v>
      </c>
      <c r="K52" s="1">
        <f t="shared" si="12"/>
        <v>-16</v>
      </c>
      <c r="L52" s="1"/>
      <c r="M52" s="1"/>
      <c r="N52" s="1"/>
      <c r="O52" s="1">
        <f t="shared" si="13"/>
        <v>28.4</v>
      </c>
      <c r="P52" s="5"/>
      <c r="Q52" s="5">
        <f t="shared" si="6"/>
        <v>0</v>
      </c>
      <c r="R52" s="5">
        <f t="shared" si="7"/>
        <v>0</v>
      </c>
      <c r="S52" s="5"/>
      <c r="T52" s="5"/>
      <c r="U52" s="1"/>
      <c r="V52" s="19">
        <f t="shared" si="8"/>
        <v>11.971830985915494</v>
      </c>
      <c r="W52" s="1">
        <f t="shared" si="9"/>
        <v>11.971830985915494</v>
      </c>
      <c r="X52" s="1">
        <v>39.200000000000003</v>
      </c>
      <c r="Y52" s="1">
        <v>35.200000000000003</v>
      </c>
      <c r="Z52" s="1">
        <v>28.4</v>
      </c>
      <c r="AA52" s="1">
        <v>23.4</v>
      </c>
      <c r="AB52" s="1">
        <v>16.8</v>
      </c>
      <c r="AC52" s="1">
        <v>28.4</v>
      </c>
      <c r="AD52" s="1"/>
      <c r="AE52" s="19">
        <f t="shared" si="10"/>
        <v>0</v>
      </c>
      <c r="AF52" s="19">
        <f t="shared" si="11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89</v>
      </c>
      <c r="B53" s="1" t="s">
        <v>31</v>
      </c>
      <c r="C53" s="1">
        <v>253.41800000000001</v>
      </c>
      <c r="D53" s="1">
        <v>834.23199999999997</v>
      </c>
      <c r="E53" s="1">
        <v>391.392</v>
      </c>
      <c r="F53" s="1">
        <v>495.89100000000002</v>
      </c>
      <c r="G53" s="6">
        <v>1</v>
      </c>
      <c r="H53" s="1">
        <v>50</v>
      </c>
      <c r="I53" s="1" t="s">
        <v>32</v>
      </c>
      <c r="J53" s="1">
        <v>388.05</v>
      </c>
      <c r="K53" s="1">
        <f t="shared" si="12"/>
        <v>3.3419999999999845</v>
      </c>
      <c r="L53" s="1"/>
      <c r="M53" s="1"/>
      <c r="N53" s="1"/>
      <c r="O53" s="1">
        <f t="shared" si="13"/>
        <v>78.278400000000005</v>
      </c>
      <c r="P53" s="5">
        <f t="shared" si="5"/>
        <v>286.89300000000009</v>
      </c>
      <c r="Q53" s="5">
        <f t="shared" si="6"/>
        <v>286.89300000000009</v>
      </c>
      <c r="R53" s="5">
        <f t="shared" si="7"/>
        <v>286.89300000000009</v>
      </c>
      <c r="S53" s="5"/>
      <c r="T53" s="5"/>
      <c r="U53" s="1"/>
      <c r="V53" s="19">
        <f t="shared" si="8"/>
        <v>10</v>
      </c>
      <c r="W53" s="1">
        <f t="shared" si="9"/>
        <v>6.3349659676232521</v>
      </c>
      <c r="X53" s="1">
        <v>70.319000000000003</v>
      </c>
      <c r="Y53" s="1">
        <v>86.449600000000004</v>
      </c>
      <c r="Z53" s="1">
        <v>86.311199999999999</v>
      </c>
      <c r="AA53" s="1">
        <v>54.214200000000012</v>
      </c>
      <c r="AB53" s="1">
        <v>83.122600000000006</v>
      </c>
      <c r="AC53" s="1">
        <v>78.103200000000001</v>
      </c>
      <c r="AD53" s="1"/>
      <c r="AE53" s="19">
        <f t="shared" si="10"/>
        <v>287</v>
      </c>
      <c r="AF53" s="19">
        <f t="shared" si="11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90</v>
      </c>
      <c r="B54" s="1" t="s">
        <v>31</v>
      </c>
      <c r="C54" s="1">
        <v>1387.529</v>
      </c>
      <c r="D54" s="1">
        <v>1424.6869999999999</v>
      </c>
      <c r="E54" s="1">
        <v>1416.079</v>
      </c>
      <c r="F54" s="1">
        <v>1097.3140000000001</v>
      </c>
      <c r="G54" s="6">
        <v>1</v>
      </c>
      <c r="H54" s="1">
        <v>50</v>
      </c>
      <c r="I54" s="1" t="s">
        <v>32</v>
      </c>
      <c r="J54" s="1">
        <v>1341.25</v>
      </c>
      <c r="K54" s="1">
        <f t="shared" si="12"/>
        <v>74.828999999999951</v>
      </c>
      <c r="L54" s="1"/>
      <c r="M54" s="1"/>
      <c r="N54" s="1"/>
      <c r="O54" s="1">
        <f t="shared" si="13"/>
        <v>283.2158</v>
      </c>
      <c r="P54" s="5">
        <f t="shared" si="5"/>
        <v>1734.8439999999998</v>
      </c>
      <c r="Q54" s="5">
        <f t="shared" si="6"/>
        <v>1734.8439999999998</v>
      </c>
      <c r="R54" s="5">
        <f t="shared" si="7"/>
        <v>1734.8439999999998</v>
      </c>
      <c r="S54" s="5"/>
      <c r="T54" s="5"/>
      <c r="U54" s="1"/>
      <c r="V54" s="19">
        <f t="shared" si="8"/>
        <v>10</v>
      </c>
      <c r="W54" s="1">
        <f t="shared" si="9"/>
        <v>3.8744801667138629</v>
      </c>
      <c r="X54" s="1">
        <v>196.96039999999999</v>
      </c>
      <c r="Y54" s="1">
        <v>212.35499999999999</v>
      </c>
      <c r="Z54" s="1">
        <v>222.41120000000001</v>
      </c>
      <c r="AA54" s="1">
        <v>162.0128</v>
      </c>
      <c r="AB54" s="1">
        <v>124.8678</v>
      </c>
      <c r="AC54" s="1">
        <v>136.8706</v>
      </c>
      <c r="AD54" s="1" t="s">
        <v>46</v>
      </c>
      <c r="AE54" s="19">
        <f t="shared" si="10"/>
        <v>1735</v>
      </c>
      <c r="AF54" s="19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31</v>
      </c>
      <c r="C55" s="1">
        <v>81.155000000000001</v>
      </c>
      <c r="D55" s="1">
        <v>520.702</v>
      </c>
      <c r="E55" s="1">
        <v>79.891000000000005</v>
      </c>
      <c r="F55" s="1">
        <v>442.99700000000001</v>
      </c>
      <c r="G55" s="6">
        <v>1</v>
      </c>
      <c r="H55" s="1">
        <v>50</v>
      </c>
      <c r="I55" s="1" t="s">
        <v>32</v>
      </c>
      <c r="J55" s="1">
        <v>118.8</v>
      </c>
      <c r="K55" s="1">
        <f t="shared" si="12"/>
        <v>-38.908999999999992</v>
      </c>
      <c r="L55" s="1"/>
      <c r="M55" s="1"/>
      <c r="N55" s="1"/>
      <c r="O55" s="1">
        <f t="shared" si="13"/>
        <v>15.978200000000001</v>
      </c>
      <c r="P55" s="5"/>
      <c r="Q55" s="5">
        <f t="shared" si="6"/>
        <v>0</v>
      </c>
      <c r="R55" s="5">
        <f t="shared" si="7"/>
        <v>0</v>
      </c>
      <c r="S55" s="5"/>
      <c r="T55" s="5"/>
      <c r="U55" s="1"/>
      <c r="V55" s="19">
        <f t="shared" si="8"/>
        <v>27.725087932307769</v>
      </c>
      <c r="W55" s="1">
        <f t="shared" si="9"/>
        <v>27.725087932307769</v>
      </c>
      <c r="X55" s="1">
        <v>52.895600000000002</v>
      </c>
      <c r="Y55" s="1">
        <v>56.871600000000001</v>
      </c>
      <c r="Z55" s="1">
        <v>26.661000000000001</v>
      </c>
      <c r="AA55" s="1">
        <v>22.315999999999999</v>
      </c>
      <c r="AB55" s="1">
        <v>22.030200000000001</v>
      </c>
      <c r="AC55" s="1">
        <v>56.595999999999997</v>
      </c>
      <c r="AD55" s="1"/>
      <c r="AE55" s="19">
        <f t="shared" si="10"/>
        <v>0</v>
      </c>
      <c r="AF55" s="19">
        <f t="shared" si="11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38</v>
      </c>
      <c r="C56" s="1">
        <v>180</v>
      </c>
      <c r="D56" s="1">
        <v>550</v>
      </c>
      <c r="E56" s="1">
        <v>276</v>
      </c>
      <c r="F56" s="1">
        <v>409</v>
      </c>
      <c r="G56" s="6">
        <v>0.4</v>
      </c>
      <c r="H56" s="1">
        <v>50</v>
      </c>
      <c r="I56" s="1" t="s">
        <v>32</v>
      </c>
      <c r="J56" s="1">
        <v>236</v>
      </c>
      <c r="K56" s="1">
        <f t="shared" si="12"/>
        <v>40</v>
      </c>
      <c r="L56" s="1"/>
      <c r="M56" s="1"/>
      <c r="N56" s="1"/>
      <c r="O56" s="1">
        <f t="shared" si="13"/>
        <v>55.2</v>
      </c>
      <c r="P56" s="5">
        <f t="shared" si="5"/>
        <v>143</v>
      </c>
      <c r="Q56" s="5">
        <f t="shared" si="6"/>
        <v>143</v>
      </c>
      <c r="R56" s="5">
        <f t="shared" si="7"/>
        <v>143</v>
      </c>
      <c r="S56" s="5"/>
      <c r="T56" s="5"/>
      <c r="U56" s="1"/>
      <c r="V56" s="19">
        <f t="shared" si="8"/>
        <v>10</v>
      </c>
      <c r="W56" s="1">
        <f t="shared" si="9"/>
        <v>7.4094202898550723</v>
      </c>
      <c r="X56" s="1">
        <v>51.6</v>
      </c>
      <c r="Y56" s="1">
        <v>55.8</v>
      </c>
      <c r="Z56" s="1">
        <v>69.2</v>
      </c>
      <c r="AA56" s="1">
        <v>42.4</v>
      </c>
      <c r="AB56" s="1">
        <v>51.6</v>
      </c>
      <c r="AC56" s="1">
        <v>51.8</v>
      </c>
      <c r="AD56" s="1" t="s">
        <v>93</v>
      </c>
      <c r="AE56" s="19">
        <f t="shared" si="10"/>
        <v>57</v>
      </c>
      <c r="AF56" s="19">
        <f t="shared" si="11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38</v>
      </c>
      <c r="C57" s="1">
        <v>563</v>
      </c>
      <c r="D57" s="1">
        <v>1788</v>
      </c>
      <c r="E57" s="1">
        <v>801</v>
      </c>
      <c r="F57" s="1">
        <v>1403</v>
      </c>
      <c r="G57" s="6">
        <v>0.4</v>
      </c>
      <c r="H57" s="1">
        <v>40</v>
      </c>
      <c r="I57" s="1" t="s">
        <v>32</v>
      </c>
      <c r="J57" s="1">
        <v>804</v>
      </c>
      <c r="K57" s="1">
        <f t="shared" si="12"/>
        <v>-3</v>
      </c>
      <c r="L57" s="1"/>
      <c r="M57" s="1"/>
      <c r="N57" s="1"/>
      <c r="O57" s="1">
        <f t="shared" si="13"/>
        <v>160.19999999999999</v>
      </c>
      <c r="P57" s="5">
        <f t="shared" si="5"/>
        <v>199</v>
      </c>
      <c r="Q57" s="5">
        <f t="shared" si="6"/>
        <v>199</v>
      </c>
      <c r="R57" s="5">
        <f t="shared" si="7"/>
        <v>199</v>
      </c>
      <c r="S57" s="5"/>
      <c r="T57" s="5"/>
      <c r="U57" s="1"/>
      <c r="V57" s="19">
        <f t="shared" si="8"/>
        <v>10</v>
      </c>
      <c r="W57" s="1">
        <f t="shared" si="9"/>
        <v>8.7578027465667923</v>
      </c>
      <c r="X57" s="1">
        <v>185.8</v>
      </c>
      <c r="Y57" s="1">
        <v>196.6</v>
      </c>
      <c r="Z57" s="1">
        <v>173.6</v>
      </c>
      <c r="AA57" s="1">
        <v>136.6</v>
      </c>
      <c r="AB57" s="1">
        <v>129</v>
      </c>
      <c r="AC57" s="1">
        <v>212.4</v>
      </c>
      <c r="AD57" s="1"/>
      <c r="AE57" s="19">
        <f t="shared" si="10"/>
        <v>80</v>
      </c>
      <c r="AF57" s="19">
        <f t="shared" si="11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38</v>
      </c>
      <c r="C58" s="1">
        <v>579</v>
      </c>
      <c r="D58" s="1">
        <v>1416</v>
      </c>
      <c r="E58" s="1">
        <v>713</v>
      </c>
      <c r="F58" s="1">
        <v>1143</v>
      </c>
      <c r="G58" s="6">
        <v>0.4</v>
      </c>
      <c r="H58" s="1">
        <v>40</v>
      </c>
      <c r="I58" s="1" t="s">
        <v>32</v>
      </c>
      <c r="J58" s="1">
        <v>717</v>
      </c>
      <c r="K58" s="1">
        <f t="shared" si="12"/>
        <v>-4</v>
      </c>
      <c r="L58" s="1"/>
      <c r="M58" s="1"/>
      <c r="N58" s="1"/>
      <c r="O58" s="1">
        <f t="shared" si="13"/>
        <v>142.6</v>
      </c>
      <c r="P58" s="5">
        <f t="shared" si="5"/>
        <v>283</v>
      </c>
      <c r="Q58" s="5">
        <f t="shared" si="6"/>
        <v>283</v>
      </c>
      <c r="R58" s="5">
        <f t="shared" si="7"/>
        <v>283</v>
      </c>
      <c r="S58" s="5"/>
      <c r="T58" s="5"/>
      <c r="U58" s="1"/>
      <c r="V58" s="19">
        <f t="shared" si="8"/>
        <v>10</v>
      </c>
      <c r="W58" s="1">
        <f t="shared" si="9"/>
        <v>8.0154277699859744</v>
      </c>
      <c r="X58" s="1">
        <v>155.19999999999999</v>
      </c>
      <c r="Y58" s="1">
        <v>161.80000000000001</v>
      </c>
      <c r="Z58" s="1">
        <v>156.80000000000001</v>
      </c>
      <c r="AA58" s="1">
        <v>125.6</v>
      </c>
      <c r="AB58" s="1">
        <v>114.8</v>
      </c>
      <c r="AC58" s="1">
        <v>190.4</v>
      </c>
      <c r="AD58" s="1"/>
      <c r="AE58" s="19">
        <f t="shared" si="10"/>
        <v>113</v>
      </c>
      <c r="AF58" s="19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31</v>
      </c>
      <c r="C59" s="1">
        <v>303.07499999999999</v>
      </c>
      <c r="D59" s="1">
        <v>1099.6880000000001</v>
      </c>
      <c r="E59" s="1">
        <v>591.21400000000006</v>
      </c>
      <c r="F59" s="1">
        <v>681.495</v>
      </c>
      <c r="G59" s="6">
        <v>1</v>
      </c>
      <c r="H59" s="1">
        <v>40</v>
      </c>
      <c r="I59" s="1" t="s">
        <v>32</v>
      </c>
      <c r="J59" s="1">
        <v>571.85</v>
      </c>
      <c r="K59" s="1">
        <f t="shared" si="12"/>
        <v>19.364000000000033</v>
      </c>
      <c r="L59" s="1"/>
      <c r="M59" s="1"/>
      <c r="N59" s="1"/>
      <c r="O59" s="1">
        <f t="shared" si="13"/>
        <v>118.24280000000002</v>
      </c>
      <c r="P59" s="5">
        <f t="shared" si="5"/>
        <v>500.93300000000011</v>
      </c>
      <c r="Q59" s="5">
        <v>350</v>
      </c>
      <c r="R59" s="5">
        <f t="shared" si="7"/>
        <v>350</v>
      </c>
      <c r="S59" s="5"/>
      <c r="T59" s="5">
        <v>350</v>
      </c>
      <c r="U59" s="1" t="s">
        <v>146</v>
      </c>
      <c r="V59" s="19">
        <f t="shared" si="8"/>
        <v>8.7235332722161498</v>
      </c>
      <c r="W59" s="1">
        <f t="shared" si="9"/>
        <v>5.7635221764031295</v>
      </c>
      <c r="X59" s="1">
        <v>103.62820000000001</v>
      </c>
      <c r="Y59" s="1">
        <v>125.9008</v>
      </c>
      <c r="Z59" s="1">
        <v>108.057</v>
      </c>
      <c r="AA59" s="1">
        <v>71.549599999999998</v>
      </c>
      <c r="AB59" s="1">
        <v>82.926599999999993</v>
      </c>
      <c r="AC59" s="1">
        <v>128.79179999999999</v>
      </c>
      <c r="AD59" s="1"/>
      <c r="AE59" s="19">
        <f t="shared" si="10"/>
        <v>350</v>
      </c>
      <c r="AF59" s="19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31</v>
      </c>
      <c r="C60" s="1">
        <v>242.96899999999999</v>
      </c>
      <c r="D60" s="1">
        <v>783.09100000000001</v>
      </c>
      <c r="E60" s="1">
        <v>459.685</v>
      </c>
      <c r="F60" s="1">
        <v>497.58699999999999</v>
      </c>
      <c r="G60" s="6">
        <v>1</v>
      </c>
      <c r="H60" s="1">
        <v>40</v>
      </c>
      <c r="I60" s="1" t="s">
        <v>32</v>
      </c>
      <c r="J60" s="1">
        <v>453.1</v>
      </c>
      <c r="K60" s="1">
        <f t="shared" si="12"/>
        <v>6.5849999999999795</v>
      </c>
      <c r="L60" s="1"/>
      <c r="M60" s="1"/>
      <c r="N60" s="1"/>
      <c r="O60" s="1">
        <f t="shared" si="13"/>
        <v>91.936999999999998</v>
      </c>
      <c r="P60" s="5">
        <f t="shared" si="5"/>
        <v>421.78300000000002</v>
      </c>
      <c r="Q60" s="5">
        <v>350</v>
      </c>
      <c r="R60" s="5">
        <f t="shared" si="7"/>
        <v>350</v>
      </c>
      <c r="S60" s="5"/>
      <c r="T60" s="5">
        <v>350</v>
      </c>
      <c r="U60" s="19" t="s">
        <v>146</v>
      </c>
      <c r="V60" s="19">
        <f t="shared" si="8"/>
        <v>9.219215332238381</v>
      </c>
      <c r="W60" s="1">
        <f t="shared" si="9"/>
        <v>5.4122605697379731</v>
      </c>
      <c r="X60" s="1">
        <v>80.752399999999994</v>
      </c>
      <c r="Y60" s="1">
        <v>95.723199999999991</v>
      </c>
      <c r="Z60" s="1">
        <v>74.267600000000002</v>
      </c>
      <c r="AA60" s="1">
        <v>43.399000000000001</v>
      </c>
      <c r="AB60" s="1">
        <v>63.494600000000013</v>
      </c>
      <c r="AC60" s="1">
        <v>101.7856</v>
      </c>
      <c r="AD60" s="1"/>
      <c r="AE60" s="19">
        <f t="shared" si="10"/>
        <v>350</v>
      </c>
      <c r="AF60" s="19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31</v>
      </c>
      <c r="C61" s="1">
        <v>141.65700000000001</v>
      </c>
      <c r="D61" s="1">
        <v>952.51599999999996</v>
      </c>
      <c r="E61" s="1">
        <v>556.399</v>
      </c>
      <c r="F61" s="1">
        <v>440.27300000000002</v>
      </c>
      <c r="G61" s="6">
        <v>1</v>
      </c>
      <c r="H61" s="1">
        <v>40</v>
      </c>
      <c r="I61" s="1" t="s">
        <v>32</v>
      </c>
      <c r="J61" s="1">
        <v>552.85</v>
      </c>
      <c r="K61" s="1">
        <f t="shared" si="12"/>
        <v>3.5489999999999782</v>
      </c>
      <c r="L61" s="1"/>
      <c r="M61" s="1"/>
      <c r="N61" s="1"/>
      <c r="O61" s="1">
        <f t="shared" si="13"/>
        <v>111.27979999999999</v>
      </c>
      <c r="P61" s="5">
        <f t="shared" si="5"/>
        <v>672.52499999999998</v>
      </c>
      <c r="Q61" s="5">
        <v>400</v>
      </c>
      <c r="R61" s="5">
        <f t="shared" si="7"/>
        <v>400</v>
      </c>
      <c r="S61" s="5"/>
      <c r="T61" s="5">
        <v>400</v>
      </c>
      <c r="U61" s="19" t="s">
        <v>146</v>
      </c>
      <c r="V61" s="19">
        <f t="shared" si="8"/>
        <v>7.5509930823024494</v>
      </c>
      <c r="W61" s="1">
        <f t="shared" si="9"/>
        <v>3.9564503171285357</v>
      </c>
      <c r="X61" s="1">
        <v>83.532600000000002</v>
      </c>
      <c r="Y61" s="1">
        <v>98.433799999999991</v>
      </c>
      <c r="Z61" s="1">
        <v>80.612400000000008</v>
      </c>
      <c r="AA61" s="1">
        <v>54.674799999999998</v>
      </c>
      <c r="AB61" s="1">
        <v>80.097400000000007</v>
      </c>
      <c r="AC61" s="1">
        <v>114.02500000000001</v>
      </c>
      <c r="AD61" s="1"/>
      <c r="AE61" s="19">
        <f t="shared" si="10"/>
        <v>400</v>
      </c>
      <c r="AF61" s="19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31</v>
      </c>
      <c r="C62" s="1">
        <v>92.414000000000001</v>
      </c>
      <c r="D62" s="1">
        <v>421.18599999999998</v>
      </c>
      <c r="E62" s="1">
        <v>168.17099999999999</v>
      </c>
      <c r="F62" s="1">
        <v>268.90600000000001</v>
      </c>
      <c r="G62" s="6">
        <v>1</v>
      </c>
      <c r="H62" s="1">
        <v>30</v>
      </c>
      <c r="I62" s="1" t="s">
        <v>32</v>
      </c>
      <c r="J62" s="1">
        <v>164.2</v>
      </c>
      <c r="K62" s="1">
        <f t="shared" si="12"/>
        <v>3.9710000000000036</v>
      </c>
      <c r="L62" s="1"/>
      <c r="M62" s="1"/>
      <c r="N62" s="1"/>
      <c r="O62" s="1">
        <f t="shared" si="13"/>
        <v>33.6342</v>
      </c>
      <c r="P62" s="5">
        <f t="shared" si="5"/>
        <v>67.435999999999979</v>
      </c>
      <c r="Q62" s="5">
        <f t="shared" si="6"/>
        <v>67.435999999999979</v>
      </c>
      <c r="R62" s="5">
        <f t="shared" si="7"/>
        <v>67.435999999999979</v>
      </c>
      <c r="S62" s="5"/>
      <c r="T62" s="5"/>
      <c r="U62" s="1"/>
      <c r="V62" s="19">
        <f t="shared" si="8"/>
        <v>10</v>
      </c>
      <c r="W62" s="1">
        <f t="shared" si="9"/>
        <v>7.9950169767676948</v>
      </c>
      <c r="X62" s="1">
        <v>35.273600000000002</v>
      </c>
      <c r="Y62" s="1">
        <v>33.700200000000002</v>
      </c>
      <c r="Z62" s="1">
        <v>26.798400000000001</v>
      </c>
      <c r="AA62" s="1">
        <v>19.2806</v>
      </c>
      <c r="AB62" s="1">
        <v>12.179399999999999</v>
      </c>
      <c r="AC62" s="1">
        <v>26.062200000000001</v>
      </c>
      <c r="AD62" s="1" t="s">
        <v>68</v>
      </c>
      <c r="AE62" s="19">
        <f t="shared" si="10"/>
        <v>67</v>
      </c>
      <c r="AF62" s="19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8" t="s">
        <v>100</v>
      </c>
      <c r="B63" s="11" t="s">
        <v>38</v>
      </c>
      <c r="C63" s="11"/>
      <c r="D63" s="11">
        <v>10</v>
      </c>
      <c r="E63" s="11">
        <v>10</v>
      </c>
      <c r="F63" s="11"/>
      <c r="G63" s="12">
        <v>0</v>
      </c>
      <c r="H63" s="11" t="e">
        <v>#N/A</v>
      </c>
      <c r="I63" s="18" t="s">
        <v>65</v>
      </c>
      <c r="J63" s="11">
        <v>8</v>
      </c>
      <c r="K63" s="11">
        <f t="shared" si="12"/>
        <v>2</v>
      </c>
      <c r="L63" s="11"/>
      <c r="M63" s="11"/>
      <c r="N63" s="11"/>
      <c r="O63" s="11">
        <f t="shared" si="13"/>
        <v>2</v>
      </c>
      <c r="P63" s="13"/>
      <c r="Q63" s="13"/>
      <c r="R63" s="13"/>
      <c r="S63" s="13"/>
      <c r="T63" s="13"/>
      <c r="U63" s="11"/>
      <c r="V63" s="11">
        <f t="shared" ref="V63" si="14">(F63+P63)/O63</f>
        <v>0</v>
      </c>
      <c r="W63" s="11">
        <f t="shared" si="9"/>
        <v>0</v>
      </c>
      <c r="X63" s="11"/>
      <c r="Y63" s="11"/>
      <c r="Z63" s="11"/>
      <c r="AA63" s="11"/>
      <c r="AB63" s="11"/>
      <c r="AC63" s="11"/>
      <c r="AD63" s="11"/>
      <c r="AE63" s="11">
        <f t="shared" si="10"/>
        <v>0</v>
      </c>
      <c r="AF63" s="1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38</v>
      </c>
      <c r="C64" s="1">
        <v>40</v>
      </c>
      <c r="D64" s="1">
        <v>97</v>
      </c>
      <c r="E64" s="1">
        <v>46</v>
      </c>
      <c r="F64" s="1">
        <v>88</v>
      </c>
      <c r="G64" s="6">
        <v>0.6</v>
      </c>
      <c r="H64" s="1">
        <v>60</v>
      </c>
      <c r="I64" s="1" t="s">
        <v>32</v>
      </c>
      <c r="J64" s="1">
        <v>65</v>
      </c>
      <c r="K64" s="1">
        <f t="shared" si="12"/>
        <v>-19</v>
      </c>
      <c r="L64" s="1"/>
      <c r="M64" s="1"/>
      <c r="N64" s="1"/>
      <c r="O64" s="1">
        <f t="shared" si="13"/>
        <v>9.1999999999999993</v>
      </c>
      <c r="P64" s="5">
        <v>6</v>
      </c>
      <c r="Q64" s="5">
        <f t="shared" ref="Q64:Q71" si="15">P64</f>
        <v>6</v>
      </c>
      <c r="R64" s="5">
        <f t="shared" ref="R64:R73" si="16">Q64-S64</f>
        <v>6</v>
      </c>
      <c r="S64" s="5"/>
      <c r="T64" s="5"/>
      <c r="U64" s="1"/>
      <c r="V64" s="19">
        <f t="shared" ref="V64:V73" si="17">(F64+Q64)/O64</f>
        <v>10.217391304347826</v>
      </c>
      <c r="W64" s="1">
        <f t="shared" si="9"/>
        <v>9.5652173913043494</v>
      </c>
      <c r="X64" s="1">
        <v>9.8000000000000007</v>
      </c>
      <c r="Y64" s="1">
        <v>1.6</v>
      </c>
      <c r="Z64" s="1">
        <v>4</v>
      </c>
      <c r="AA64" s="1">
        <v>4</v>
      </c>
      <c r="AB64" s="1">
        <v>12</v>
      </c>
      <c r="AC64" s="1">
        <v>14</v>
      </c>
      <c r="AD64" s="1"/>
      <c r="AE64" s="19">
        <f t="shared" si="10"/>
        <v>4</v>
      </c>
      <c r="AF64" s="19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38</v>
      </c>
      <c r="C65" s="1">
        <v>178</v>
      </c>
      <c r="D65" s="1">
        <v>234</v>
      </c>
      <c r="E65" s="1">
        <v>157</v>
      </c>
      <c r="F65" s="1">
        <v>203</v>
      </c>
      <c r="G65" s="6">
        <v>0.35</v>
      </c>
      <c r="H65" s="1">
        <v>50</v>
      </c>
      <c r="I65" s="1" t="s">
        <v>32</v>
      </c>
      <c r="J65" s="1">
        <v>167</v>
      </c>
      <c r="K65" s="1">
        <f t="shared" si="12"/>
        <v>-10</v>
      </c>
      <c r="L65" s="1"/>
      <c r="M65" s="1"/>
      <c r="N65" s="1"/>
      <c r="O65" s="1">
        <f t="shared" si="13"/>
        <v>31.4</v>
      </c>
      <c r="P65" s="5">
        <f t="shared" ref="P65:P76" si="18">10*O65-F65</f>
        <v>111</v>
      </c>
      <c r="Q65" s="5">
        <f t="shared" si="15"/>
        <v>111</v>
      </c>
      <c r="R65" s="5">
        <f t="shared" si="16"/>
        <v>111</v>
      </c>
      <c r="S65" s="5"/>
      <c r="T65" s="5"/>
      <c r="U65" s="1"/>
      <c r="V65" s="19">
        <f t="shared" si="17"/>
        <v>10</v>
      </c>
      <c r="W65" s="1">
        <f t="shared" si="9"/>
        <v>6.4649681528662422</v>
      </c>
      <c r="X65" s="1">
        <v>26</v>
      </c>
      <c r="Y65" s="1">
        <v>17.2</v>
      </c>
      <c r="Z65" s="1">
        <v>25.6</v>
      </c>
      <c r="AA65" s="1">
        <v>19.2</v>
      </c>
      <c r="AB65" s="1">
        <v>26.2</v>
      </c>
      <c r="AC65" s="1">
        <v>37.4</v>
      </c>
      <c r="AD65" s="1"/>
      <c r="AE65" s="19">
        <f t="shared" si="10"/>
        <v>39</v>
      </c>
      <c r="AF65" s="19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38</v>
      </c>
      <c r="C66" s="1">
        <v>858</v>
      </c>
      <c r="D66" s="1">
        <v>160</v>
      </c>
      <c r="E66" s="1">
        <v>477</v>
      </c>
      <c r="F66" s="1">
        <v>406</v>
      </c>
      <c r="G66" s="6">
        <v>0.37</v>
      </c>
      <c r="H66" s="1">
        <v>50</v>
      </c>
      <c r="I66" s="1" t="s">
        <v>32</v>
      </c>
      <c r="J66" s="1">
        <v>438</v>
      </c>
      <c r="K66" s="1">
        <f t="shared" si="12"/>
        <v>39</v>
      </c>
      <c r="L66" s="1"/>
      <c r="M66" s="1"/>
      <c r="N66" s="1"/>
      <c r="O66" s="1">
        <f t="shared" si="13"/>
        <v>95.4</v>
      </c>
      <c r="P66" s="5">
        <f>9.6*O66-F66</f>
        <v>509.84000000000003</v>
      </c>
      <c r="Q66" s="5">
        <f t="shared" si="15"/>
        <v>509.84000000000003</v>
      </c>
      <c r="R66" s="5">
        <f t="shared" si="16"/>
        <v>509.84000000000003</v>
      </c>
      <c r="S66" s="5"/>
      <c r="T66" s="5"/>
      <c r="U66" s="1"/>
      <c r="V66" s="19">
        <f t="shared" si="17"/>
        <v>9.6</v>
      </c>
      <c r="W66" s="1">
        <f t="shared" si="9"/>
        <v>4.2557651991614254</v>
      </c>
      <c r="X66" s="1">
        <v>65.599999999999994</v>
      </c>
      <c r="Y66" s="1">
        <v>34.200000000000003</v>
      </c>
      <c r="Z66" s="1">
        <v>89</v>
      </c>
      <c r="AA66" s="1">
        <v>89</v>
      </c>
      <c r="AB66" s="1">
        <v>75.599999999999994</v>
      </c>
      <c r="AC66" s="1">
        <v>80.2</v>
      </c>
      <c r="AD66" s="1"/>
      <c r="AE66" s="19">
        <f t="shared" si="10"/>
        <v>189</v>
      </c>
      <c r="AF66" s="19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38</v>
      </c>
      <c r="C67" s="1">
        <v>29</v>
      </c>
      <c r="D67" s="1">
        <v>162</v>
      </c>
      <c r="E67" s="1">
        <v>39</v>
      </c>
      <c r="F67" s="1">
        <v>118</v>
      </c>
      <c r="G67" s="6">
        <v>0.4</v>
      </c>
      <c r="H67" s="1">
        <v>30</v>
      </c>
      <c r="I67" s="1" t="s">
        <v>32</v>
      </c>
      <c r="J67" s="1">
        <v>51</v>
      </c>
      <c r="K67" s="1">
        <f t="shared" si="12"/>
        <v>-12</v>
      </c>
      <c r="L67" s="1"/>
      <c r="M67" s="1"/>
      <c r="N67" s="1"/>
      <c r="O67" s="1">
        <f t="shared" si="13"/>
        <v>7.8</v>
      </c>
      <c r="P67" s="5"/>
      <c r="Q67" s="5">
        <f t="shared" si="15"/>
        <v>0</v>
      </c>
      <c r="R67" s="5">
        <f t="shared" si="16"/>
        <v>0</v>
      </c>
      <c r="S67" s="5"/>
      <c r="T67" s="5"/>
      <c r="U67" s="1"/>
      <c r="V67" s="19">
        <f t="shared" si="17"/>
        <v>15.128205128205128</v>
      </c>
      <c r="W67" s="1">
        <f t="shared" si="9"/>
        <v>15.128205128205128</v>
      </c>
      <c r="X67" s="1">
        <v>11.4</v>
      </c>
      <c r="Y67" s="1">
        <v>14.2</v>
      </c>
      <c r="Z67" s="1">
        <v>15.2</v>
      </c>
      <c r="AA67" s="1">
        <v>7.6</v>
      </c>
      <c r="AB67" s="1">
        <v>7.2</v>
      </c>
      <c r="AC67" s="1">
        <v>14.6</v>
      </c>
      <c r="AD67" s="1"/>
      <c r="AE67" s="19">
        <f t="shared" si="10"/>
        <v>0</v>
      </c>
      <c r="AF67" s="19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38</v>
      </c>
      <c r="C68" s="1">
        <v>238.23</v>
      </c>
      <c r="D68" s="1">
        <v>212.53</v>
      </c>
      <c r="E68" s="1">
        <v>81</v>
      </c>
      <c r="F68" s="1">
        <v>344</v>
      </c>
      <c r="G68" s="6">
        <v>0.6</v>
      </c>
      <c r="H68" s="1">
        <v>55</v>
      </c>
      <c r="I68" s="1" t="s">
        <v>32</v>
      </c>
      <c r="J68" s="1">
        <v>78</v>
      </c>
      <c r="K68" s="1">
        <f t="shared" si="12"/>
        <v>3</v>
      </c>
      <c r="L68" s="1"/>
      <c r="M68" s="1"/>
      <c r="N68" s="1"/>
      <c r="O68" s="1">
        <f t="shared" si="13"/>
        <v>16.2</v>
      </c>
      <c r="P68" s="5"/>
      <c r="Q68" s="5">
        <f t="shared" si="15"/>
        <v>0</v>
      </c>
      <c r="R68" s="5">
        <f t="shared" si="16"/>
        <v>0</v>
      </c>
      <c r="S68" s="5"/>
      <c r="T68" s="5"/>
      <c r="U68" s="1"/>
      <c r="V68" s="19">
        <f t="shared" si="17"/>
        <v>21.23456790123457</v>
      </c>
      <c r="W68" s="1">
        <f t="shared" si="9"/>
        <v>21.23456790123457</v>
      </c>
      <c r="X68" s="1">
        <v>19.306000000000001</v>
      </c>
      <c r="Y68" s="1">
        <v>21.306000000000001</v>
      </c>
      <c r="Z68" s="1">
        <v>42.4</v>
      </c>
      <c r="AA68" s="1">
        <v>31.4</v>
      </c>
      <c r="AB68" s="1">
        <v>49</v>
      </c>
      <c r="AC68" s="1">
        <v>51.2</v>
      </c>
      <c r="AD68" s="1" t="s">
        <v>68</v>
      </c>
      <c r="AE68" s="19">
        <f t="shared" si="10"/>
        <v>0</v>
      </c>
      <c r="AF68" s="19">
        <f t="shared" si="1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38</v>
      </c>
      <c r="C69" s="1">
        <v>60</v>
      </c>
      <c r="D69" s="1">
        <v>85</v>
      </c>
      <c r="E69" s="1">
        <v>47</v>
      </c>
      <c r="F69" s="1">
        <v>74</v>
      </c>
      <c r="G69" s="6">
        <v>0.45</v>
      </c>
      <c r="H69" s="1">
        <v>40</v>
      </c>
      <c r="I69" s="1" t="s">
        <v>32</v>
      </c>
      <c r="J69" s="1">
        <v>89</v>
      </c>
      <c r="K69" s="1">
        <f t="shared" ref="K69:K95" si="19">E69-J69</f>
        <v>-42</v>
      </c>
      <c r="L69" s="1"/>
      <c r="M69" s="1"/>
      <c r="N69" s="1"/>
      <c r="O69" s="1">
        <f t="shared" si="13"/>
        <v>9.4</v>
      </c>
      <c r="P69" s="5">
        <f t="shared" si="18"/>
        <v>20</v>
      </c>
      <c r="Q69" s="5">
        <f t="shared" si="15"/>
        <v>20</v>
      </c>
      <c r="R69" s="5">
        <f t="shared" si="16"/>
        <v>20</v>
      </c>
      <c r="S69" s="5"/>
      <c r="T69" s="5"/>
      <c r="U69" s="1"/>
      <c r="V69" s="19">
        <f t="shared" si="17"/>
        <v>10</v>
      </c>
      <c r="W69" s="1">
        <f t="shared" si="9"/>
        <v>7.8723404255319149</v>
      </c>
      <c r="X69" s="1">
        <v>14.2</v>
      </c>
      <c r="Y69" s="1">
        <v>4.8</v>
      </c>
      <c r="Z69" s="1">
        <v>6</v>
      </c>
      <c r="AA69" s="1">
        <v>6</v>
      </c>
      <c r="AB69" s="1">
        <v>13.8</v>
      </c>
      <c r="AC69" s="1">
        <v>15</v>
      </c>
      <c r="AD69" s="1" t="s">
        <v>107</v>
      </c>
      <c r="AE69" s="19">
        <f t="shared" si="10"/>
        <v>9</v>
      </c>
      <c r="AF69" s="19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38</v>
      </c>
      <c r="C70" s="1">
        <v>78</v>
      </c>
      <c r="D70" s="1">
        <v>306</v>
      </c>
      <c r="E70" s="1">
        <v>64</v>
      </c>
      <c r="F70" s="1">
        <v>245</v>
      </c>
      <c r="G70" s="6">
        <v>0.4</v>
      </c>
      <c r="H70" s="1">
        <v>50</v>
      </c>
      <c r="I70" s="1" t="s">
        <v>32</v>
      </c>
      <c r="J70" s="1">
        <v>163</v>
      </c>
      <c r="K70" s="1">
        <f t="shared" si="19"/>
        <v>-99</v>
      </c>
      <c r="L70" s="1"/>
      <c r="M70" s="1"/>
      <c r="N70" s="1"/>
      <c r="O70" s="1">
        <f t="shared" ref="O70:O95" si="20">E70/5</f>
        <v>12.8</v>
      </c>
      <c r="P70" s="5"/>
      <c r="Q70" s="5">
        <f t="shared" si="15"/>
        <v>0</v>
      </c>
      <c r="R70" s="5">
        <f t="shared" si="16"/>
        <v>0</v>
      </c>
      <c r="S70" s="5"/>
      <c r="T70" s="5"/>
      <c r="U70" s="1"/>
      <c r="V70" s="19">
        <f t="shared" si="17"/>
        <v>19.140625</v>
      </c>
      <c r="W70" s="1">
        <f t="shared" si="9"/>
        <v>19.140625</v>
      </c>
      <c r="X70" s="1">
        <v>25</v>
      </c>
      <c r="Y70" s="1">
        <v>19.600000000000001</v>
      </c>
      <c r="Z70" s="1">
        <v>11.2</v>
      </c>
      <c r="AA70" s="1">
        <v>11</v>
      </c>
      <c r="AB70" s="1">
        <v>31.4</v>
      </c>
      <c r="AC70" s="1">
        <v>38.6</v>
      </c>
      <c r="AD70" s="1"/>
      <c r="AE70" s="19">
        <f t="shared" si="10"/>
        <v>0</v>
      </c>
      <c r="AF70" s="19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109</v>
      </c>
      <c r="B71" s="1" t="s">
        <v>38</v>
      </c>
      <c r="C71" s="1"/>
      <c r="D71" s="1"/>
      <c r="E71" s="1"/>
      <c r="F71" s="1"/>
      <c r="G71" s="6">
        <v>0.11</v>
      </c>
      <c r="H71" s="1">
        <v>150</v>
      </c>
      <c r="I71" s="1" t="s">
        <v>32</v>
      </c>
      <c r="J71" s="1"/>
      <c r="K71" s="1">
        <f t="shared" si="19"/>
        <v>0</v>
      </c>
      <c r="L71" s="1"/>
      <c r="M71" s="1"/>
      <c r="N71" s="1"/>
      <c r="O71" s="1">
        <f t="shared" si="20"/>
        <v>0</v>
      </c>
      <c r="P71" s="15">
        <v>20</v>
      </c>
      <c r="Q71" s="5">
        <f t="shared" si="15"/>
        <v>20</v>
      </c>
      <c r="R71" s="5">
        <f t="shared" si="16"/>
        <v>20</v>
      </c>
      <c r="S71" s="5"/>
      <c r="T71" s="5"/>
      <c r="U71" s="1"/>
      <c r="V71" s="19" t="e">
        <f t="shared" si="17"/>
        <v>#DIV/0!</v>
      </c>
      <c r="W71" s="1" t="e">
        <f t="shared" ref="W71:W95" si="21">F71/O71</f>
        <v>#DIV/0!</v>
      </c>
      <c r="X71" s="1">
        <v>-0.2</v>
      </c>
      <c r="Y71" s="1">
        <v>-0.2</v>
      </c>
      <c r="Z71" s="1">
        <v>0</v>
      </c>
      <c r="AA71" s="1">
        <v>0</v>
      </c>
      <c r="AB71" s="1">
        <v>-0.6</v>
      </c>
      <c r="AC71" s="1">
        <v>0</v>
      </c>
      <c r="AD71" s="14" t="s">
        <v>110</v>
      </c>
      <c r="AE71" s="19">
        <f t="shared" ref="AE71:AE98" si="22">ROUND(R71*G71,0)</f>
        <v>2</v>
      </c>
      <c r="AF71" s="19">
        <f t="shared" ref="AF71:AF98" si="23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38</v>
      </c>
      <c r="C72" s="1">
        <v>49</v>
      </c>
      <c r="D72" s="1">
        <v>80</v>
      </c>
      <c r="E72" s="1">
        <v>52</v>
      </c>
      <c r="F72" s="1">
        <v>59</v>
      </c>
      <c r="G72" s="6">
        <v>0.06</v>
      </c>
      <c r="H72" s="1">
        <v>60</v>
      </c>
      <c r="I72" s="1" t="s">
        <v>32</v>
      </c>
      <c r="J72" s="1">
        <v>86</v>
      </c>
      <c r="K72" s="1">
        <f t="shared" si="19"/>
        <v>-34</v>
      </c>
      <c r="L72" s="1"/>
      <c r="M72" s="1"/>
      <c r="N72" s="1"/>
      <c r="O72" s="1">
        <f t="shared" si="20"/>
        <v>10.4</v>
      </c>
      <c r="P72" s="5">
        <f t="shared" si="18"/>
        <v>45</v>
      </c>
      <c r="Q72" s="5">
        <v>0</v>
      </c>
      <c r="R72" s="5">
        <f t="shared" si="16"/>
        <v>0</v>
      </c>
      <c r="S72" s="5"/>
      <c r="T72" s="5">
        <v>0</v>
      </c>
      <c r="U72" s="1" t="s">
        <v>147</v>
      </c>
      <c r="V72" s="19">
        <f t="shared" si="17"/>
        <v>5.6730769230769225</v>
      </c>
      <c r="W72" s="1">
        <f t="shared" si="21"/>
        <v>5.6730769230769225</v>
      </c>
      <c r="X72" s="1">
        <v>12.8</v>
      </c>
      <c r="Y72" s="1">
        <v>9.8000000000000007</v>
      </c>
      <c r="Z72" s="1">
        <v>4.5999999999999996</v>
      </c>
      <c r="AA72" s="1">
        <v>3.4</v>
      </c>
      <c r="AB72" s="1">
        <v>3</v>
      </c>
      <c r="AC72" s="1">
        <v>10</v>
      </c>
      <c r="AD72" s="19" t="s">
        <v>151</v>
      </c>
      <c r="AE72" s="19">
        <f t="shared" si="22"/>
        <v>0</v>
      </c>
      <c r="AF72" s="19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38</v>
      </c>
      <c r="C73" s="1">
        <v>20</v>
      </c>
      <c r="D73" s="1"/>
      <c r="E73" s="1">
        <v>14</v>
      </c>
      <c r="F73" s="1">
        <v>5</v>
      </c>
      <c r="G73" s="6">
        <v>0.15</v>
      </c>
      <c r="H73" s="1">
        <v>60</v>
      </c>
      <c r="I73" s="1" t="s">
        <v>32</v>
      </c>
      <c r="J73" s="1">
        <v>13</v>
      </c>
      <c r="K73" s="1">
        <f t="shared" si="19"/>
        <v>1</v>
      </c>
      <c r="L73" s="1"/>
      <c r="M73" s="1"/>
      <c r="N73" s="1"/>
      <c r="O73" s="1">
        <f t="shared" si="20"/>
        <v>2.8</v>
      </c>
      <c r="P73" s="5">
        <f>9*O73-F73</f>
        <v>20.2</v>
      </c>
      <c r="Q73" s="5">
        <v>30</v>
      </c>
      <c r="R73" s="5">
        <f t="shared" si="16"/>
        <v>30</v>
      </c>
      <c r="S73" s="5"/>
      <c r="T73" s="5">
        <v>30</v>
      </c>
      <c r="U73" s="1" t="s">
        <v>148</v>
      </c>
      <c r="V73" s="19">
        <f t="shared" si="17"/>
        <v>12.5</v>
      </c>
      <c r="W73" s="1">
        <f t="shared" si="21"/>
        <v>1.7857142857142858</v>
      </c>
      <c r="X73" s="1">
        <v>0.8</v>
      </c>
      <c r="Y73" s="1">
        <v>0.2</v>
      </c>
      <c r="Z73" s="1">
        <v>0</v>
      </c>
      <c r="AA73" s="1">
        <v>0</v>
      </c>
      <c r="AB73" s="1">
        <v>0</v>
      </c>
      <c r="AC73" s="1">
        <v>0</v>
      </c>
      <c r="AD73" s="1"/>
      <c r="AE73" s="19">
        <f t="shared" si="22"/>
        <v>5</v>
      </c>
      <c r="AF73" s="19">
        <f t="shared" si="2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1" t="s">
        <v>113</v>
      </c>
      <c r="B74" s="11" t="s">
        <v>31</v>
      </c>
      <c r="C74" s="11"/>
      <c r="D74" s="11">
        <v>53.115000000000002</v>
      </c>
      <c r="E74" s="11">
        <v>0.67800000000000005</v>
      </c>
      <c r="F74" s="11">
        <v>51.786999999999999</v>
      </c>
      <c r="G74" s="12">
        <v>0</v>
      </c>
      <c r="H74" s="11">
        <v>55</v>
      </c>
      <c r="I74" s="11" t="s">
        <v>65</v>
      </c>
      <c r="J74" s="11">
        <v>21.3</v>
      </c>
      <c r="K74" s="11">
        <f t="shared" si="19"/>
        <v>-20.622</v>
      </c>
      <c r="L74" s="11"/>
      <c r="M74" s="11"/>
      <c r="N74" s="11"/>
      <c r="O74" s="11">
        <f t="shared" si="20"/>
        <v>0.1356</v>
      </c>
      <c r="P74" s="13"/>
      <c r="Q74" s="13"/>
      <c r="R74" s="13"/>
      <c r="S74" s="13"/>
      <c r="T74" s="13"/>
      <c r="U74" s="11"/>
      <c r="V74" s="11">
        <f t="shared" ref="V74:V92" si="24">(F74+P74)/O74</f>
        <v>381.91002949852509</v>
      </c>
      <c r="W74" s="11">
        <f t="shared" si="21"/>
        <v>381.91002949852509</v>
      </c>
      <c r="X74" s="11">
        <v>5.2018000000000004</v>
      </c>
      <c r="Y74" s="11">
        <v>5.5982000000000003</v>
      </c>
      <c r="Z74" s="11">
        <v>1.8628</v>
      </c>
      <c r="AA74" s="11">
        <v>1.5964</v>
      </c>
      <c r="AB74" s="11">
        <v>8.3894000000000002</v>
      </c>
      <c r="AC74" s="11">
        <v>3.8584000000000001</v>
      </c>
      <c r="AD74" s="11" t="s">
        <v>149</v>
      </c>
      <c r="AE74" s="11">
        <f t="shared" si="22"/>
        <v>0</v>
      </c>
      <c r="AF74" s="1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38</v>
      </c>
      <c r="C75" s="1">
        <v>42</v>
      </c>
      <c r="D75" s="1">
        <v>120</v>
      </c>
      <c r="E75" s="1">
        <v>53</v>
      </c>
      <c r="F75" s="1">
        <v>68</v>
      </c>
      <c r="G75" s="6">
        <v>0.4</v>
      </c>
      <c r="H75" s="1">
        <v>55</v>
      </c>
      <c r="I75" s="1" t="s">
        <v>32</v>
      </c>
      <c r="J75" s="1">
        <v>54</v>
      </c>
      <c r="K75" s="1">
        <f t="shared" si="19"/>
        <v>-1</v>
      </c>
      <c r="L75" s="1"/>
      <c r="M75" s="1"/>
      <c r="N75" s="1"/>
      <c r="O75" s="1">
        <f t="shared" si="20"/>
        <v>10.6</v>
      </c>
      <c r="P75" s="5">
        <f t="shared" si="18"/>
        <v>38</v>
      </c>
      <c r="Q75" s="5">
        <v>0</v>
      </c>
      <c r="R75" s="5">
        <f t="shared" ref="R75:R76" si="25">Q75-S75</f>
        <v>0</v>
      </c>
      <c r="S75" s="5"/>
      <c r="T75" s="5">
        <v>0</v>
      </c>
      <c r="U75" s="1" t="s">
        <v>147</v>
      </c>
      <c r="V75" s="19">
        <f t="shared" ref="V75:V76" si="26">(F75+Q75)/O75</f>
        <v>6.4150943396226419</v>
      </c>
      <c r="W75" s="1">
        <f t="shared" si="21"/>
        <v>6.4150943396226419</v>
      </c>
      <c r="X75" s="1">
        <v>10</v>
      </c>
      <c r="Y75" s="1">
        <v>10.8</v>
      </c>
      <c r="Z75" s="1">
        <v>9.6</v>
      </c>
      <c r="AA75" s="1">
        <v>9</v>
      </c>
      <c r="AB75" s="1">
        <v>15.6</v>
      </c>
      <c r="AC75" s="1">
        <v>4.5999999999999996</v>
      </c>
      <c r="AD75" s="19" t="s">
        <v>151</v>
      </c>
      <c r="AE75" s="19">
        <f t="shared" si="22"/>
        <v>0</v>
      </c>
      <c r="AF75" s="19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31</v>
      </c>
      <c r="C76" s="1">
        <v>588.46400000000006</v>
      </c>
      <c r="D76" s="1">
        <v>318.02999999999997</v>
      </c>
      <c r="E76" s="1">
        <v>357.755</v>
      </c>
      <c r="F76" s="1">
        <v>478.89299999999997</v>
      </c>
      <c r="G76" s="6">
        <v>1</v>
      </c>
      <c r="H76" s="1">
        <v>55</v>
      </c>
      <c r="I76" s="1" t="s">
        <v>32</v>
      </c>
      <c r="J76" s="1">
        <v>345.3</v>
      </c>
      <c r="K76" s="1">
        <f t="shared" si="19"/>
        <v>12.454999999999984</v>
      </c>
      <c r="L76" s="1"/>
      <c r="M76" s="1"/>
      <c r="N76" s="1"/>
      <c r="O76" s="1">
        <f t="shared" si="20"/>
        <v>71.551000000000002</v>
      </c>
      <c r="P76" s="5">
        <f t="shared" si="18"/>
        <v>236.61700000000002</v>
      </c>
      <c r="Q76" s="5">
        <f t="shared" ref="Q76" si="27">P76</f>
        <v>236.61700000000002</v>
      </c>
      <c r="R76" s="5">
        <f t="shared" si="25"/>
        <v>236.61700000000002</v>
      </c>
      <c r="S76" s="5"/>
      <c r="T76" s="5"/>
      <c r="U76" s="1"/>
      <c r="V76" s="19">
        <f t="shared" si="26"/>
        <v>10</v>
      </c>
      <c r="W76" s="1">
        <f t="shared" si="21"/>
        <v>6.6930301463291908</v>
      </c>
      <c r="X76" s="1">
        <v>60.785400000000003</v>
      </c>
      <c r="Y76" s="1">
        <v>48.432400000000001</v>
      </c>
      <c r="Z76" s="1">
        <v>84.722200000000001</v>
      </c>
      <c r="AA76" s="1">
        <v>60.154000000000003</v>
      </c>
      <c r="AB76" s="1">
        <v>80.347000000000008</v>
      </c>
      <c r="AC76" s="1">
        <v>136.55879999999999</v>
      </c>
      <c r="AD76" s="1" t="s">
        <v>116</v>
      </c>
      <c r="AE76" s="19">
        <f t="shared" si="22"/>
        <v>237</v>
      </c>
      <c r="AF76" s="19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1" t="s">
        <v>117</v>
      </c>
      <c r="B77" s="11" t="s">
        <v>38</v>
      </c>
      <c r="C77" s="11"/>
      <c r="D77" s="11"/>
      <c r="E77" s="11"/>
      <c r="F77" s="11"/>
      <c r="G77" s="12">
        <v>0</v>
      </c>
      <c r="H77" s="11">
        <v>55</v>
      </c>
      <c r="I77" s="11" t="s">
        <v>65</v>
      </c>
      <c r="J77" s="11"/>
      <c r="K77" s="11">
        <f t="shared" si="19"/>
        <v>0</v>
      </c>
      <c r="L77" s="11"/>
      <c r="M77" s="11"/>
      <c r="N77" s="11"/>
      <c r="O77" s="11">
        <f t="shared" si="20"/>
        <v>0</v>
      </c>
      <c r="P77" s="13"/>
      <c r="Q77" s="13"/>
      <c r="R77" s="13"/>
      <c r="S77" s="13"/>
      <c r="T77" s="13"/>
      <c r="U77" s="11"/>
      <c r="V77" s="11" t="e">
        <f t="shared" si="24"/>
        <v>#DIV/0!</v>
      </c>
      <c r="W77" s="11" t="e">
        <f t="shared" si="21"/>
        <v>#DIV/0!</v>
      </c>
      <c r="X77" s="11">
        <v>0.2</v>
      </c>
      <c r="Y77" s="11">
        <v>0.2</v>
      </c>
      <c r="Z77" s="11">
        <v>0.6</v>
      </c>
      <c r="AA77" s="11">
        <v>0.6</v>
      </c>
      <c r="AB77" s="11">
        <v>1</v>
      </c>
      <c r="AC77" s="11">
        <v>0.2</v>
      </c>
      <c r="AD77" s="11" t="s">
        <v>149</v>
      </c>
      <c r="AE77" s="11">
        <f t="shared" si="22"/>
        <v>0</v>
      </c>
      <c r="AF77" s="1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118</v>
      </c>
      <c r="B78" s="1" t="s">
        <v>31</v>
      </c>
      <c r="C78" s="1">
        <v>251.739</v>
      </c>
      <c r="D78" s="1">
        <v>650.29899999999998</v>
      </c>
      <c r="E78" s="1">
        <v>411.29700000000003</v>
      </c>
      <c r="F78" s="1">
        <v>355.065</v>
      </c>
      <c r="G78" s="6">
        <v>1</v>
      </c>
      <c r="H78" s="1">
        <v>50</v>
      </c>
      <c r="I78" s="1" t="s">
        <v>32</v>
      </c>
      <c r="J78" s="1">
        <v>387.9</v>
      </c>
      <c r="K78" s="1">
        <f t="shared" si="19"/>
        <v>23.397000000000048</v>
      </c>
      <c r="L78" s="1"/>
      <c r="M78" s="1"/>
      <c r="N78" s="1"/>
      <c r="O78" s="1">
        <f t="shared" si="20"/>
        <v>82.259399999999999</v>
      </c>
      <c r="P78" s="5">
        <f t="shared" ref="P78:P80" si="28">10*O78-F78</f>
        <v>467.52900000000005</v>
      </c>
      <c r="Q78" s="5">
        <f t="shared" ref="Q78:Q81" si="29">P78</f>
        <v>467.52900000000005</v>
      </c>
      <c r="R78" s="5">
        <f t="shared" ref="R78:R81" si="30">Q78-S78</f>
        <v>467.52900000000005</v>
      </c>
      <c r="S78" s="5"/>
      <c r="T78" s="5"/>
      <c r="U78" s="1"/>
      <c r="V78" s="19">
        <f t="shared" ref="V78:V81" si="31">(F78+Q78)/O78</f>
        <v>10</v>
      </c>
      <c r="W78" s="1">
        <f t="shared" si="21"/>
        <v>4.3164063924609222</v>
      </c>
      <c r="X78" s="1">
        <v>62.6768</v>
      </c>
      <c r="Y78" s="1">
        <v>73.533000000000001</v>
      </c>
      <c r="Z78" s="1">
        <v>73.198000000000008</v>
      </c>
      <c r="AA78" s="1">
        <v>47.945599999999999</v>
      </c>
      <c r="AB78" s="1">
        <v>72.809799999999996</v>
      </c>
      <c r="AC78" s="1">
        <v>70.376800000000003</v>
      </c>
      <c r="AD78" s="1"/>
      <c r="AE78" s="19">
        <f t="shared" si="22"/>
        <v>468</v>
      </c>
      <c r="AF78" s="19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119</v>
      </c>
      <c r="B79" s="1" t="s">
        <v>38</v>
      </c>
      <c r="C79" s="1">
        <v>99</v>
      </c>
      <c r="D79" s="1">
        <v>204</v>
      </c>
      <c r="E79" s="1">
        <v>107</v>
      </c>
      <c r="F79" s="1">
        <v>166</v>
      </c>
      <c r="G79" s="6">
        <v>0.2</v>
      </c>
      <c r="H79" s="1">
        <v>40</v>
      </c>
      <c r="I79" s="1" t="s">
        <v>32</v>
      </c>
      <c r="J79" s="1">
        <v>105</v>
      </c>
      <c r="K79" s="1">
        <f t="shared" si="19"/>
        <v>2</v>
      </c>
      <c r="L79" s="1"/>
      <c r="M79" s="1"/>
      <c r="N79" s="1"/>
      <c r="O79" s="1">
        <f t="shared" si="20"/>
        <v>21.4</v>
      </c>
      <c r="P79" s="5">
        <f t="shared" si="28"/>
        <v>48</v>
      </c>
      <c r="Q79" s="5">
        <f t="shared" si="29"/>
        <v>48</v>
      </c>
      <c r="R79" s="5">
        <f t="shared" si="30"/>
        <v>48</v>
      </c>
      <c r="S79" s="5"/>
      <c r="T79" s="5"/>
      <c r="U79" s="1"/>
      <c r="V79" s="19">
        <f t="shared" si="31"/>
        <v>10</v>
      </c>
      <c r="W79" s="1">
        <f t="shared" si="21"/>
        <v>7.7570093457943932</v>
      </c>
      <c r="X79" s="1">
        <v>37.799999999999997</v>
      </c>
      <c r="Y79" s="1">
        <v>54.2</v>
      </c>
      <c r="Z79" s="1">
        <v>39.200000000000003</v>
      </c>
      <c r="AA79" s="1">
        <v>17.8</v>
      </c>
      <c r="AB79" s="1">
        <v>39</v>
      </c>
      <c r="AC79" s="1">
        <v>18.8</v>
      </c>
      <c r="AD79" s="1" t="s">
        <v>120</v>
      </c>
      <c r="AE79" s="19">
        <f t="shared" si="22"/>
        <v>10</v>
      </c>
      <c r="AF79" s="19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121</v>
      </c>
      <c r="B80" s="1" t="s">
        <v>38</v>
      </c>
      <c r="C80" s="1">
        <v>201</v>
      </c>
      <c r="D80" s="1">
        <v>204</v>
      </c>
      <c r="E80" s="1">
        <v>148</v>
      </c>
      <c r="F80" s="1">
        <v>209</v>
      </c>
      <c r="G80" s="6">
        <v>0.2</v>
      </c>
      <c r="H80" s="1">
        <v>35</v>
      </c>
      <c r="I80" s="1" t="s">
        <v>32</v>
      </c>
      <c r="J80" s="1">
        <v>148</v>
      </c>
      <c r="K80" s="1">
        <f t="shared" si="19"/>
        <v>0</v>
      </c>
      <c r="L80" s="1"/>
      <c r="M80" s="1"/>
      <c r="N80" s="1"/>
      <c r="O80" s="1">
        <f t="shared" si="20"/>
        <v>29.6</v>
      </c>
      <c r="P80" s="5">
        <f t="shared" si="28"/>
        <v>87</v>
      </c>
      <c r="Q80" s="5">
        <f t="shared" si="29"/>
        <v>87</v>
      </c>
      <c r="R80" s="5">
        <f t="shared" si="30"/>
        <v>87</v>
      </c>
      <c r="S80" s="5"/>
      <c r="T80" s="5"/>
      <c r="U80" s="1"/>
      <c r="V80" s="19">
        <f t="shared" si="31"/>
        <v>10</v>
      </c>
      <c r="W80" s="1">
        <f t="shared" si="21"/>
        <v>7.0608108108108105</v>
      </c>
      <c r="X80" s="1">
        <v>25.4</v>
      </c>
      <c r="Y80" s="1">
        <v>50.2</v>
      </c>
      <c r="Z80" s="1">
        <v>68.8</v>
      </c>
      <c r="AA80" s="1">
        <v>39.200000000000003</v>
      </c>
      <c r="AB80" s="1">
        <v>51</v>
      </c>
      <c r="AC80" s="1">
        <v>26.2</v>
      </c>
      <c r="AD80" s="1" t="s">
        <v>120</v>
      </c>
      <c r="AE80" s="19">
        <f t="shared" si="22"/>
        <v>17</v>
      </c>
      <c r="AF80" s="19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3" x14ac:dyDescent="0.25">
      <c r="A81" s="1" t="s">
        <v>122</v>
      </c>
      <c r="B81" s="1" t="s">
        <v>31</v>
      </c>
      <c r="C81" s="1">
        <v>959.79300000000001</v>
      </c>
      <c r="D81" s="1">
        <v>1899.52</v>
      </c>
      <c r="E81" s="1">
        <v>1129.5940000000001</v>
      </c>
      <c r="F81" s="1">
        <v>1391.4280000000001</v>
      </c>
      <c r="G81" s="6">
        <v>1</v>
      </c>
      <c r="H81" s="1">
        <v>60</v>
      </c>
      <c r="I81" s="1" t="s">
        <v>32</v>
      </c>
      <c r="J81" s="1">
        <v>1120.04</v>
      </c>
      <c r="K81" s="1">
        <f t="shared" si="19"/>
        <v>9.5540000000000873</v>
      </c>
      <c r="L81" s="1"/>
      <c r="M81" s="1"/>
      <c r="N81" s="1"/>
      <c r="O81" s="1">
        <f t="shared" si="20"/>
        <v>225.9188</v>
      </c>
      <c r="P81" s="5">
        <f>9.6*O81-F81</f>
        <v>777.39247999999975</v>
      </c>
      <c r="Q81" s="5">
        <f t="shared" si="29"/>
        <v>777.39247999999975</v>
      </c>
      <c r="R81" s="5">
        <f t="shared" si="30"/>
        <v>777.39247999999975</v>
      </c>
      <c r="S81" s="5"/>
      <c r="T81" s="5"/>
      <c r="U81" s="1"/>
      <c r="V81" s="19">
        <f t="shared" si="31"/>
        <v>9.6</v>
      </c>
      <c r="W81" s="1">
        <f t="shared" si="21"/>
        <v>6.1589739322269779</v>
      </c>
      <c r="X81" s="1">
        <v>202.23</v>
      </c>
      <c r="Y81" s="1">
        <v>214.4478</v>
      </c>
      <c r="Z81" s="1">
        <v>195.75059999999999</v>
      </c>
      <c r="AA81" s="1">
        <v>149.23939999999999</v>
      </c>
      <c r="AB81" s="1">
        <v>101.2212</v>
      </c>
      <c r="AC81" s="1">
        <v>134.02199999999999</v>
      </c>
      <c r="AD81" s="1" t="s">
        <v>46</v>
      </c>
      <c r="AE81" s="19">
        <f t="shared" si="22"/>
        <v>777</v>
      </c>
      <c r="AF81" s="19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3" x14ac:dyDescent="0.25">
      <c r="A82" s="11" t="s">
        <v>123</v>
      </c>
      <c r="B82" s="11" t="s">
        <v>38</v>
      </c>
      <c r="C82" s="11"/>
      <c r="D82" s="11"/>
      <c r="E82" s="11"/>
      <c r="F82" s="11"/>
      <c r="G82" s="12">
        <v>0</v>
      </c>
      <c r="H82" s="11">
        <v>40</v>
      </c>
      <c r="I82" s="11" t="s">
        <v>65</v>
      </c>
      <c r="J82" s="11"/>
      <c r="K82" s="11">
        <f t="shared" si="19"/>
        <v>0</v>
      </c>
      <c r="L82" s="11"/>
      <c r="M82" s="11"/>
      <c r="N82" s="11"/>
      <c r="O82" s="11">
        <f t="shared" si="20"/>
        <v>0</v>
      </c>
      <c r="P82" s="13"/>
      <c r="Q82" s="13"/>
      <c r="R82" s="13"/>
      <c r="S82" s="13"/>
      <c r="T82" s="13"/>
      <c r="U82" s="11"/>
      <c r="V82" s="11" t="e">
        <f t="shared" si="24"/>
        <v>#DIV/0!</v>
      </c>
      <c r="W82" s="11" t="e">
        <f t="shared" si="21"/>
        <v>#DIV/0!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 t="s">
        <v>149</v>
      </c>
      <c r="AE82" s="11">
        <f t="shared" si="22"/>
        <v>0</v>
      </c>
      <c r="AF82" s="1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3" x14ac:dyDescent="0.25">
      <c r="A83" s="1" t="s">
        <v>125</v>
      </c>
      <c r="B83" s="1" t="s">
        <v>31</v>
      </c>
      <c r="C83" s="1">
        <v>708.14099999999996</v>
      </c>
      <c r="D83" s="1">
        <v>3280.75</v>
      </c>
      <c r="E83" s="1">
        <v>1384.001</v>
      </c>
      <c r="F83" s="1">
        <v>2224.431</v>
      </c>
      <c r="G83" s="6">
        <v>1</v>
      </c>
      <c r="H83" s="1">
        <v>60</v>
      </c>
      <c r="I83" s="1" t="s">
        <v>32</v>
      </c>
      <c r="J83" s="1">
        <v>1337.15</v>
      </c>
      <c r="K83" s="1">
        <f t="shared" si="19"/>
        <v>46.850999999999885</v>
      </c>
      <c r="L83" s="1"/>
      <c r="M83" s="1"/>
      <c r="N83" s="1"/>
      <c r="O83" s="1">
        <f t="shared" si="20"/>
        <v>276.80020000000002</v>
      </c>
      <c r="P83" s="5">
        <f t="shared" ref="P83:P91" si="32">10*O83-F83</f>
        <v>543.57100000000037</v>
      </c>
      <c r="Q83" s="5">
        <f t="shared" ref="Q83:Q91" si="33">P83</f>
        <v>543.57100000000037</v>
      </c>
      <c r="R83" s="5">
        <f t="shared" ref="R83:R91" si="34">Q83-S83</f>
        <v>543.57100000000037</v>
      </c>
      <c r="S83" s="5"/>
      <c r="T83" s="5"/>
      <c r="U83" s="1"/>
      <c r="V83" s="19">
        <f t="shared" ref="V83:V91" si="35">(F83+Q83)/O83</f>
        <v>10</v>
      </c>
      <c r="W83" s="1">
        <f t="shared" si="21"/>
        <v>8.0362333553227199</v>
      </c>
      <c r="X83" s="1">
        <v>302.06060000000002</v>
      </c>
      <c r="Y83" s="1">
        <v>327.39460000000003</v>
      </c>
      <c r="Z83" s="1">
        <v>272.16899999999998</v>
      </c>
      <c r="AA83" s="1">
        <v>197.09</v>
      </c>
      <c r="AB83" s="1">
        <v>213.0018</v>
      </c>
      <c r="AC83" s="1">
        <v>313.07499999999999</v>
      </c>
      <c r="AD83" s="1"/>
      <c r="AE83" s="19">
        <f t="shared" si="22"/>
        <v>544</v>
      </c>
      <c r="AF83" s="19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3" x14ac:dyDescent="0.25">
      <c r="A84" s="1" t="s">
        <v>126</v>
      </c>
      <c r="B84" s="1" t="s">
        <v>31</v>
      </c>
      <c r="C84" s="1">
        <v>1052.8330000000001</v>
      </c>
      <c r="D84" s="1">
        <v>4379.3549999999996</v>
      </c>
      <c r="E84" s="1">
        <v>2150.741</v>
      </c>
      <c r="F84" s="1">
        <v>2675.8829999999998</v>
      </c>
      <c r="G84" s="6">
        <v>1</v>
      </c>
      <c r="H84" s="1">
        <v>60</v>
      </c>
      <c r="I84" s="1" t="s">
        <v>32</v>
      </c>
      <c r="J84" s="1">
        <v>2053.1</v>
      </c>
      <c r="K84" s="1">
        <f t="shared" si="19"/>
        <v>97.641000000000076</v>
      </c>
      <c r="L84" s="1"/>
      <c r="M84" s="1"/>
      <c r="N84" s="1"/>
      <c r="O84" s="1">
        <f t="shared" si="20"/>
        <v>430.14819999999997</v>
      </c>
      <c r="P84" s="5">
        <f t="shared" si="32"/>
        <v>1625.5990000000002</v>
      </c>
      <c r="Q84" s="5">
        <f t="shared" si="33"/>
        <v>1625.5990000000002</v>
      </c>
      <c r="R84" s="5">
        <f t="shared" si="34"/>
        <v>1025.5990000000002</v>
      </c>
      <c r="S84" s="5">
        <v>600</v>
      </c>
      <c r="T84" s="5"/>
      <c r="U84" s="1"/>
      <c r="V84" s="19">
        <f t="shared" si="35"/>
        <v>10</v>
      </c>
      <c r="W84" s="1">
        <f t="shared" si="21"/>
        <v>6.2208397012936469</v>
      </c>
      <c r="X84" s="1">
        <v>390.87880000000001</v>
      </c>
      <c r="Y84" s="1">
        <v>439.45780000000002</v>
      </c>
      <c r="Z84" s="1">
        <v>396.44959999999998</v>
      </c>
      <c r="AA84" s="1">
        <v>270.2054</v>
      </c>
      <c r="AB84" s="1">
        <v>393.45359999999999</v>
      </c>
      <c r="AC84" s="1">
        <v>520.40359999999998</v>
      </c>
      <c r="AD84" s="1"/>
      <c r="AE84" s="19">
        <f t="shared" si="22"/>
        <v>1026</v>
      </c>
      <c r="AF84" s="19">
        <f t="shared" si="23"/>
        <v>600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3" x14ac:dyDescent="0.25">
      <c r="A85" s="1" t="s">
        <v>127</v>
      </c>
      <c r="B85" s="1" t="s">
        <v>31</v>
      </c>
      <c r="C85" s="1">
        <v>1203.4670000000001</v>
      </c>
      <c r="D85" s="1">
        <v>3992.2640000000001</v>
      </c>
      <c r="E85" s="1">
        <v>1598.124</v>
      </c>
      <c r="F85" s="1">
        <v>3029.5610000000001</v>
      </c>
      <c r="G85" s="6">
        <v>1</v>
      </c>
      <c r="H85" s="1">
        <v>60</v>
      </c>
      <c r="I85" s="1" t="s">
        <v>32</v>
      </c>
      <c r="J85" s="1">
        <v>1539.25</v>
      </c>
      <c r="K85" s="1">
        <f t="shared" si="19"/>
        <v>58.874000000000024</v>
      </c>
      <c r="L85" s="1"/>
      <c r="M85" s="1"/>
      <c r="N85" s="1"/>
      <c r="O85" s="1">
        <f t="shared" si="20"/>
        <v>319.62479999999999</v>
      </c>
      <c r="P85" s="5">
        <f t="shared" si="32"/>
        <v>166.6869999999999</v>
      </c>
      <c r="Q85" s="5">
        <f t="shared" si="33"/>
        <v>166.6869999999999</v>
      </c>
      <c r="R85" s="5">
        <f t="shared" si="34"/>
        <v>166.6869999999999</v>
      </c>
      <c r="S85" s="5"/>
      <c r="T85" s="5"/>
      <c r="U85" s="1"/>
      <c r="V85" s="19">
        <f t="shared" si="35"/>
        <v>10</v>
      </c>
      <c r="W85" s="1">
        <f t="shared" si="21"/>
        <v>9.4784916564672077</v>
      </c>
      <c r="X85" s="1">
        <v>376.92099999999999</v>
      </c>
      <c r="Y85" s="1">
        <v>414.16800000000001</v>
      </c>
      <c r="Z85" s="1">
        <v>341.15339999999998</v>
      </c>
      <c r="AA85" s="1">
        <v>239.2808</v>
      </c>
      <c r="AB85" s="1">
        <v>291.86559999999997</v>
      </c>
      <c r="AC85" s="1">
        <v>423.86099999999999</v>
      </c>
      <c r="AD85" s="1"/>
      <c r="AE85" s="19">
        <f t="shared" si="22"/>
        <v>167</v>
      </c>
      <c r="AF85" s="19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3" x14ac:dyDescent="0.25">
      <c r="A86" s="1" t="s">
        <v>128</v>
      </c>
      <c r="B86" s="1" t="s">
        <v>31</v>
      </c>
      <c r="C86" s="1">
        <v>30.634</v>
      </c>
      <c r="D86" s="1">
        <v>105.449</v>
      </c>
      <c r="E86" s="1">
        <v>48.875999999999998</v>
      </c>
      <c r="F86" s="1">
        <v>67.811999999999998</v>
      </c>
      <c r="G86" s="6">
        <v>1</v>
      </c>
      <c r="H86" s="1">
        <v>55</v>
      </c>
      <c r="I86" s="1" t="s">
        <v>32</v>
      </c>
      <c r="J86" s="1">
        <v>56.5</v>
      </c>
      <c r="K86" s="1">
        <f t="shared" si="19"/>
        <v>-7.6240000000000023</v>
      </c>
      <c r="L86" s="1"/>
      <c r="M86" s="1"/>
      <c r="N86" s="1"/>
      <c r="O86" s="1">
        <f t="shared" si="20"/>
        <v>9.7751999999999999</v>
      </c>
      <c r="P86" s="5">
        <f t="shared" si="32"/>
        <v>29.939999999999998</v>
      </c>
      <c r="Q86" s="5">
        <f t="shared" si="33"/>
        <v>29.939999999999998</v>
      </c>
      <c r="R86" s="5">
        <f t="shared" si="34"/>
        <v>29.939999999999998</v>
      </c>
      <c r="S86" s="5"/>
      <c r="T86" s="5"/>
      <c r="U86" s="1"/>
      <c r="V86" s="19">
        <f t="shared" si="35"/>
        <v>10</v>
      </c>
      <c r="W86" s="1">
        <f t="shared" si="21"/>
        <v>6.9371470660446848</v>
      </c>
      <c r="X86" s="1">
        <v>11.0168</v>
      </c>
      <c r="Y86" s="1">
        <v>10.7094</v>
      </c>
      <c r="Z86" s="1">
        <v>5.8090000000000002</v>
      </c>
      <c r="AA86" s="1">
        <v>5.8090000000000002</v>
      </c>
      <c r="AB86" s="1">
        <v>21.055599999999998</v>
      </c>
      <c r="AC86" s="1">
        <v>20.055599999999998</v>
      </c>
      <c r="AD86" s="1" t="s">
        <v>49</v>
      </c>
      <c r="AE86" s="19">
        <f t="shared" si="22"/>
        <v>30</v>
      </c>
      <c r="AF86" s="19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3" x14ac:dyDescent="0.25">
      <c r="A87" s="1" t="s">
        <v>129</v>
      </c>
      <c r="B87" s="1" t="s">
        <v>31</v>
      </c>
      <c r="C87" s="1">
        <v>8.3059999999999992</v>
      </c>
      <c r="D87" s="1">
        <v>149.91300000000001</v>
      </c>
      <c r="E87" s="1">
        <v>9.202</v>
      </c>
      <c r="F87" s="1">
        <v>140.541</v>
      </c>
      <c r="G87" s="6">
        <v>1</v>
      </c>
      <c r="H87" s="1">
        <v>55</v>
      </c>
      <c r="I87" s="1" t="s">
        <v>32</v>
      </c>
      <c r="J87" s="1">
        <v>11.7</v>
      </c>
      <c r="K87" s="1">
        <f t="shared" si="19"/>
        <v>-2.4979999999999993</v>
      </c>
      <c r="L87" s="1"/>
      <c r="M87" s="1"/>
      <c r="N87" s="1"/>
      <c r="O87" s="1">
        <f t="shared" si="20"/>
        <v>1.8404</v>
      </c>
      <c r="P87" s="5"/>
      <c r="Q87" s="5">
        <f t="shared" si="33"/>
        <v>0</v>
      </c>
      <c r="R87" s="5">
        <f t="shared" si="34"/>
        <v>0</v>
      </c>
      <c r="S87" s="5"/>
      <c r="T87" s="5"/>
      <c r="U87" s="1"/>
      <c r="V87" s="19">
        <f t="shared" si="35"/>
        <v>76.364377309280584</v>
      </c>
      <c r="W87" s="1">
        <f t="shared" si="21"/>
        <v>76.364377309280584</v>
      </c>
      <c r="X87" s="1">
        <v>12.3492</v>
      </c>
      <c r="Y87" s="1">
        <v>16.619</v>
      </c>
      <c r="Z87" s="1">
        <v>16.436399999999999</v>
      </c>
      <c r="AA87" s="1">
        <v>12.389799999999999</v>
      </c>
      <c r="AB87" s="1">
        <v>8.3369999999999997</v>
      </c>
      <c r="AC87" s="1">
        <v>20.261600000000001</v>
      </c>
      <c r="AD87" s="1" t="s">
        <v>49</v>
      </c>
      <c r="AE87" s="19">
        <f t="shared" si="22"/>
        <v>0</v>
      </c>
      <c r="AF87" s="19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3" x14ac:dyDescent="0.25">
      <c r="A88" s="1" t="s">
        <v>130</v>
      </c>
      <c r="B88" s="1" t="s">
        <v>31</v>
      </c>
      <c r="C88" s="1">
        <v>40.081000000000003</v>
      </c>
      <c r="D88" s="1">
        <v>100.63800000000001</v>
      </c>
      <c r="E88" s="1">
        <v>16.327999999999999</v>
      </c>
      <c r="F88" s="1">
        <v>92.26</v>
      </c>
      <c r="G88" s="6">
        <v>1</v>
      </c>
      <c r="H88" s="1">
        <v>55</v>
      </c>
      <c r="I88" s="1" t="s">
        <v>32</v>
      </c>
      <c r="J88" s="1">
        <v>41</v>
      </c>
      <c r="K88" s="1">
        <f t="shared" si="19"/>
        <v>-24.672000000000001</v>
      </c>
      <c r="L88" s="1"/>
      <c r="M88" s="1"/>
      <c r="N88" s="1"/>
      <c r="O88" s="1">
        <f t="shared" si="20"/>
        <v>3.2656000000000001</v>
      </c>
      <c r="P88" s="5"/>
      <c r="Q88" s="5">
        <f t="shared" si="33"/>
        <v>0</v>
      </c>
      <c r="R88" s="5">
        <f t="shared" si="34"/>
        <v>0</v>
      </c>
      <c r="S88" s="5"/>
      <c r="T88" s="5"/>
      <c r="U88" s="1"/>
      <c r="V88" s="19">
        <f t="shared" si="35"/>
        <v>28.252082312591867</v>
      </c>
      <c r="W88" s="1">
        <f t="shared" si="21"/>
        <v>28.252082312591867</v>
      </c>
      <c r="X88" s="1">
        <v>8.3208000000000002</v>
      </c>
      <c r="Y88" s="1">
        <v>11.438800000000001</v>
      </c>
      <c r="Z88" s="1">
        <v>8.3760000000000012</v>
      </c>
      <c r="AA88" s="1">
        <v>5.9535999999999998</v>
      </c>
      <c r="AB88" s="1">
        <v>13.528</v>
      </c>
      <c r="AC88" s="1">
        <v>11.6388</v>
      </c>
      <c r="AD88" s="1" t="s">
        <v>57</v>
      </c>
      <c r="AE88" s="19">
        <f t="shared" si="22"/>
        <v>0</v>
      </c>
      <c r="AF88" s="19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3" x14ac:dyDescent="0.25">
      <c r="A89" s="1" t="s">
        <v>131</v>
      </c>
      <c r="B89" s="1" t="s">
        <v>31</v>
      </c>
      <c r="C89" s="1">
        <v>69.713999999999999</v>
      </c>
      <c r="D89" s="1">
        <v>1E-3</v>
      </c>
      <c r="E89" s="1">
        <v>63.29</v>
      </c>
      <c r="F89" s="1"/>
      <c r="G89" s="6">
        <v>1</v>
      </c>
      <c r="H89" s="1">
        <v>60</v>
      </c>
      <c r="I89" s="1" t="s">
        <v>32</v>
      </c>
      <c r="J89" s="1">
        <v>71.5</v>
      </c>
      <c r="K89" s="1">
        <f t="shared" si="19"/>
        <v>-8.2100000000000009</v>
      </c>
      <c r="L89" s="1"/>
      <c r="M89" s="1"/>
      <c r="N89" s="1"/>
      <c r="O89" s="1">
        <f t="shared" si="20"/>
        <v>12.657999999999999</v>
      </c>
      <c r="P89" s="5">
        <f>7*O89-F89</f>
        <v>88.605999999999995</v>
      </c>
      <c r="Q89" s="5">
        <f t="shared" si="33"/>
        <v>88.605999999999995</v>
      </c>
      <c r="R89" s="5">
        <f t="shared" si="34"/>
        <v>88.605999999999995</v>
      </c>
      <c r="S89" s="5"/>
      <c r="T89" s="5"/>
      <c r="U89" s="1"/>
      <c r="V89" s="19">
        <f t="shared" si="35"/>
        <v>7</v>
      </c>
      <c r="W89" s="1">
        <f t="shared" si="21"/>
        <v>0</v>
      </c>
      <c r="X89" s="1">
        <v>4.4825999999999997</v>
      </c>
      <c r="Y89" s="1">
        <v>-0.18940000000000001</v>
      </c>
      <c r="Z89" s="1">
        <v>4.5411999999999999</v>
      </c>
      <c r="AA89" s="1">
        <v>7.1322000000000001</v>
      </c>
      <c r="AB89" s="1">
        <v>20.6328</v>
      </c>
      <c r="AC89" s="1">
        <v>18.837</v>
      </c>
      <c r="AD89" s="1"/>
      <c r="AE89" s="19">
        <f t="shared" si="22"/>
        <v>89</v>
      </c>
      <c r="AF89" s="19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3" x14ac:dyDescent="0.25">
      <c r="A90" s="1" t="s">
        <v>132</v>
      </c>
      <c r="B90" s="1" t="s">
        <v>38</v>
      </c>
      <c r="C90" s="1">
        <v>200</v>
      </c>
      <c r="D90" s="1">
        <v>258</v>
      </c>
      <c r="E90" s="1">
        <v>143</v>
      </c>
      <c r="F90" s="1">
        <v>253</v>
      </c>
      <c r="G90" s="6">
        <v>0.3</v>
      </c>
      <c r="H90" s="1">
        <v>40</v>
      </c>
      <c r="I90" s="1" t="s">
        <v>32</v>
      </c>
      <c r="J90" s="1">
        <v>171</v>
      </c>
      <c r="K90" s="1">
        <f t="shared" si="19"/>
        <v>-28</v>
      </c>
      <c r="L90" s="1"/>
      <c r="M90" s="1"/>
      <c r="N90" s="1"/>
      <c r="O90" s="1">
        <f t="shared" si="20"/>
        <v>28.6</v>
      </c>
      <c r="P90" s="5">
        <f t="shared" si="32"/>
        <v>33</v>
      </c>
      <c r="Q90" s="5">
        <f t="shared" si="33"/>
        <v>33</v>
      </c>
      <c r="R90" s="5">
        <f t="shared" si="34"/>
        <v>33</v>
      </c>
      <c r="S90" s="5"/>
      <c r="T90" s="5"/>
      <c r="U90" s="1"/>
      <c r="V90" s="19">
        <f t="shared" si="35"/>
        <v>10</v>
      </c>
      <c r="W90" s="1">
        <f t="shared" si="21"/>
        <v>8.8461538461538449</v>
      </c>
      <c r="X90" s="1">
        <v>34.6</v>
      </c>
      <c r="Y90" s="1">
        <v>40.4</v>
      </c>
      <c r="Z90" s="1">
        <v>27.4</v>
      </c>
      <c r="AA90" s="1">
        <v>16.8</v>
      </c>
      <c r="AB90" s="1">
        <v>19</v>
      </c>
      <c r="AC90" s="1">
        <v>35.799999999999997</v>
      </c>
      <c r="AD90" s="1" t="s">
        <v>133</v>
      </c>
      <c r="AE90" s="19">
        <f t="shared" si="22"/>
        <v>10</v>
      </c>
      <c r="AF90" s="19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3" x14ac:dyDescent="0.25">
      <c r="A91" s="1" t="s">
        <v>134</v>
      </c>
      <c r="B91" s="1" t="s">
        <v>38</v>
      </c>
      <c r="C91" s="1">
        <v>205</v>
      </c>
      <c r="D91" s="1">
        <v>276</v>
      </c>
      <c r="E91" s="1">
        <v>163</v>
      </c>
      <c r="F91" s="1">
        <v>277</v>
      </c>
      <c r="G91" s="6">
        <v>0.3</v>
      </c>
      <c r="H91" s="1">
        <v>40</v>
      </c>
      <c r="I91" s="1" t="s">
        <v>32</v>
      </c>
      <c r="J91" s="1">
        <v>175</v>
      </c>
      <c r="K91" s="1">
        <f t="shared" si="19"/>
        <v>-12</v>
      </c>
      <c r="L91" s="1"/>
      <c r="M91" s="1"/>
      <c r="N91" s="1"/>
      <c r="O91" s="1">
        <f t="shared" si="20"/>
        <v>32.6</v>
      </c>
      <c r="P91" s="5">
        <f t="shared" si="32"/>
        <v>49</v>
      </c>
      <c r="Q91" s="5">
        <f t="shared" si="33"/>
        <v>49</v>
      </c>
      <c r="R91" s="5">
        <f t="shared" si="34"/>
        <v>49</v>
      </c>
      <c r="S91" s="5"/>
      <c r="T91" s="5"/>
      <c r="U91" s="1"/>
      <c r="V91" s="19">
        <f t="shared" si="35"/>
        <v>10</v>
      </c>
      <c r="W91" s="1">
        <f t="shared" si="21"/>
        <v>8.4969325153374236</v>
      </c>
      <c r="X91" s="1">
        <v>37.4</v>
      </c>
      <c r="Y91" s="1">
        <v>43.6</v>
      </c>
      <c r="Z91" s="1">
        <v>29.4</v>
      </c>
      <c r="AA91" s="1">
        <v>18.8</v>
      </c>
      <c r="AB91" s="1">
        <v>19</v>
      </c>
      <c r="AC91" s="1">
        <v>39</v>
      </c>
      <c r="AD91" s="1"/>
      <c r="AE91" s="19">
        <f t="shared" si="22"/>
        <v>15</v>
      </c>
      <c r="AF91" s="19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3" x14ac:dyDescent="0.25">
      <c r="A92" s="11" t="s">
        <v>135</v>
      </c>
      <c r="B92" s="11" t="s">
        <v>38</v>
      </c>
      <c r="C92" s="11">
        <v>171</v>
      </c>
      <c r="D92" s="14">
        <v>736</v>
      </c>
      <c r="E92" s="16">
        <v>60</v>
      </c>
      <c r="F92" s="16">
        <v>685</v>
      </c>
      <c r="G92" s="12">
        <v>0</v>
      </c>
      <c r="H92" s="11">
        <v>40</v>
      </c>
      <c r="I92" s="11" t="s">
        <v>65</v>
      </c>
      <c r="J92" s="11">
        <v>198</v>
      </c>
      <c r="K92" s="11">
        <f t="shared" si="19"/>
        <v>-138</v>
      </c>
      <c r="L92" s="11"/>
      <c r="M92" s="11"/>
      <c r="N92" s="11"/>
      <c r="O92" s="11">
        <f t="shared" si="20"/>
        <v>12</v>
      </c>
      <c r="P92" s="13"/>
      <c r="Q92" s="13"/>
      <c r="R92" s="13"/>
      <c r="S92" s="13"/>
      <c r="T92" s="13"/>
      <c r="U92" s="11"/>
      <c r="V92" s="11">
        <f t="shared" si="24"/>
        <v>57.083333333333336</v>
      </c>
      <c r="W92" s="11">
        <f t="shared" si="21"/>
        <v>57.083333333333336</v>
      </c>
      <c r="X92" s="11">
        <v>65.2</v>
      </c>
      <c r="Y92" s="11">
        <v>81.599999999999994</v>
      </c>
      <c r="Z92" s="11">
        <v>62.2</v>
      </c>
      <c r="AA92" s="11">
        <v>41</v>
      </c>
      <c r="AB92" s="11">
        <v>29.2</v>
      </c>
      <c r="AC92" s="11">
        <v>41.4</v>
      </c>
      <c r="AD92" s="14" t="s">
        <v>136</v>
      </c>
      <c r="AE92" s="11">
        <f t="shared" si="22"/>
        <v>0</v>
      </c>
      <c r="AF92" s="1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3" x14ac:dyDescent="0.25">
      <c r="A93" s="1" t="s">
        <v>137</v>
      </c>
      <c r="B93" s="1" t="s">
        <v>31</v>
      </c>
      <c r="C93" s="1">
        <v>107.23699999999999</v>
      </c>
      <c r="D93" s="1">
        <v>345.89100000000002</v>
      </c>
      <c r="E93" s="1">
        <v>141.63</v>
      </c>
      <c r="F93" s="1">
        <v>228.303</v>
      </c>
      <c r="G93" s="6">
        <v>1</v>
      </c>
      <c r="H93" s="1">
        <v>45</v>
      </c>
      <c r="I93" s="1" t="s">
        <v>32</v>
      </c>
      <c r="J93" s="1">
        <v>136.30000000000001</v>
      </c>
      <c r="K93" s="1">
        <f t="shared" si="19"/>
        <v>5.3299999999999841</v>
      </c>
      <c r="L93" s="1"/>
      <c r="M93" s="1"/>
      <c r="N93" s="1"/>
      <c r="O93" s="1">
        <f t="shared" si="20"/>
        <v>28.326000000000001</v>
      </c>
      <c r="P93" s="5">
        <f t="shared" ref="P93:P95" si="36">10*O93-F93</f>
        <v>54.956999999999994</v>
      </c>
      <c r="Q93" s="5">
        <f t="shared" ref="Q93" si="37">P93</f>
        <v>54.956999999999994</v>
      </c>
      <c r="R93" s="5">
        <f t="shared" ref="R93:R98" si="38">Q93-S93</f>
        <v>54.956999999999994</v>
      </c>
      <c r="S93" s="5"/>
      <c r="T93" s="5"/>
      <c r="U93" s="1"/>
      <c r="V93" s="19">
        <f t="shared" ref="V93:V98" si="39">(F93+Q93)/O93</f>
        <v>10</v>
      </c>
      <c r="W93" s="1">
        <f t="shared" si="21"/>
        <v>8.0598390171573815</v>
      </c>
      <c r="X93" s="1">
        <v>40.913799999999988</v>
      </c>
      <c r="Y93" s="1">
        <v>45.731999999999999</v>
      </c>
      <c r="Z93" s="1">
        <v>28.764399999999998</v>
      </c>
      <c r="AA93" s="1">
        <v>18.837800000000001</v>
      </c>
      <c r="AB93" s="1">
        <v>39.169800000000002</v>
      </c>
      <c r="AC93" s="1">
        <v>17.831600000000002</v>
      </c>
      <c r="AD93" s="1" t="s">
        <v>138</v>
      </c>
      <c r="AE93" s="19">
        <f t="shared" si="22"/>
        <v>55</v>
      </c>
      <c r="AF93" s="19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3" x14ac:dyDescent="0.25">
      <c r="A94" s="1" t="s">
        <v>139</v>
      </c>
      <c r="B94" s="1" t="s">
        <v>38</v>
      </c>
      <c r="C94" s="1">
        <v>599</v>
      </c>
      <c r="D94" s="1">
        <v>102</v>
      </c>
      <c r="E94" s="1">
        <v>337</v>
      </c>
      <c r="F94" s="1">
        <v>272</v>
      </c>
      <c r="G94" s="6">
        <v>0.33</v>
      </c>
      <c r="H94" s="1">
        <v>40</v>
      </c>
      <c r="I94" s="1" t="s">
        <v>32</v>
      </c>
      <c r="J94" s="1">
        <v>333</v>
      </c>
      <c r="K94" s="1">
        <f t="shared" si="19"/>
        <v>4</v>
      </c>
      <c r="L94" s="1"/>
      <c r="M94" s="1"/>
      <c r="N94" s="1"/>
      <c r="O94" s="1">
        <f t="shared" si="20"/>
        <v>67.400000000000006</v>
      </c>
      <c r="P94" s="5">
        <f t="shared" si="36"/>
        <v>402</v>
      </c>
      <c r="Q94" s="5">
        <v>300</v>
      </c>
      <c r="R94" s="5">
        <f t="shared" si="38"/>
        <v>300</v>
      </c>
      <c r="S94" s="5"/>
      <c r="T94" s="5">
        <v>300</v>
      </c>
      <c r="U94" s="1" t="s">
        <v>147</v>
      </c>
      <c r="V94" s="19">
        <f t="shared" si="39"/>
        <v>8.4866468842729965</v>
      </c>
      <c r="W94" s="1">
        <f t="shared" si="21"/>
        <v>4.0356083086053411</v>
      </c>
      <c r="X94" s="1">
        <v>37.6</v>
      </c>
      <c r="Y94" s="1">
        <v>18.399999999999999</v>
      </c>
      <c r="Z94" s="1">
        <v>0</v>
      </c>
      <c r="AA94" s="1">
        <v>0</v>
      </c>
      <c r="AB94" s="1">
        <v>0</v>
      </c>
      <c r="AC94" s="1">
        <v>0</v>
      </c>
      <c r="AD94" s="1" t="s">
        <v>138</v>
      </c>
      <c r="AE94" s="19">
        <f t="shared" si="22"/>
        <v>99</v>
      </c>
      <c r="AF94" s="19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3" x14ac:dyDescent="0.25">
      <c r="A95" s="1" t="s">
        <v>140</v>
      </c>
      <c r="B95" s="1" t="s">
        <v>38</v>
      </c>
      <c r="C95" s="1">
        <v>203</v>
      </c>
      <c r="D95" s="1">
        <v>204</v>
      </c>
      <c r="E95" s="1">
        <v>136</v>
      </c>
      <c r="F95" s="1">
        <v>204</v>
      </c>
      <c r="G95" s="6">
        <v>0.33</v>
      </c>
      <c r="H95" s="1">
        <v>50</v>
      </c>
      <c r="I95" s="1" t="s">
        <v>32</v>
      </c>
      <c r="J95" s="1">
        <v>139</v>
      </c>
      <c r="K95" s="1">
        <f t="shared" si="19"/>
        <v>-3</v>
      </c>
      <c r="L95" s="1"/>
      <c r="M95" s="1"/>
      <c r="N95" s="1"/>
      <c r="O95" s="1">
        <f t="shared" si="20"/>
        <v>27.2</v>
      </c>
      <c r="P95" s="5">
        <f t="shared" si="36"/>
        <v>68</v>
      </c>
      <c r="Q95" s="5">
        <v>100</v>
      </c>
      <c r="R95" s="5">
        <f t="shared" si="38"/>
        <v>100</v>
      </c>
      <c r="S95" s="5"/>
      <c r="T95" s="5">
        <v>100</v>
      </c>
      <c r="U95" s="1" t="s">
        <v>145</v>
      </c>
      <c r="V95" s="19">
        <f t="shared" si="39"/>
        <v>11.176470588235295</v>
      </c>
      <c r="W95" s="1">
        <f t="shared" si="21"/>
        <v>7.5</v>
      </c>
      <c r="X95" s="1">
        <v>25.2</v>
      </c>
      <c r="Y95" s="1">
        <v>12.8</v>
      </c>
      <c r="Z95" s="1">
        <v>0</v>
      </c>
      <c r="AA95" s="1">
        <v>0</v>
      </c>
      <c r="AB95" s="1">
        <v>0</v>
      </c>
      <c r="AC95" s="1">
        <v>0</v>
      </c>
      <c r="AD95" s="1" t="s">
        <v>138</v>
      </c>
      <c r="AE95" s="19">
        <f t="shared" si="22"/>
        <v>33</v>
      </c>
      <c r="AF95" s="19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3" x14ac:dyDescent="0.25">
      <c r="A96" s="20" t="s">
        <v>142</v>
      </c>
      <c r="B96" s="20" t="s">
        <v>38</v>
      </c>
      <c r="C96" s="20"/>
      <c r="D96" s="20"/>
      <c r="E96" s="20"/>
      <c r="F96" s="20"/>
      <c r="G96" s="21">
        <v>0.3</v>
      </c>
      <c r="H96" s="20">
        <v>40</v>
      </c>
      <c r="I96" s="20" t="s">
        <v>32</v>
      </c>
      <c r="J96" s="20"/>
      <c r="K96" s="20"/>
      <c r="L96" s="20"/>
      <c r="M96" s="20"/>
      <c r="N96" s="20"/>
      <c r="O96" s="20">
        <v>0</v>
      </c>
      <c r="P96" s="22">
        <v>18</v>
      </c>
      <c r="Q96" s="5">
        <v>500</v>
      </c>
      <c r="R96" s="5">
        <f t="shared" si="38"/>
        <v>500</v>
      </c>
      <c r="S96" s="5"/>
      <c r="T96" s="22">
        <v>500</v>
      </c>
      <c r="U96" s="20" t="s">
        <v>145</v>
      </c>
      <c r="V96" s="19" t="e">
        <f t="shared" si="39"/>
        <v>#DIV/0!</v>
      </c>
      <c r="W96" s="20" t="e">
        <v>#DIV/0!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 t="s">
        <v>138</v>
      </c>
      <c r="AE96" s="19">
        <f t="shared" si="22"/>
        <v>150</v>
      </c>
      <c r="AF96" s="19">
        <f t="shared" si="23"/>
        <v>0</v>
      </c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r="97" spans="1:53" x14ac:dyDescent="0.25">
      <c r="A97" s="20" t="s">
        <v>143</v>
      </c>
      <c r="B97" s="20" t="s">
        <v>38</v>
      </c>
      <c r="C97" s="20"/>
      <c r="D97" s="20"/>
      <c r="E97" s="20"/>
      <c r="F97" s="20"/>
      <c r="G97" s="21">
        <v>0.3</v>
      </c>
      <c r="H97" s="20">
        <v>40</v>
      </c>
      <c r="I97" s="20" t="s">
        <v>32</v>
      </c>
      <c r="J97" s="20"/>
      <c r="K97" s="20"/>
      <c r="L97" s="20"/>
      <c r="M97" s="20"/>
      <c r="N97" s="20"/>
      <c r="O97" s="20">
        <v>0</v>
      </c>
      <c r="P97" s="22">
        <v>18</v>
      </c>
      <c r="Q97" s="5">
        <v>500</v>
      </c>
      <c r="R97" s="5">
        <f t="shared" si="38"/>
        <v>500</v>
      </c>
      <c r="S97" s="5"/>
      <c r="T97" s="22">
        <v>500</v>
      </c>
      <c r="U97" s="20" t="s">
        <v>145</v>
      </c>
      <c r="V97" s="19" t="e">
        <f t="shared" si="39"/>
        <v>#DIV/0!</v>
      </c>
      <c r="W97" s="20" t="e">
        <v>#DIV/0!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 t="s">
        <v>138</v>
      </c>
      <c r="AE97" s="19">
        <f t="shared" si="22"/>
        <v>150</v>
      </c>
      <c r="AF97" s="19">
        <f t="shared" si="23"/>
        <v>0</v>
      </c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r="98" spans="1:53" x14ac:dyDescent="0.25">
      <c r="A98" s="20" t="s">
        <v>144</v>
      </c>
      <c r="B98" s="20" t="s">
        <v>38</v>
      </c>
      <c r="C98" s="20"/>
      <c r="D98" s="20"/>
      <c r="E98" s="20"/>
      <c r="F98" s="20"/>
      <c r="G98" s="21">
        <v>0.3</v>
      </c>
      <c r="H98" s="20">
        <v>40</v>
      </c>
      <c r="I98" s="20" t="s">
        <v>32</v>
      </c>
      <c r="J98" s="20"/>
      <c r="K98" s="20"/>
      <c r="L98" s="20"/>
      <c r="M98" s="20"/>
      <c r="N98" s="20"/>
      <c r="O98" s="20">
        <v>0</v>
      </c>
      <c r="P98" s="22">
        <v>18</v>
      </c>
      <c r="Q98" s="5">
        <v>500</v>
      </c>
      <c r="R98" s="5">
        <f t="shared" si="38"/>
        <v>500</v>
      </c>
      <c r="S98" s="5"/>
      <c r="T98" s="22">
        <v>500</v>
      </c>
      <c r="U98" s="20" t="s">
        <v>145</v>
      </c>
      <c r="V98" s="19" t="e">
        <f t="shared" si="39"/>
        <v>#DIV/0!</v>
      </c>
      <c r="W98" s="20" t="e">
        <v>#DIV/0!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 t="s">
        <v>138</v>
      </c>
      <c r="AE98" s="19">
        <f t="shared" si="22"/>
        <v>150</v>
      </c>
      <c r="AF98" s="19">
        <f t="shared" si="23"/>
        <v>0</v>
      </c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9"/>
      <c r="R99" s="19"/>
      <c r="S99" s="19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9"/>
      <c r="AF99" s="19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9"/>
      <c r="R100" s="19"/>
      <c r="S100" s="19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9"/>
      <c r="AF100" s="19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9"/>
      <c r="R101" s="19"/>
      <c r="S101" s="19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9"/>
      <c r="AF101" s="19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9"/>
      <c r="R102" s="19"/>
      <c r="S102" s="19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9"/>
      <c r="AF102" s="19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9"/>
      <c r="R103" s="19"/>
      <c r="S103" s="19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9"/>
      <c r="AF103" s="19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9"/>
      <c r="R104" s="19"/>
      <c r="S104" s="19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9"/>
      <c r="AF104" s="19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9"/>
      <c r="R105" s="19"/>
      <c r="S105" s="19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9"/>
      <c r="AF105" s="19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9"/>
      <c r="R106" s="19"/>
      <c r="S106" s="19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9"/>
      <c r="AF106" s="19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9"/>
      <c r="R107" s="19"/>
      <c r="S107" s="19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9"/>
      <c r="AF107" s="19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9"/>
      <c r="R108" s="19"/>
      <c r="S108" s="19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9"/>
      <c r="AF108" s="19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9"/>
      <c r="R109" s="19"/>
      <c r="S109" s="19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9"/>
      <c r="AF109" s="19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9"/>
      <c r="R110" s="19"/>
      <c r="S110" s="19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9"/>
      <c r="AF110" s="19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9"/>
      <c r="R111" s="19"/>
      <c r="S111" s="19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9"/>
      <c r="AF111" s="19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9"/>
      <c r="R112" s="19"/>
      <c r="S112" s="19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9"/>
      <c r="AF112" s="19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9"/>
      <c r="R113" s="19"/>
      <c r="S113" s="19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9"/>
      <c r="AF113" s="19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9"/>
      <c r="R114" s="19"/>
      <c r="S114" s="19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9"/>
      <c r="AF114" s="19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9"/>
      <c r="R115" s="19"/>
      <c r="S115" s="19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9"/>
      <c r="AF115" s="19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9"/>
      <c r="R116" s="19"/>
      <c r="S116" s="19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9"/>
      <c r="AF116" s="19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9"/>
      <c r="R117" s="19"/>
      <c r="S117" s="19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9"/>
      <c r="AF117" s="19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9"/>
      <c r="R118" s="19"/>
      <c r="S118" s="19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9"/>
      <c r="AF118" s="19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9"/>
      <c r="R119" s="19"/>
      <c r="S119" s="19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9"/>
      <c r="AF119" s="19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9"/>
      <c r="R120" s="19"/>
      <c r="S120" s="19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9"/>
      <c r="AF120" s="19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9"/>
      <c r="R121" s="19"/>
      <c r="S121" s="19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9"/>
      <c r="AF121" s="19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9"/>
      <c r="R122" s="19"/>
      <c r="S122" s="19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9"/>
      <c r="AF122" s="19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9"/>
      <c r="R123" s="19"/>
      <c r="S123" s="19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9"/>
      <c r="AF123" s="19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9"/>
      <c r="R124" s="19"/>
      <c r="S124" s="19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9"/>
      <c r="AF124" s="19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9"/>
      <c r="R125" s="19"/>
      <c r="S125" s="19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9"/>
      <c r="AF125" s="19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9"/>
      <c r="R126" s="19"/>
      <c r="S126" s="19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9"/>
      <c r="AF126" s="19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9"/>
      <c r="R127" s="19"/>
      <c r="S127" s="19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9"/>
      <c r="AF127" s="19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9"/>
      <c r="R128" s="19"/>
      <c r="S128" s="19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9"/>
      <c r="AF128" s="19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9"/>
      <c r="R129" s="19"/>
      <c r="S129" s="19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9"/>
      <c r="AF129" s="19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9"/>
      <c r="R130" s="19"/>
      <c r="S130" s="19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9"/>
      <c r="AF130" s="19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9"/>
      <c r="R131" s="19"/>
      <c r="S131" s="19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9"/>
      <c r="AF131" s="19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9"/>
      <c r="R132" s="19"/>
      <c r="S132" s="19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9"/>
      <c r="AF132" s="19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9"/>
      <c r="R133" s="19"/>
      <c r="S133" s="19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9"/>
      <c r="AF133" s="19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9"/>
      <c r="R134" s="19"/>
      <c r="S134" s="19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9"/>
      <c r="AF134" s="19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9"/>
      <c r="R135" s="19"/>
      <c r="S135" s="19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9"/>
      <c r="AF135" s="19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9"/>
      <c r="R136" s="19"/>
      <c r="S136" s="19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9"/>
      <c r="AF136" s="19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9"/>
      <c r="R137" s="19"/>
      <c r="S137" s="19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9"/>
      <c r="AF137" s="19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9"/>
      <c r="R138" s="19"/>
      <c r="S138" s="19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9"/>
      <c r="AF138" s="19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9"/>
      <c r="R139" s="19"/>
      <c r="S139" s="19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9"/>
      <c r="AF139" s="19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9"/>
      <c r="R140" s="19"/>
      <c r="S140" s="19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9"/>
      <c r="AF140" s="19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9"/>
      <c r="R141" s="19"/>
      <c r="S141" s="19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9"/>
      <c r="AF141" s="19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9"/>
      <c r="R142" s="19"/>
      <c r="S142" s="19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9"/>
      <c r="AF142" s="19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9"/>
      <c r="R143" s="19"/>
      <c r="S143" s="19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9"/>
      <c r="AF143" s="19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9"/>
      <c r="R144" s="19"/>
      <c r="S144" s="19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9"/>
      <c r="AF144" s="19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9"/>
      <c r="R145" s="19"/>
      <c r="S145" s="19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9"/>
      <c r="AF145" s="19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9"/>
      <c r="R146" s="19"/>
      <c r="S146" s="19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9"/>
      <c r="AF146" s="19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9"/>
      <c r="R147" s="19"/>
      <c r="S147" s="19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9"/>
      <c r="AF147" s="19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9"/>
      <c r="R148" s="19"/>
      <c r="S148" s="19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9"/>
      <c r="AF148" s="19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9"/>
      <c r="R149" s="19"/>
      <c r="S149" s="19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9"/>
      <c r="AF149" s="19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9"/>
      <c r="R150" s="19"/>
      <c r="S150" s="19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9"/>
      <c r="AF150" s="19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9"/>
      <c r="R151" s="19"/>
      <c r="S151" s="19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9"/>
      <c r="AF151" s="19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9"/>
      <c r="R152" s="19"/>
      <c r="S152" s="19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9"/>
      <c r="AF152" s="19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9"/>
      <c r="R153" s="19"/>
      <c r="S153" s="19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9"/>
      <c r="AF153" s="19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9"/>
      <c r="R154" s="19"/>
      <c r="S154" s="19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9"/>
      <c r="AF154" s="19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9"/>
      <c r="R155" s="19"/>
      <c r="S155" s="19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9"/>
      <c r="AF155" s="19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9"/>
      <c r="R156" s="19"/>
      <c r="S156" s="19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9"/>
      <c r="AF156" s="19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9"/>
      <c r="R157" s="19"/>
      <c r="S157" s="19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9"/>
      <c r="AF157" s="19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9"/>
      <c r="R158" s="19"/>
      <c r="S158" s="19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9"/>
      <c r="AF158" s="19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9"/>
      <c r="R159" s="19"/>
      <c r="S159" s="19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9"/>
      <c r="AF159" s="19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9"/>
      <c r="R160" s="19"/>
      <c r="S160" s="19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9"/>
      <c r="AF160" s="19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9"/>
      <c r="R161" s="19"/>
      <c r="S161" s="19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9"/>
      <c r="AF161" s="19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9"/>
      <c r="R162" s="19"/>
      <c r="S162" s="19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9"/>
      <c r="AF162" s="19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9"/>
      <c r="R163" s="19"/>
      <c r="S163" s="19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9"/>
      <c r="AF163" s="19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9"/>
      <c r="R164" s="19"/>
      <c r="S164" s="19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9"/>
      <c r="AF164" s="19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9"/>
      <c r="R165" s="19"/>
      <c r="S165" s="19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9"/>
      <c r="AF165" s="19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9"/>
      <c r="R166" s="19"/>
      <c r="S166" s="19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9"/>
      <c r="AF166" s="19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9"/>
      <c r="R167" s="19"/>
      <c r="S167" s="19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9"/>
      <c r="AF167" s="19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9"/>
      <c r="R168" s="19"/>
      <c r="S168" s="19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9"/>
      <c r="AF168" s="19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9"/>
      <c r="R169" s="19"/>
      <c r="S169" s="19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9"/>
      <c r="AF169" s="19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9"/>
      <c r="R170" s="19"/>
      <c r="S170" s="19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9"/>
      <c r="AF170" s="19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9"/>
      <c r="R171" s="19"/>
      <c r="S171" s="19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9"/>
      <c r="AF171" s="19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9"/>
      <c r="R172" s="19"/>
      <c r="S172" s="19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9"/>
      <c r="AF172" s="19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9"/>
      <c r="R173" s="19"/>
      <c r="S173" s="19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9"/>
      <c r="AF173" s="19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9"/>
      <c r="R174" s="19"/>
      <c r="S174" s="19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9"/>
      <c r="AF174" s="19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9"/>
      <c r="R175" s="19"/>
      <c r="S175" s="19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9"/>
      <c r="AF175" s="19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9"/>
      <c r="R176" s="19"/>
      <c r="S176" s="19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9"/>
      <c r="AF176" s="19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9"/>
      <c r="R177" s="19"/>
      <c r="S177" s="19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9"/>
      <c r="AF177" s="19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9"/>
      <c r="R178" s="19"/>
      <c r="S178" s="19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9"/>
      <c r="AF178" s="19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9"/>
      <c r="R179" s="19"/>
      <c r="S179" s="19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9"/>
      <c r="AF179" s="19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9"/>
      <c r="R180" s="19"/>
      <c r="S180" s="19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9"/>
      <c r="AF180" s="19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9"/>
      <c r="R181" s="19"/>
      <c r="S181" s="19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9"/>
      <c r="AF181" s="19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9"/>
      <c r="R182" s="19"/>
      <c r="S182" s="19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9"/>
      <c r="AF182" s="19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9"/>
      <c r="R183" s="19"/>
      <c r="S183" s="19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9"/>
      <c r="AF183" s="19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9"/>
      <c r="R184" s="19"/>
      <c r="S184" s="19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9"/>
      <c r="AF184" s="19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9"/>
      <c r="R185" s="19"/>
      <c r="S185" s="19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9"/>
      <c r="AF185" s="19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9"/>
      <c r="R186" s="19"/>
      <c r="S186" s="19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9"/>
      <c r="AF186" s="19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9"/>
      <c r="R187" s="19"/>
      <c r="S187" s="19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9"/>
      <c r="AF187" s="19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9"/>
      <c r="R188" s="19"/>
      <c r="S188" s="19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9"/>
      <c r="AF188" s="19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9"/>
      <c r="R189" s="19"/>
      <c r="S189" s="19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9"/>
      <c r="AF189" s="19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9"/>
      <c r="R190" s="19"/>
      <c r="S190" s="19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9"/>
      <c r="AF190" s="19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9"/>
      <c r="R191" s="19"/>
      <c r="S191" s="19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9"/>
      <c r="AF191" s="19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9"/>
      <c r="R192" s="19"/>
      <c r="S192" s="19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9"/>
      <c r="AF192" s="19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9"/>
      <c r="R193" s="19"/>
      <c r="S193" s="19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9"/>
      <c r="AF193" s="19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9"/>
      <c r="R194" s="19"/>
      <c r="S194" s="19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9"/>
      <c r="AF194" s="19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9"/>
      <c r="R195" s="19"/>
      <c r="S195" s="19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9"/>
      <c r="AF195" s="19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9"/>
      <c r="R196" s="19"/>
      <c r="S196" s="19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9"/>
      <c r="AF196" s="19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9"/>
      <c r="R197" s="19"/>
      <c r="S197" s="19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9"/>
      <c r="AF197" s="19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9"/>
      <c r="R198" s="19"/>
      <c r="S198" s="19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9"/>
      <c r="AF198" s="19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9"/>
      <c r="R199" s="19"/>
      <c r="S199" s="19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9"/>
      <c r="AF199" s="19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9"/>
      <c r="R200" s="19"/>
      <c r="S200" s="19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9"/>
      <c r="AF200" s="19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9"/>
      <c r="R201" s="19"/>
      <c r="S201" s="19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9"/>
      <c r="AF201" s="19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9"/>
      <c r="R202" s="19"/>
      <c r="S202" s="19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9"/>
      <c r="AF202" s="19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9"/>
      <c r="R203" s="19"/>
      <c r="S203" s="19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9"/>
      <c r="AF203" s="19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9"/>
      <c r="R204" s="19"/>
      <c r="S204" s="19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9"/>
      <c r="AF204" s="19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9"/>
      <c r="R205" s="19"/>
      <c r="S205" s="19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9"/>
      <c r="AF205" s="19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9"/>
      <c r="R206" s="19"/>
      <c r="S206" s="19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9"/>
      <c r="AF206" s="19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9"/>
      <c r="R207" s="19"/>
      <c r="S207" s="19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9"/>
      <c r="AF207" s="19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9"/>
      <c r="R208" s="19"/>
      <c r="S208" s="19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9"/>
      <c r="AF208" s="19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9"/>
      <c r="R209" s="19"/>
      <c r="S209" s="19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9"/>
      <c r="AF209" s="19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9"/>
      <c r="R210" s="19"/>
      <c r="S210" s="19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9"/>
      <c r="AF210" s="19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9"/>
      <c r="R211" s="19"/>
      <c r="S211" s="19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9"/>
      <c r="AF211" s="19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9"/>
      <c r="R212" s="19"/>
      <c r="S212" s="19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9"/>
      <c r="AF212" s="19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9"/>
      <c r="R213" s="19"/>
      <c r="S213" s="19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9"/>
      <c r="AF213" s="19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9"/>
      <c r="R214" s="19"/>
      <c r="S214" s="19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9"/>
      <c r="AF214" s="19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9"/>
      <c r="R215" s="19"/>
      <c r="S215" s="19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9"/>
      <c r="AF215" s="19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9"/>
      <c r="R216" s="19"/>
      <c r="S216" s="19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9"/>
      <c r="AF216" s="19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9"/>
      <c r="R217" s="19"/>
      <c r="S217" s="19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9"/>
      <c r="AF217" s="19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9"/>
      <c r="R218" s="19"/>
      <c r="S218" s="19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9"/>
      <c r="AF218" s="19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9"/>
      <c r="R219" s="19"/>
      <c r="S219" s="19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9"/>
      <c r="AF219" s="19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9"/>
      <c r="R220" s="19"/>
      <c r="S220" s="19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9"/>
      <c r="AF220" s="19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9"/>
      <c r="R221" s="19"/>
      <c r="S221" s="19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9"/>
      <c r="AF221" s="19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9"/>
      <c r="R222" s="19"/>
      <c r="S222" s="19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9"/>
      <c r="AF222" s="19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9"/>
      <c r="R223" s="19"/>
      <c r="S223" s="19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9"/>
      <c r="AF223" s="19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9"/>
      <c r="R224" s="19"/>
      <c r="S224" s="19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9"/>
      <c r="AF224" s="19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9"/>
      <c r="R225" s="19"/>
      <c r="S225" s="19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9"/>
      <c r="AF225" s="19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9"/>
      <c r="R226" s="19"/>
      <c r="S226" s="19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9"/>
      <c r="AF226" s="19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9"/>
      <c r="R227" s="19"/>
      <c r="S227" s="19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9"/>
      <c r="AF227" s="19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9"/>
      <c r="R228" s="19"/>
      <c r="S228" s="19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9"/>
      <c r="AF228" s="19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9"/>
      <c r="R229" s="19"/>
      <c r="S229" s="19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9"/>
      <c r="AF229" s="19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9"/>
      <c r="R230" s="19"/>
      <c r="S230" s="19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9"/>
      <c r="AF230" s="19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9"/>
      <c r="R231" s="19"/>
      <c r="S231" s="19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9"/>
      <c r="AF231" s="19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9"/>
      <c r="R232" s="19"/>
      <c r="S232" s="19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9"/>
      <c r="AF232" s="19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9"/>
      <c r="R233" s="19"/>
      <c r="S233" s="19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9"/>
      <c r="AF233" s="19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9"/>
      <c r="R234" s="19"/>
      <c r="S234" s="19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9"/>
      <c r="AF234" s="19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9"/>
      <c r="R235" s="19"/>
      <c r="S235" s="19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9"/>
      <c r="AF235" s="19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9"/>
      <c r="R236" s="19"/>
      <c r="S236" s="19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9"/>
      <c r="AF236" s="19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9"/>
      <c r="R237" s="19"/>
      <c r="S237" s="19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9"/>
      <c r="AF237" s="19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9"/>
      <c r="R238" s="19"/>
      <c r="S238" s="19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9"/>
      <c r="AF238" s="19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9"/>
      <c r="R239" s="19"/>
      <c r="S239" s="19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9"/>
      <c r="AF239" s="19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9"/>
      <c r="R240" s="19"/>
      <c r="S240" s="19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9"/>
      <c r="AF240" s="19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9"/>
      <c r="R241" s="19"/>
      <c r="S241" s="19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9"/>
      <c r="AF241" s="19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9"/>
      <c r="R242" s="19"/>
      <c r="S242" s="19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9"/>
      <c r="AF242" s="19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9"/>
      <c r="R243" s="19"/>
      <c r="S243" s="19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9"/>
      <c r="AF243" s="19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9"/>
      <c r="R244" s="19"/>
      <c r="S244" s="19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9"/>
      <c r="AF244" s="19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9"/>
      <c r="R245" s="19"/>
      <c r="S245" s="19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9"/>
      <c r="AF245" s="19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9"/>
      <c r="R246" s="19"/>
      <c r="S246" s="19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9"/>
      <c r="AF246" s="19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9"/>
      <c r="R247" s="19"/>
      <c r="S247" s="19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9"/>
      <c r="AF247" s="19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9"/>
      <c r="R248" s="19"/>
      <c r="S248" s="19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9"/>
      <c r="AF248" s="19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9"/>
      <c r="R249" s="19"/>
      <c r="S249" s="19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9"/>
      <c r="AF249" s="19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9"/>
      <c r="R250" s="19"/>
      <c r="S250" s="19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9"/>
      <c r="AF250" s="19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9"/>
      <c r="R251" s="19"/>
      <c r="S251" s="19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9"/>
      <c r="AF251" s="19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9"/>
      <c r="R252" s="19"/>
      <c r="S252" s="19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9"/>
      <c r="AF252" s="19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9"/>
      <c r="R253" s="19"/>
      <c r="S253" s="19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9"/>
      <c r="AF253" s="19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9"/>
      <c r="R254" s="19"/>
      <c r="S254" s="19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9"/>
      <c r="AF254" s="19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9"/>
      <c r="R255" s="19"/>
      <c r="S255" s="19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9"/>
      <c r="AF255" s="19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9"/>
      <c r="R256" s="19"/>
      <c r="S256" s="19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9"/>
      <c r="AF256" s="19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9"/>
      <c r="R257" s="19"/>
      <c r="S257" s="19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9"/>
      <c r="AF257" s="19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9"/>
      <c r="R258" s="19"/>
      <c r="S258" s="19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9"/>
      <c r="AF258" s="19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9"/>
      <c r="R259" s="19"/>
      <c r="S259" s="19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9"/>
      <c r="AF259" s="19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9"/>
      <c r="R260" s="19"/>
      <c r="S260" s="19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9"/>
      <c r="AF260" s="19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9"/>
      <c r="R261" s="19"/>
      <c r="S261" s="19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9"/>
      <c r="AF261" s="19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9"/>
      <c r="R262" s="19"/>
      <c r="S262" s="19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9"/>
      <c r="AF262" s="19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9"/>
      <c r="R263" s="19"/>
      <c r="S263" s="19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9"/>
      <c r="AF263" s="19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9"/>
      <c r="R264" s="19"/>
      <c r="S264" s="19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9"/>
      <c r="AF264" s="19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9"/>
      <c r="R265" s="19"/>
      <c r="S265" s="19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9"/>
      <c r="AF265" s="19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9"/>
      <c r="R266" s="19"/>
      <c r="S266" s="19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9"/>
      <c r="AF266" s="19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9"/>
      <c r="R267" s="19"/>
      <c r="S267" s="19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9"/>
      <c r="AF267" s="19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9"/>
      <c r="R268" s="19"/>
      <c r="S268" s="19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9"/>
      <c r="AF268" s="19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9"/>
      <c r="R269" s="19"/>
      <c r="S269" s="19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9"/>
      <c r="AF269" s="19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9"/>
      <c r="R270" s="19"/>
      <c r="S270" s="19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9"/>
      <c r="AF270" s="19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9"/>
      <c r="R271" s="19"/>
      <c r="S271" s="19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9"/>
      <c r="AF271" s="19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9"/>
      <c r="R272" s="19"/>
      <c r="S272" s="19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9"/>
      <c r="AF272" s="19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9"/>
      <c r="R273" s="19"/>
      <c r="S273" s="19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9"/>
      <c r="AF273" s="19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9"/>
      <c r="R274" s="19"/>
      <c r="S274" s="19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9"/>
      <c r="AF274" s="19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9"/>
      <c r="R275" s="19"/>
      <c r="S275" s="19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9"/>
      <c r="AF275" s="19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9"/>
      <c r="R276" s="19"/>
      <c r="S276" s="19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9"/>
      <c r="AF276" s="19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9"/>
      <c r="R277" s="19"/>
      <c r="S277" s="19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9"/>
      <c r="AF277" s="19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9"/>
      <c r="R278" s="19"/>
      <c r="S278" s="19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9"/>
      <c r="AF278" s="19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9"/>
      <c r="R279" s="19"/>
      <c r="S279" s="19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9"/>
      <c r="AF279" s="19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9"/>
      <c r="R280" s="19"/>
      <c r="S280" s="19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9"/>
      <c r="AF280" s="19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9"/>
      <c r="R281" s="19"/>
      <c r="S281" s="19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9"/>
      <c r="AF281" s="19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9"/>
      <c r="R282" s="19"/>
      <c r="S282" s="19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9"/>
      <c r="AF282" s="19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9"/>
      <c r="R283" s="19"/>
      <c r="S283" s="19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9"/>
      <c r="AF283" s="19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9"/>
      <c r="R284" s="19"/>
      <c r="S284" s="19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9"/>
      <c r="AF284" s="19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9"/>
      <c r="R285" s="19"/>
      <c r="S285" s="19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9"/>
      <c r="AF285" s="19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9"/>
      <c r="R286" s="19"/>
      <c r="S286" s="19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9"/>
      <c r="AF286" s="19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9"/>
      <c r="R287" s="19"/>
      <c r="S287" s="19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9"/>
      <c r="AF287" s="19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9"/>
      <c r="R288" s="19"/>
      <c r="S288" s="19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9"/>
      <c r="AF288" s="19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9"/>
      <c r="R289" s="19"/>
      <c r="S289" s="19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9"/>
      <c r="AF289" s="19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9"/>
      <c r="R290" s="19"/>
      <c r="S290" s="19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9"/>
      <c r="AF290" s="19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9"/>
      <c r="R291" s="19"/>
      <c r="S291" s="19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9"/>
      <c r="AF291" s="19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9"/>
      <c r="R292" s="19"/>
      <c r="S292" s="19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9"/>
      <c r="AF292" s="19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9"/>
      <c r="R293" s="19"/>
      <c r="S293" s="19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9"/>
      <c r="AF293" s="19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9"/>
      <c r="R294" s="19"/>
      <c r="S294" s="19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9"/>
      <c r="AF294" s="19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9"/>
      <c r="R295" s="19"/>
      <c r="S295" s="19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9"/>
      <c r="AF295" s="19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9"/>
      <c r="R296" s="19"/>
      <c r="S296" s="19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9"/>
      <c r="AF296" s="19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9"/>
      <c r="R297" s="19"/>
      <c r="S297" s="19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9"/>
      <c r="AF297" s="19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9"/>
      <c r="R298" s="19"/>
      <c r="S298" s="19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9"/>
      <c r="AF298" s="19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9"/>
      <c r="R299" s="19"/>
      <c r="S299" s="19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9"/>
      <c r="AF299" s="19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9"/>
      <c r="R300" s="19"/>
      <c r="S300" s="19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9"/>
      <c r="AF300" s="19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9"/>
      <c r="R301" s="19"/>
      <c r="S301" s="19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9"/>
      <c r="AF301" s="19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9"/>
      <c r="R302" s="19"/>
      <c r="S302" s="19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9"/>
      <c r="AF302" s="19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9"/>
      <c r="R303" s="19"/>
      <c r="S303" s="19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9"/>
      <c r="AF303" s="19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9"/>
      <c r="R304" s="19"/>
      <c r="S304" s="19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9"/>
      <c r="AF304" s="19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9"/>
      <c r="R305" s="19"/>
      <c r="S305" s="19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9"/>
      <c r="AF305" s="19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9"/>
      <c r="R306" s="19"/>
      <c r="S306" s="19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9"/>
      <c r="AF306" s="19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9"/>
      <c r="R307" s="19"/>
      <c r="S307" s="19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9"/>
      <c r="AF307" s="19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9"/>
      <c r="R308" s="19"/>
      <c r="S308" s="19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9"/>
      <c r="AF308" s="19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9"/>
      <c r="R309" s="19"/>
      <c r="S309" s="19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9"/>
      <c r="AF309" s="19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9"/>
      <c r="R310" s="19"/>
      <c r="S310" s="19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9"/>
      <c r="AF310" s="19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9"/>
      <c r="R311" s="19"/>
      <c r="S311" s="19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9"/>
      <c r="AF311" s="19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9"/>
      <c r="R312" s="19"/>
      <c r="S312" s="19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9"/>
      <c r="AF312" s="19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9"/>
      <c r="R313" s="19"/>
      <c r="S313" s="19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9"/>
      <c r="AF313" s="19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9"/>
      <c r="R314" s="19"/>
      <c r="S314" s="19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9"/>
      <c r="AF314" s="19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9"/>
      <c r="R315" s="19"/>
      <c r="S315" s="19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9"/>
      <c r="AF315" s="19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9"/>
      <c r="R316" s="19"/>
      <c r="S316" s="19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9"/>
      <c r="AF316" s="19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9"/>
      <c r="R317" s="19"/>
      <c r="S317" s="19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9"/>
      <c r="AF317" s="19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9"/>
      <c r="R318" s="19"/>
      <c r="S318" s="19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9"/>
      <c r="AF318" s="19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9"/>
      <c r="R319" s="19"/>
      <c r="S319" s="19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9"/>
      <c r="AF319" s="19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9"/>
      <c r="R320" s="19"/>
      <c r="S320" s="19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9"/>
      <c r="AF320" s="19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9"/>
      <c r="R321" s="19"/>
      <c r="S321" s="19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9"/>
      <c r="AF321" s="19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9"/>
      <c r="R322" s="19"/>
      <c r="S322" s="19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9"/>
      <c r="AF322" s="19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9"/>
      <c r="R323" s="19"/>
      <c r="S323" s="19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9"/>
      <c r="AF323" s="19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9"/>
      <c r="R324" s="19"/>
      <c r="S324" s="19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9"/>
      <c r="AF324" s="19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9"/>
      <c r="R325" s="19"/>
      <c r="S325" s="19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9"/>
      <c r="AF325" s="19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9"/>
      <c r="R326" s="19"/>
      <c r="S326" s="19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9"/>
      <c r="AF326" s="19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9"/>
      <c r="R327" s="19"/>
      <c r="S327" s="19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9"/>
      <c r="AF327" s="19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9"/>
      <c r="R328" s="19"/>
      <c r="S328" s="19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9"/>
      <c r="AF328" s="19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9"/>
      <c r="R329" s="19"/>
      <c r="S329" s="19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9"/>
      <c r="AF329" s="19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9"/>
      <c r="R330" s="19"/>
      <c r="S330" s="19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9"/>
      <c r="AF330" s="19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9"/>
      <c r="R331" s="19"/>
      <c r="S331" s="19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9"/>
      <c r="AF331" s="19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9"/>
      <c r="R332" s="19"/>
      <c r="S332" s="19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9"/>
      <c r="AF332" s="19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9"/>
      <c r="R333" s="19"/>
      <c r="S333" s="19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9"/>
      <c r="AF333" s="19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9"/>
      <c r="R334" s="19"/>
      <c r="S334" s="19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9"/>
      <c r="AF334" s="19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9"/>
      <c r="R335" s="19"/>
      <c r="S335" s="19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9"/>
      <c r="AF335" s="19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9"/>
      <c r="R336" s="19"/>
      <c r="S336" s="19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9"/>
      <c r="AF336" s="19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9"/>
      <c r="R337" s="19"/>
      <c r="S337" s="19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9"/>
      <c r="AF337" s="19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9"/>
      <c r="R338" s="19"/>
      <c r="S338" s="19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9"/>
      <c r="AF338" s="19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9"/>
      <c r="R339" s="19"/>
      <c r="S339" s="19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9"/>
      <c r="AF339" s="19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9"/>
      <c r="R340" s="19"/>
      <c r="S340" s="19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9"/>
      <c r="AF340" s="19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9"/>
      <c r="R341" s="19"/>
      <c r="S341" s="19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9"/>
      <c r="AF341" s="19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9"/>
      <c r="R342" s="19"/>
      <c r="S342" s="19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9"/>
      <c r="AF342" s="19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9"/>
      <c r="R343" s="19"/>
      <c r="S343" s="19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9"/>
      <c r="AF343" s="19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9"/>
      <c r="R344" s="19"/>
      <c r="S344" s="19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9"/>
      <c r="AF344" s="19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9"/>
      <c r="R345" s="19"/>
      <c r="S345" s="19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9"/>
      <c r="AF345" s="19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9"/>
      <c r="R346" s="19"/>
      <c r="S346" s="19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9"/>
      <c r="AF346" s="19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9"/>
      <c r="R347" s="19"/>
      <c r="S347" s="19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9"/>
      <c r="AF347" s="19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9"/>
      <c r="R348" s="19"/>
      <c r="S348" s="19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9"/>
      <c r="AF348" s="19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9"/>
      <c r="R349" s="19"/>
      <c r="S349" s="19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9"/>
      <c r="AF349" s="19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9"/>
      <c r="R350" s="19"/>
      <c r="S350" s="19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9"/>
      <c r="AF350" s="19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9"/>
      <c r="R351" s="19"/>
      <c r="S351" s="19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9"/>
      <c r="AF351" s="19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9"/>
      <c r="R352" s="19"/>
      <c r="S352" s="19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9"/>
      <c r="AF352" s="19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9"/>
      <c r="R353" s="19"/>
      <c r="S353" s="19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9"/>
      <c r="AF353" s="19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9"/>
      <c r="R354" s="19"/>
      <c r="S354" s="19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9"/>
      <c r="AF354" s="19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9"/>
      <c r="R355" s="19"/>
      <c r="S355" s="19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9"/>
      <c r="AF355" s="19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9"/>
      <c r="R356" s="19"/>
      <c r="S356" s="19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9"/>
      <c r="AF356" s="19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9"/>
      <c r="R357" s="19"/>
      <c r="S357" s="19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9"/>
      <c r="AF357" s="19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9"/>
      <c r="R358" s="19"/>
      <c r="S358" s="19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9"/>
      <c r="AF358" s="19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9"/>
      <c r="R359" s="19"/>
      <c r="S359" s="19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9"/>
      <c r="AF359" s="19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9"/>
      <c r="R360" s="19"/>
      <c r="S360" s="19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9"/>
      <c r="AF360" s="19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9"/>
      <c r="R361" s="19"/>
      <c r="S361" s="19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9"/>
      <c r="AF361" s="19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9"/>
      <c r="R362" s="19"/>
      <c r="S362" s="19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9"/>
      <c r="AF362" s="19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9"/>
      <c r="R363" s="19"/>
      <c r="S363" s="19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9"/>
      <c r="AF363" s="19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9"/>
      <c r="R364" s="19"/>
      <c r="S364" s="19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9"/>
      <c r="AF364" s="19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9"/>
      <c r="R365" s="19"/>
      <c r="S365" s="19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9"/>
      <c r="AF365" s="19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9"/>
      <c r="R366" s="19"/>
      <c r="S366" s="19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9"/>
      <c r="AF366" s="19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9"/>
      <c r="R367" s="19"/>
      <c r="S367" s="19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9"/>
      <c r="AF367" s="19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9"/>
      <c r="R368" s="19"/>
      <c r="S368" s="19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9"/>
      <c r="AF368" s="19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9"/>
      <c r="R369" s="19"/>
      <c r="S369" s="19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9"/>
      <c r="AF369" s="19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9"/>
      <c r="R370" s="19"/>
      <c r="S370" s="19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9"/>
      <c r="AF370" s="19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9"/>
      <c r="R371" s="19"/>
      <c r="S371" s="19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9"/>
      <c r="AF371" s="19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9"/>
      <c r="R372" s="19"/>
      <c r="S372" s="19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9"/>
      <c r="AF372" s="19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9"/>
      <c r="R373" s="19"/>
      <c r="S373" s="19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9"/>
      <c r="AF373" s="19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9"/>
      <c r="R374" s="19"/>
      <c r="S374" s="19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9"/>
      <c r="AF374" s="19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9"/>
      <c r="R375" s="19"/>
      <c r="S375" s="19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9"/>
      <c r="AF375" s="19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9"/>
      <c r="R376" s="19"/>
      <c r="S376" s="19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9"/>
      <c r="AF376" s="19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9"/>
      <c r="R377" s="19"/>
      <c r="S377" s="19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9"/>
      <c r="AF377" s="19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9"/>
      <c r="R378" s="19"/>
      <c r="S378" s="19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9"/>
      <c r="AF378" s="19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9"/>
      <c r="R379" s="19"/>
      <c r="S379" s="19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9"/>
      <c r="AF379" s="19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9"/>
      <c r="R380" s="19"/>
      <c r="S380" s="19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9"/>
      <c r="AF380" s="19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9"/>
      <c r="R381" s="19"/>
      <c r="S381" s="19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9"/>
      <c r="AF381" s="19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9"/>
      <c r="R382" s="19"/>
      <c r="S382" s="19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9"/>
      <c r="AF382" s="19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9"/>
      <c r="R383" s="19"/>
      <c r="S383" s="19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9"/>
      <c r="AF383" s="19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9"/>
      <c r="R384" s="19"/>
      <c r="S384" s="19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9"/>
      <c r="AF384" s="19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9"/>
      <c r="R385" s="19"/>
      <c r="S385" s="19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9"/>
      <c r="AF385" s="19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9"/>
      <c r="R386" s="19"/>
      <c r="S386" s="19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9"/>
      <c r="AF386" s="19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9"/>
      <c r="R387" s="19"/>
      <c r="S387" s="19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9"/>
      <c r="AF387" s="19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9"/>
      <c r="R388" s="19"/>
      <c r="S388" s="19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9"/>
      <c r="AF388" s="19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9"/>
      <c r="R389" s="19"/>
      <c r="S389" s="19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9"/>
      <c r="AF389" s="19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9"/>
      <c r="R390" s="19"/>
      <c r="S390" s="19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9"/>
      <c r="AF390" s="19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9"/>
      <c r="R391" s="19"/>
      <c r="S391" s="19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9"/>
      <c r="AF391" s="19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9"/>
      <c r="R392" s="19"/>
      <c r="S392" s="19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9"/>
      <c r="AF392" s="19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9"/>
      <c r="R393" s="19"/>
      <c r="S393" s="19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9"/>
      <c r="AF393" s="19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9"/>
      <c r="R394" s="19"/>
      <c r="S394" s="19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9"/>
      <c r="AF394" s="19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9"/>
      <c r="R395" s="19"/>
      <c r="S395" s="19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9"/>
      <c r="AF395" s="19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9"/>
      <c r="R396" s="19"/>
      <c r="S396" s="19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9"/>
      <c r="AF396" s="19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9"/>
      <c r="R397" s="19"/>
      <c r="S397" s="19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9"/>
      <c r="AF397" s="19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9"/>
      <c r="R398" s="19"/>
      <c r="S398" s="19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9"/>
      <c r="AF398" s="19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9"/>
      <c r="R399" s="19"/>
      <c r="S399" s="19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9"/>
      <c r="AF399" s="19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9"/>
      <c r="R400" s="19"/>
      <c r="S400" s="19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9"/>
      <c r="AF400" s="19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9"/>
      <c r="R401" s="19"/>
      <c r="S401" s="19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9"/>
      <c r="AF401" s="19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9"/>
      <c r="R402" s="19"/>
      <c r="S402" s="19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9"/>
      <c r="AF402" s="19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9"/>
      <c r="R403" s="19"/>
      <c r="S403" s="19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9"/>
      <c r="AF403" s="19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9"/>
      <c r="R404" s="19"/>
      <c r="S404" s="19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9"/>
      <c r="AF404" s="19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9"/>
      <c r="R405" s="19"/>
      <c r="S405" s="19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9"/>
      <c r="AF405" s="19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9"/>
      <c r="R406" s="19"/>
      <c r="S406" s="19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9"/>
      <c r="AF406" s="19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9"/>
      <c r="R407" s="19"/>
      <c r="S407" s="19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9"/>
      <c r="AF407" s="19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9"/>
      <c r="R408" s="19"/>
      <c r="S408" s="19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9"/>
      <c r="AF408" s="19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9"/>
      <c r="R409" s="19"/>
      <c r="S409" s="19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9"/>
      <c r="AF409" s="19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9"/>
      <c r="R410" s="19"/>
      <c r="S410" s="19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9"/>
      <c r="AF410" s="19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9"/>
      <c r="R411" s="19"/>
      <c r="S411" s="19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9"/>
      <c r="AF411" s="19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9"/>
      <c r="R412" s="19"/>
      <c r="S412" s="19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9"/>
      <c r="AF412" s="19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9"/>
      <c r="R413" s="19"/>
      <c r="S413" s="19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9"/>
      <c r="AF413" s="19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9"/>
      <c r="R414" s="19"/>
      <c r="S414" s="19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9"/>
      <c r="AF414" s="19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9"/>
      <c r="R415" s="19"/>
      <c r="S415" s="19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9"/>
      <c r="AF415" s="19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9"/>
      <c r="R416" s="19"/>
      <c r="S416" s="19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9"/>
      <c r="AF416" s="19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9"/>
      <c r="R417" s="19"/>
      <c r="S417" s="19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9"/>
      <c r="AF417" s="19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9"/>
      <c r="R418" s="19"/>
      <c r="S418" s="19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9"/>
      <c r="AF418" s="19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9"/>
      <c r="R419" s="19"/>
      <c r="S419" s="19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9"/>
      <c r="AF419" s="19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9"/>
      <c r="R420" s="19"/>
      <c r="S420" s="19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9"/>
      <c r="AF420" s="19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9"/>
      <c r="R421" s="19"/>
      <c r="S421" s="19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9"/>
      <c r="AF421" s="19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9"/>
      <c r="R422" s="19"/>
      <c r="S422" s="19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9"/>
      <c r="AF422" s="19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9"/>
      <c r="R423" s="19"/>
      <c r="S423" s="19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9"/>
      <c r="AF423" s="19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9"/>
      <c r="R424" s="19"/>
      <c r="S424" s="19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9"/>
      <c r="AF424" s="19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9"/>
      <c r="R425" s="19"/>
      <c r="S425" s="19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9"/>
      <c r="AF425" s="19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9"/>
      <c r="R426" s="19"/>
      <c r="S426" s="19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9"/>
      <c r="AF426" s="19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9"/>
      <c r="R427" s="19"/>
      <c r="S427" s="19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9"/>
      <c r="AF427" s="19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9"/>
      <c r="R428" s="19"/>
      <c r="S428" s="19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9"/>
      <c r="AF428" s="19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9"/>
      <c r="R429" s="19"/>
      <c r="S429" s="19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9"/>
      <c r="AF429" s="19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9"/>
      <c r="R430" s="19"/>
      <c r="S430" s="19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9"/>
      <c r="AF430" s="19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9"/>
      <c r="R431" s="19"/>
      <c r="S431" s="19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9"/>
      <c r="AF431" s="19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9"/>
      <c r="R432" s="19"/>
      <c r="S432" s="19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9"/>
      <c r="AF432" s="19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9"/>
      <c r="R433" s="19"/>
      <c r="S433" s="19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9"/>
      <c r="AF433" s="19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9"/>
      <c r="R434" s="19"/>
      <c r="S434" s="19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9"/>
      <c r="AF434" s="19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9"/>
      <c r="R435" s="19"/>
      <c r="S435" s="19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9"/>
      <c r="AF435" s="19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9"/>
      <c r="R436" s="19"/>
      <c r="S436" s="19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9"/>
      <c r="AF436" s="19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9"/>
      <c r="R437" s="19"/>
      <c r="S437" s="19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9"/>
      <c r="AF437" s="19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9"/>
      <c r="R438" s="19"/>
      <c r="S438" s="19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9"/>
      <c r="AF438" s="19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9"/>
      <c r="R439" s="19"/>
      <c r="S439" s="19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9"/>
      <c r="AF439" s="19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9"/>
      <c r="R440" s="19"/>
      <c r="S440" s="19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9"/>
      <c r="AF440" s="19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9"/>
      <c r="R441" s="19"/>
      <c r="S441" s="19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9"/>
      <c r="AF441" s="19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9"/>
      <c r="R442" s="19"/>
      <c r="S442" s="19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9"/>
      <c r="AF442" s="19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9"/>
      <c r="R443" s="19"/>
      <c r="S443" s="19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9"/>
      <c r="AF443" s="19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9"/>
      <c r="R444" s="19"/>
      <c r="S444" s="19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9"/>
      <c r="AF444" s="19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9"/>
      <c r="R445" s="19"/>
      <c r="S445" s="19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9"/>
      <c r="AF445" s="19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9"/>
      <c r="R446" s="19"/>
      <c r="S446" s="19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9"/>
      <c r="AF446" s="19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9"/>
      <c r="R447" s="19"/>
      <c r="S447" s="19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9"/>
      <c r="AF447" s="19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9"/>
      <c r="R448" s="19"/>
      <c r="S448" s="19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9"/>
      <c r="AF448" s="19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9"/>
      <c r="R449" s="19"/>
      <c r="S449" s="19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9"/>
      <c r="AF449" s="19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9"/>
      <c r="R450" s="19"/>
      <c r="S450" s="19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9"/>
      <c r="AF450" s="19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9"/>
      <c r="R451" s="19"/>
      <c r="S451" s="19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9"/>
      <c r="AF451" s="19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9"/>
      <c r="R452" s="19"/>
      <c r="S452" s="19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9"/>
      <c r="AF452" s="19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9"/>
      <c r="R453" s="19"/>
      <c r="S453" s="19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9"/>
      <c r="AF453" s="19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9"/>
      <c r="R454" s="19"/>
      <c r="S454" s="19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9"/>
      <c r="AF454" s="19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9"/>
      <c r="R455" s="19"/>
      <c r="S455" s="19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9"/>
      <c r="AF455" s="19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9"/>
      <c r="R456" s="19"/>
      <c r="S456" s="19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9"/>
      <c r="AF456" s="19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9"/>
      <c r="R457" s="19"/>
      <c r="S457" s="19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9"/>
      <c r="AF457" s="19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9"/>
      <c r="R458" s="19"/>
      <c r="S458" s="19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9"/>
      <c r="AF458" s="19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9"/>
      <c r="R459" s="19"/>
      <c r="S459" s="19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9"/>
      <c r="AF459" s="19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9"/>
      <c r="R460" s="19"/>
      <c r="S460" s="19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9"/>
      <c r="AF460" s="19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9"/>
      <c r="R461" s="19"/>
      <c r="S461" s="19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9"/>
      <c r="AF461" s="19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9"/>
      <c r="R462" s="19"/>
      <c r="S462" s="19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9"/>
      <c r="AF462" s="19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9"/>
      <c r="R463" s="19"/>
      <c r="S463" s="19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9"/>
      <c r="AF463" s="19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9"/>
      <c r="R464" s="19"/>
      <c r="S464" s="19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9"/>
      <c r="AF464" s="19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9"/>
      <c r="R465" s="19"/>
      <c r="S465" s="19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9"/>
      <c r="AF465" s="19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9"/>
      <c r="R466" s="19"/>
      <c r="S466" s="19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9"/>
      <c r="AF466" s="19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9"/>
      <c r="R467" s="19"/>
      <c r="S467" s="19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9"/>
      <c r="AF467" s="19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9"/>
      <c r="R468" s="19"/>
      <c r="S468" s="19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9"/>
      <c r="AF468" s="19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9"/>
      <c r="R469" s="19"/>
      <c r="S469" s="19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9"/>
      <c r="AF469" s="19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9"/>
      <c r="R470" s="19"/>
      <c r="S470" s="19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9"/>
      <c r="AF470" s="19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9"/>
      <c r="R471" s="19"/>
      <c r="S471" s="19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9"/>
      <c r="AF471" s="19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9"/>
      <c r="R472" s="19"/>
      <c r="S472" s="19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9"/>
      <c r="AF472" s="19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9"/>
      <c r="R473" s="19"/>
      <c r="S473" s="19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9"/>
      <c r="AF473" s="19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9"/>
      <c r="R474" s="19"/>
      <c r="S474" s="19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9"/>
      <c r="AF474" s="19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9"/>
      <c r="R475" s="19"/>
      <c r="S475" s="19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9"/>
      <c r="AF475" s="19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9"/>
      <c r="R476" s="19"/>
      <c r="S476" s="19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9"/>
      <c r="AF476" s="19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9"/>
      <c r="R477" s="19"/>
      <c r="S477" s="19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9"/>
      <c r="AF477" s="19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9"/>
      <c r="R478" s="19"/>
      <c r="S478" s="19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9"/>
      <c r="AF478" s="19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9"/>
      <c r="R479" s="19"/>
      <c r="S479" s="19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9"/>
      <c r="AF479" s="19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9"/>
      <c r="R480" s="19"/>
      <c r="S480" s="19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9"/>
      <c r="AF480" s="19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9"/>
      <c r="R481" s="19"/>
      <c r="S481" s="19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9"/>
      <c r="AF481" s="19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9"/>
      <c r="R482" s="19"/>
      <c r="S482" s="19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9"/>
      <c r="AF482" s="19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9"/>
      <c r="R483" s="19"/>
      <c r="S483" s="19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9"/>
      <c r="AF483" s="19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9"/>
      <c r="R484" s="19"/>
      <c r="S484" s="19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9"/>
      <c r="AF484" s="19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9"/>
      <c r="R485" s="19"/>
      <c r="S485" s="19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9"/>
      <c r="AF485" s="19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9"/>
      <c r="R486" s="19"/>
      <c r="S486" s="19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9"/>
      <c r="AF486" s="19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9"/>
      <c r="R487" s="19"/>
      <c r="S487" s="19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9"/>
      <c r="AF487" s="19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9"/>
      <c r="R488" s="19"/>
      <c r="S488" s="19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9"/>
      <c r="AF488" s="19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9"/>
      <c r="R489" s="19"/>
      <c r="S489" s="19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9"/>
      <c r="AF489" s="19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9"/>
      <c r="R490" s="19"/>
      <c r="S490" s="19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9"/>
      <c r="AF490" s="19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9"/>
      <c r="R491" s="19"/>
      <c r="S491" s="19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9"/>
      <c r="AF491" s="19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9"/>
      <c r="R492" s="19"/>
      <c r="S492" s="19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9"/>
      <c r="AF492" s="19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9"/>
      <c r="R493" s="19"/>
      <c r="S493" s="19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9"/>
      <c r="AF493" s="19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9"/>
      <c r="R494" s="19"/>
      <c r="S494" s="19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9"/>
      <c r="AF494" s="19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9"/>
      <c r="R495" s="19"/>
      <c r="S495" s="19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9"/>
      <c r="AF495" s="19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9"/>
      <c r="R496" s="19"/>
      <c r="S496" s="19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9"/>
      <c r="AF496" s="19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9"/>
      <c r="R497" s="19"/>
      <c r="S497" s="19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9"/>
      <c r="AF497" s="19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9"/>
      <c r="R498" s="19"/>
      <c r="S498" s="19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9"/>
      <c r="AF498" s="19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9"/>
      <c r="R499" s="19"/>
      <c r="S499" s="19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9"/>
      <c r="AF499" s="19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2024-11-20T14:02:49Z</dcterms:created>
  <dcterms:modified xsi:type="dcterms:W3CDTF">2024-11-21T08:16:01Z</dcterms:modified>
</cp:coreProperties>
</file>