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КИ филиалы\"/>
    </mc:Choice>
  </mc:AlternateContent>
  <xr:revisionPtr revIDLastSave="0" documentId="13_ncr:1_{C7711F4C-79B9-4B41-9707-0C3548DFF2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8" i="1" l="1"/>
  <c r="AD70" i="1"/>
  <c r="AD54" i="1"/>
  <c r="AD52" i="1"/>
  <c r="AD44" i="1"/>
  <c r="AD38" i="1"/>
  <c r="AD31" i="1"/>
  <c r="AD15" i="1"/>
  <c r="F87" i="1"/>
  <c r="F5" i="1" s="1"/>
  <c r="E87" i="1"/>
  <c r="Q87" i="1" s="1"/>
  <c r="AD22" i="1"/>
  <c r="AD26" i="1"/>
  <c r="AD27" i="1"/>
  <c r="AD30" i="1"/>
  <c r="AD35" i="1"/>
  <c r="AD56" i="1"/>
  <c r="AD62" i="1"/>
  <c r="AD65" i="1"/>
  <c r="AD67" i="1"/>
  <c r="AD68" i="1"/>
  <c r="AD69" i="1"/>
  <c r="AD71" i="1"/>
  <c r="AD75" i="1"/>
  <c r="AD76" i="1"/>
  <c r="AD79" i="1"/>
  <c r="AD80" i="1"/>
  <c r="AD84" i="1"/>
  <c r="AD89" i="1"/>
  <c r="AD91" i="1"/>
  <c r="Q7" i="1"/>
  <c r="R7" i="1" s="1"/>
  <c r="Q8" i="1"/>
  <c r="Q9" i="1"/>
  <c r="Q10" i="1"/>
  <c r="Q11" i="1"/>
  <c r="R11" i="1" s="1"/>
  <c r="AD11" i="1" s="1"/>
  <c r="Q12" i="1"/>
  <c r="Q13" i="1"/>
  <c r="Q14" i="1"/>
  <c r="Q15" i="1"/>
  <c r="Q16" i="1"/>
  <c r="Q17" i="1"/>
  <c r="R17" i="1" s="1"/>
  <c r="Q18" i="1"/>
  <c r="Q19" i="1"/>
  <c r="R19" i="1" s="1"/>
  <c r="AD19" i="1" s="1"/>
  <c r="Q20" i="1"/>
  <c r="Q21" i="1"/>
  <c r="R21" i="1" s="1"/>
  <c r="Q22" i="1"/>
  <c r="U22" i="1" s="1"/>
  <c r="Q23" i="1"/>
  <c r="Q24" i="1"/>
  <c r="R24" i="1" s="1"/>
  <c r="AD24" i="1" s="1"/>
  <c r="Q25" i="1"/>
  <c r="R25" i="1" s="1"/>
  <c r="Q26" i="1"/>
  <c r="U26" i="1" s="1"/>
  <c r="Q27" i="1"/>
  <c r="U27" i="1" s="1"/>
  <c r="Q28" i="1"/>
  <c r="R28" i="1" s="1"/>
  <c r="AD28" i="1" s="1"/>
  <c r="Q29" i="1"/>
  <c r="Q30" i="1"/>
  <c r="U30" i="1" s="1"/>
  <c r="Q31" i="1"/>
  <c r="Q32" i="1"/>
  <c r="Q33" i="1"/>
  <c r="Q34" i="1"/>
  <c r="Q35" i="1"/>
  <c r="U35" i="1" s="1"/>
  <c r="Q36" i="1"/>
  <c r="R36" i="1" s="1"/>
  <c r="AD36" i="1" s="1"/>
  <c r="Q37" i="1"/>
  <c r="Q38" i="1"/>
  <c r="Q39" i="1"/>
  <c r="Q40" i="1"/>
  <c r="R40" i="1" s="1"/>
  <c r="AD40" i="1" s="1"/>
  <c r="Q41" i="1"/>
  <c r="Q42" i="1"/>
  <c r="R42" i="1" s="1"/>
  <c r="AD42" i="1" s="1"/>
  <c r="Q43" i="1"/>
  <c r="Q44" i="1"/>
  <c r="Q45" i="1"/>
  <c r="Q46" i="1"/>
  <c r="R46" i="1" s="1"/>
  <c r="AD46" i="1" s="1"/>
  <c r="Q47" i="1"/>
  <c r="Q48" i="1"/>
  <c r="R48" i="1" s="1"/>
  <c r="AD48" i="1" s="1"/>
  <c r="Q49" i="1"/>
  <c r="Q50" i="1"/>
  <c r="AD50" i="1" s="1"/>
  <c r="Q51" i="1"/>
  <c r="Q52" i="1"/>
  <c r="Q53" i="1"/>
  <c r="Q54" i="1"/>
  <c r="Q55" i="1"/>
  <c r="Q56" i="1"/>
  <c r="U56" i="1" s="1"/>
  <c r="Q57" i="1"/>
  <c r="Q58" i="1"/>
  <c r="Q59" i="1"/>
  <c r="Q60" i="1"/>
  <c r="Q61" i="1"/>
  <c r="R61" i="1" s="1"/>
  <c r="AD61" i="1" s="1"/>
  <c r="Q62" i="1"/>
  <c r="U62" i="1" s="1"/>
  <c r="Q63" i="1"/>
  <c r="Q64" i="1"/>
  <c r="R64" i="1" s="1"/>
  <c r="AD64" i="1" s="1"/>
  <c r="Q65" i="1"/>
  <c r="U65" i="1" s="1"/>
  <c r="Q66" i="1"/>
  <c r="Q67" i="1"/>
  <c r="U67" i="1" s="1"/>
  <c r="Q68" i="1"/>
  <c r="U68" i="1" s="1"/>
  <c r="Q69" i="1"/>
  <c r="U69" i="1" s="1"/>
  <c r="Q70" i="1"/>
  <c r="Q71" i="1"/>
  <c r="U71" i="1" s="1"/>
  <c r="Q72" i="1"/>
  <c r="Q73" i="1"/>
  <c r="Q74" i="1"/>
  <c r="Q75" i="1"/>
  <c r="Q76" i="1"/>
  <c r="U76" i="1" s="1"/>
  <c r="Q77" i="1"/>
  <c r="Q78" i="1"/>
  <c r="Q79" i="1"/>
  <c r="U79" i="1" s="1"/>
  <c r="Q80" i="1"/>
  <c r="U80" i="1" s="1"/>
  <c r="Q81" i="1"/>
  <c r="Q82" i="1"/>
  <c r="R82" i="1" s="1"/>
  <c r="AD82" i="1" s="1"/>
  <c r="Q83" i="1"/>
  <c r="Q84" i="1"/>
  <c r="U84" i="1" s="1"/>
  <c r="Q85" i="1"/>
  <c r="Q86" i="1"/>
  <c r="Q88" i="1"/>
  <c r="Q89" i="1"/>
  <c r="Q90" i="1"/>
  <c r="Q91" i="1"/>
  <c r="U91" i="1" s="1"/>
  <c r="Q92" i="1"/>
  <c r="Q93" i="1"/>
  <c r="V93" i="1" s="1"/>
  <c r="Q94" i="1"/>
  <c r="Q95" i="1"/>
  <c r="V95" i="1" s="1"/>
  <c r="Q96" i="1"/>
  <c r="Q97" i="1"/>
  <c r="V97" i="1" s="1"/>
  <c r="Q98" i="1"/>
  <c r="Q99" i="1"/>
  <c r="V99" i="1" s="1"/>
  <c r="Q6" i="1"/>
  <c r="K99" i="1"/>
  <c r="K98" i="1"/>
  <c r="K97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AD57" i="1" l="1"/>
  <c r="R57" i="1"/>
  <c r="E5" i="1"/>
  <c r="AD87" i="1"/>
  <c r="V6" i="1"/>
  <c r="R6" i="1"/>
  <c r="AD6" i="1" s="1"/>
  <c r="V98" i="1"/>
  <c r="AD98" i="1"/>
  <c r="V96" i="1"/>
  <c r="R96" i="1"/>
  <c r="AD96" i="1" s="1"/>
  <c r="V94" i="1"/>
  <c r="AD94" i="1"/>
  <c r="V92" i="1"/>
  <c r="AD92" i="1"/>
  <c r="AD90" i="1"/>
  <c r="R88" i="1"/>
  <c r="AD88" i="1" s="1"/>
  <c r="AD83" i="1"/>
  <c r="AD81" i="1"/>
  <c r="AD77" i="1"/>
  <c r="U75" i="1"/>
  <c r="R63" i="1"/>
  <c r="AD63" i="1" s="1"/>
  <c r="U61" i="1"/>
  <c r="U57" i="1"/>
  <c r="U55" i="1"/>
  <c r="AD55" i="1"/>
  <c r="R53" i="1"/>
  <c r="AD53" i="1" s="1"/>
  <c r="U51" i="1"/>
  <c r="AD51" i="1"/>
  <c r="R49" i="1"/>
  <c r="AD49" i="1" s="1"/>
  <c r="R47" i="1"/>
  <c r="AD47" i="1" s="1"/>
  <c r="R45" i="1"/>
  <c r="AD45" i="1" s="1"/>
  <c r="R43" i="1"/>
  <c r="AD43" i="1" s="1"/>
  <c r="R41" i="1"/>
  <c r="AD41" i="1" s="1"/>
  <c r="R39" i="1"/>
  <c r="AD39" i="1" s="1"/>
  <c r="R37" i="1"/>
  <c r="AD37" i="1" s="1"/>
  <c r="U33" i="1"/>
  <c r="U31" i="1"/>
  <c r="R29" i="1"/>
  <c r="AD29" i="1" s="1"/>
  <c r="AD25" i="1"/>
  <c r="R23" i="1"/>
  <c r="AD23" i="1" s="1"/>
  <c r="U19" i="1"/>
  <c r="U15" i="1"/>
  <c r="U11" i="1"/>
  <c r="U9" i="1"/>
  <c r="U7" i="1"/>
  <c r="AD7" i="1"/>
  <c r="AD9" i="1"/>
  <c r="AD13" i="1"/>
  <c r="AD17" i="1"/>
  <c r="AD21" i="1"/>
  <c r="AD33" i="1"/>
  <c r="AD59" i="1"/>
  <c r="AD73" i="1"/>
  <c r="AD85" i="1"/>
  <c r="U74" i="1"/>
  <c r="U66" i="1"/>
  <c r="R8" i="1"/>
  <c r="AD8" i="1" s="1"/>
  <c r="R10" i="1"/>
  <c r="AD10" i="1" s="1"/>
  <c r="R12" i="1"/>
  <c r="AD12" i="1" s="1"/>
  <c r="R14" i="1"/>
  <c r="AD14" i="1" s="1"/>
  <c r="AD16" i="1"/>
  <c r="AD18" i="1"/>
  <c r="AD20" i="1"/>
  <c r="R32" i="1"/>
  <c r="AD32" i="1" s="1"/>
  <c r="R34" i="1"/>
  <c r="AD34" i="1" s="1"/>
  <c r="R58" i="1"/>
  <c r="AD58" i="1" s="1"/>
  <c r="R60" i="1"/>
  <c r="AD60" i="1" s="1"/>
  <c r="AD66" i="1"/>
  <c r="AD72" i="1"/>
  <c r="AD74" i="1"/>
  <c r="AD86" i="1"/>
  <c r="AD93" i="1"/>
  <c r="R95" i="1"/>
  <c r="AD95" i="1" s="1"/>
  <c r="AD97" i="1"/>
  <c r="AD99" i="1"/>
  <c r="U89" i="1"/>
  <c r="U82" i="1"/>
  <c r="U78" i="1"/>
  <c r="U70" i="1"/>
  <c r="U64" i="1"/>
  <c r="U54" i="1"/>
  <c r="U52" i="1"/>
  <c r="U50" i="1"/>
  <c r="U48" i="1"/>
  <c r="U46" i="1"/>
  <c r="U44" i="1"/>
  <c r="U42" i="1"/>
  <c r="U40" i="1"/>
  <c r="U38" i="1"/>
  <c r="U36" i="1"/>
  <c r="U28" i="1"/>
  <c r="U24" i="1"/>
  <c r="K87" i="1"/>
  <c r="K5" i="1" s="1"/>
  <c r="V70" i="1"/>
  <c r="V38" i="1"/>
  <c r="V86" i="1"/>
  <c r="V54" i="1"/>
  <c r="V22" i="1"/>
  <c r="U94" i="1"/>
  <c r="V78" i="1"/>
  <c r="V62" i="1"/>
  <c r="V46" i="1"/>
  <c r="V30" i="1"/>
  <c r="V14" i="1"/>
  <c r="U98" i="1"/>
  <c r="V90" i="1"/>
  <c r="V82" i="1"/>
  <c r="V74" i="1"/>
  <c r="V66" i="1"/>
  <c r="V58" i="1"/>
  <c r="V50" i="1"/>
  <c r="V42" i="1"/>
  <c r="V34" i="1"/>
  <c r="V26" i="1"/>
  <c r="V18" i="1"/>
  <c r="V10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7" i="1"/>
  <c r="U93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6" i="1" l="1"/>
  <c r="U96" i="1"/>
  <c r="U10" i="1"/>
  <c r="U18" i="1"/>
  <c r="U58" i="1"/>
  <c r="AD5" i="1"/>
  <c r="U17" i="1"/>
  <c r="U87" i="1"/>
  <c r="U14" i="1"/>
  <c r="U32" i="1"/>
  <c r="U23" i="1"/>
  <c r="U25" i="1"/>
  <c r="U29" i="1"/>
  <c r="U37" i="1"/>
  <c r="U39" i="1"/>
  <c r="U41" i="1"/>
  <c r="U43" i="1"/>
  <c r="U45" i="1"/>
  <c r="U47" i="1"/>
  <c r="U49" i="1"/>
  <c r="U53" i="1"/>
  <c r="U73" i="1"/>
  <c r="U88" i="1"/>
  <c r="U90" i="1"/>
  <c r="U13" i="1"/>
  <c r="U21" i="1"/>
  <c r="U59" i="1"/>
  <c r="U85" i="1"/>
  <c r="U95" i="1"/>
  <c r="U99" i="1"/>
  <c r="U8" i="1"/>
  <c r="U12" i="1"/>
  <c r="U16" i="1"/>
  <c r="U20" i="1"/>
  <c r="U34" i="1"/>
  <c r="U60" i="1"/>
  <c r="U72" i="1"/>
  <c r="U86" i="1"/>
  <c r="U63" i="1"/>
  <c r="U77" i="1"/>
  <c r="U81" i="1"/>
  <c r="U83" i="1"/>
  <c r="R5" i="1"/>
</calcChain>
</file>

<file path=xl/sharedStrings.xml><?xml version="1.0" encoding="utf-8"?>
<sst xmlns="http://schemas.openxmlformats.org/spreadsheetml/2006/main" count="375" uniqueCount="153">
  <si>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</si>
  <si>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</si>
  <si>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</si>
  <si>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</si>
  <si>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</si>
  <si>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</si>
  <si>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</si>
  <si>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</si>
  <si>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</si>
  <si>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</si>
  <si>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</si>
  <si>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</si>
  <si>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</si>
  <si>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</si>
  <si>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</si>
  <si>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</si>
  <si>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</si>
  <si>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</si>
  <si>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</si>
  <si>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</si>
  <si>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</si>
  <si>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</si>
  <si>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</si>
  <si>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23,11,(1)</t>
  </si>
  <si>
    <t>23,11,(2)</t>
  </si>
  <si>
    <t>21,11,</t>
  </si>
  <si>
    <t>20,11,</t>
  </si>
  <si>
    <t>14,11,</t>
  </si>
  <si>
    <t>13,11,</t>
  </si>
  <si>
    <t>07,11,</t>
  </si>
  <si>
    <t>06,11,</t>
  </si>
  <si>
    <t>31,10,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</si>
  <si>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</si>
  <si>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</si>
  <si>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</si>
  <si>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</si>
  <si>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</si>
  <si>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</si>
  <si>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</si>
  <si>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</si>
  <si>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</si>
  <si>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</si>
  <si>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</si>
  <si>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</si>
  <si>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</si>
  <si>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</si>
  <si>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</si>
  <si>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</si>
  <si>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</si>
  <si>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</si>
  <si>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</si>
  <si>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</si>
  <si>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</si>
  <si>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</si>
  <si>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</si>
  <si>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</si>
  <si>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</si>
  <si>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</si>
  <si>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</si>
  <si>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</si>
  <si>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 / вывод</t>
  </si>
  <si>
    <t xml:space="preserve"> 247  Сардельки Нежные, ВЕС.  ПОКОМ</t>
  </si>
  <si>
    <t>нужно продавать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</si>
  <si>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</si>
  <si>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</si>
  <si>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</si>
  <si>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</si>
  <si>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</si>
  <si>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</si>
  <si>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</si>
  <si>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</si>
  <si>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</si>
  <si>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вывод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</si>
  <si>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</si>
  <si>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</si>
  <si>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</si>
  <si>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</si>
  <si>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</si>
  <si>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</si>
  <si>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</si>
  <si>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</si>
  <si>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</si>
  <si>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</si>
  <si>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</si>
  <si>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</si>
  <si>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</si>
  <si>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</si>
  <si>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</si>
  <si>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</si>
  <si>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</si>
  <si>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</si>
  <si>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</si>
  <si>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</si>
  <si>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</si>
  <si>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</si>
  <si>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</si>
  <si>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</si>
  <si>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</si>
  <si>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</si>
  <si>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</si>
  <si>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</si>
  <si>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</si>
  <si>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</si>
  <si>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</si>
  <si>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</si>
  <si>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</si>
  <si>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</si>
  <si>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</si>
  <si>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</si>
  <si>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</si>
  <si>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</si>
  <si>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</si>
  <si>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</si>
  <si>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</si>
  <si>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</si>
  <si>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</si>
  <si>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с 31,10,24 заказываем</t>
  </si>
  <si>
    <t xml:space="preserve"> 427  Колбаса Филедворская ТМ Стародворье в оболочке полиамид. ВЕС ПОКОМ</t>
  </si>
  <si>
    <t>ротация на новинки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</si>
  <si>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</si>
  <si>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</si>
  <si>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</si>
  <si>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</si>
  <si>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</si>
  <si>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</si>
  <si>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</si>
  <si>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</si>
  <si>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</si>
  <si>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</si>
  <si>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</si>
  <si>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</si>
  <si>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</si>
  <si>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</si>
  <si>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</si>
  <si>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</si>
  <si>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</si>
  <si>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</si>
  <si>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</si>
  <si>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</si>
  <si>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</si>
  <si>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</si>
  <si>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</si>
  <si>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</si>
  <si>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</si>
  <si>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</si>
  <si>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</si>
  <si>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</si>
  <si>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</si>
  <si>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</si>
  <si>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t>нужно увеличить продажи / с 31,10,24 заказываем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</si>
  <si>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</si>
  <si>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t>заказ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</si>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</sst>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8" customWidth="1"/>
    <col min="8" max="8" width="5.28515625" customWidth="1"/>
    <col min="9" max="9" width="14" customWidth="1"/>
    <col min="10" max="11" width="6.42578125" customWidth="1"/>
    <col min="12" max="13" width="0.85546875" customWidth="1"/>
    <col min="14" max="19" width="6.42578125" customWidth="1"/>
    <col min="20" max="20" width="21.28515625" customWidth="1"/>
    <col min="21" max="22" width="5.140625" customWidth="1"/>
    <col min="23" max="28" width="6.28515625" customWidth="1"/>
    <col min="29" max="29" width="37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151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11506.489000000001</v>
      </c>
      <c r="F5" s="4">
        <f>SUM(F6:F500)</f>
        <v>13775.651999999998</v>
      </c>
      <c r="G5" s="6"/>
      <c r="H5" s="1"/>
      <c r="I5" s="1"/>
      <c r="J5" s="4">
        <f t="shared" ref="J5:S5" si="0">SUM(J6:J500)</f>
        <v>11804.093999999999</v>
      </c>
      <c r="K5" s="4">
        <f t="shared" si="0"/>
        <v>-297.60500000000025</v>
      </c>
      <c r="L5" s="4">
        <f t="shared" si="0"/>
        <v>0</v>
      </c>
      <c r="M5" s="4">
        <f t="shared" si="0"/>
        <v>0</v>
      </c>
      <c r="N5" s="4">
        <f t="shared" si="0"/>
        <v>3283.6347999999998</v>
      </c>
      <c r="O5" s="4">
        <f t="shared" si="0"/>
        <v>1950</v>
      </c>
      <c r="P5" s="4">
        <f t="shared" si="0"/>
        <v>3264.1972999999989</v>
      </c>
      <c r="Q5" s="4">
        <f t="shared" si="0"/>
        <v>2301.2978000000003</v>
      </c>
      <c r="R5" s="4">
        <f t="shared" si="0"/>
        <v>3919.6548999999991</v>
      </c>
      <c r="S5" s="4">
        <f t="shared" si="0"/>
        <v>0</v>
      </c>
      <c r="T5" s="1"/>
      <c r="U5" s="1"/>
      <c r="V5" s="1"/>
      <c r="W5" s="4">
        <f t="shared" ref="W5:AB5" si="1">SUM(W6:W500)</f>
        <v>2306.9057999999995</v>
      </c>
      <c r="X5" s="4">
        <f t="shared" si="1"/>
        <v>2163.2998000000002</v>
      </c>
      <c r="Y5" s="4">
        <f t="shared" si="1"/>
        <v>2172.1649999999991</v>
      </c>
      <c r="Z5" s="4">
        <f t="shared" si="1"/>
        <v>2207.8365999999996</v>
      </c>
      <c r="AA5" s="4">
        <f t="shared" si="1"/>
        <v>2214.2426</v>
      </c>
      <c r="AB5" s="4">
        <f t="shared" si="1"/>
        <v>2184.9564</v>
      </c>
      <c r="AC5" s="1"/>
      <c r="AD5" s="4">
        <f>SUM(AD6:AD500)</f>
        <v>2998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171.95599999999999</v>
      </c>
      <c r="D6" s="1">
        <v>92.201999999999998</v>
      </c>
      <c r="E6" s="1">
        <v>120.51600000000001</v>
      </c>
      <c r="F6" s="1">
        <v>129.02000000000001</v>
      </c>
      <c r="G6" s="6">
        <v>1</v>
      </c>
      <c r="H6" s="1">
        <v>50</v>
      </c>
      <c r="I6" s="1" t="s">
        <v>34</v>
      </c>
      <c r="J6" s="1">
        <v>123</v>
      </c>
      <c r="K6" s="1">
        <f t="shared" ref="K6:K37" si="2">E6-J6</f>
        <v>-2.4839999999999947</v>
      </c>
      <c r="L6" s="1"/>
      <c r="M6" s="1"/>
      <c r="N6" s="1"/>
      <c r="O6" s="1"/>
      <c r="P6" s="1">
        <v>116.54</v>
      </c>
      <c r="Q6" s="1">
        <f>E6/5</f>
        <v>24.103200000000001</v>
      </c>
      <c r="R6" s="5">
        <f>11*Q6-P6-O6-N6-F6</f>
        <v>19.575199999999967</v>
      </c>
      <c r="S6" s="5"/>
      <c r="T6" s="1"/>
      <c r="U6" s="1">
        <f>(F6+N6+O6+P6+R6)/Q6</f>
        <v>10.999999999999996</v>
      </c>
      <c r="V6" s="1">
        <f>(F6+N6+O6+P6)/Q6</f>
        <v>10.187858873510571</v>
      </c>
      <c r="W6" s="1">
        <v>25.264199999999999</v>
      </c>
      <c r="X6" s="1">
        <v>17.572600000000001</v>
      </c>
      <c r="Y6" s="1">
        <v>17.6922</v>
      </c>
      <c r="Z6" s="1">
        <v>26.070399999999999</v>
      </c>
      <c r="AA6" s="1">
        <v>24.522600000000001</v>
      </c>
      <c r="AB6" s="1">
        <v>11.2136</v>
      </c>
      <c r="AC6" s="1"/>
      <c r="AD6" s="1">
        <f>ROUND(R6*G6,0)</f>
        <v>20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89.438000000000002</v>
      </c>
      <c r="D7" s="1"/>
      <c r="E7" s="1">
        <v>83.608999999999995</v>
      </c>
      <c r="F7" s="1">
        <v>5.4409999999999998</v>
      </c>
      <c r="G7" s="6">
        <v>1</v>
      </c>
      <c r="H7" s="1">
        <v>45</v>
      </c>
      <c r="I7" s="1" t="s">
        <v>34</v>
      </c>
      <c r="J7" s="1">
        <v>74.5</v>
      </c>
      <c r="K7" s="1">
        <f t="shared" si="2"/>
        <v>9.1089999999999947</v>
      </c>
      <c r="L7" s="1"/>
      <c r="M7" s="1"/>
      <c r="N7" s="1"/>
      <c r="O7" s="1"/>
      <c r="P7" s="1">
        <v>99.054000000000016</v>
      </c>
      <c r="Q7" s="1">
        <f t="shared" ref="Q7:Q70" si="3">E7/5</f>
        <v>16.721799999999998</v>
      </c>
      <c r="R7" s="5">
        <f t="shared" ref="R7:R19" si="4">11*Q7-P7-O7-N7-F7</f>
        <v>79.444799999999972</v>
      </c>
      <c r="S7" s="5"/>
      <c r="T7" s="1"/>
      <c r="U7" s="1">
        <f t="shared" ref="U7:U70" si="5">(F7+N7+O7+P7+R7)/Q7</f>
        <v>11</v>
      </c>
      <c r="V7" s="1">
        <f t="shared" ref="V7:V70" si="6">(F7+N7+O7+P7)/Q7</f>
        <v>6.2490282146658869</v>
      </c>
      <c r="W7" s="1">
        <v>13.436</v>
      </c>
      <c r="X7" s="1">
        <v>5.2375999999999996</v>
      </c>
      <c r="Y7" s="1">
        <v>5.2375999999999996</v>
      </c>
      <c r="Z7" s="1">
        <v>8.2240000000000002</v>
      </c>
      <c r="AA7" s="1">
        <v>10.8828</v>
      </c>
      <c r="AB7" s="1">
        <v>9.1986000000000008</v>
      </c>
      <c r="AC7" s="1"/>
      <c r="AD7" s="1">
        <f t="shared" ref="AD7:AD70" si="7">ROUND(R7*G7,0)</f>
        <v>79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54.929000000000002</v>
      </c>
      <c r="D8" s="1">
        <v>116.375</v>
      </c>
      <c r="E8" s="1">
        <v>76.834000000000003</v>
      </c>
      <c r="F8" s="1">
        <v>94.47</v>
      </c>
      <c r="G8" s="6">
        <v>1</v>
      </c>
      <c r="H8" s="1">
        <v>45</v>
      </c>
      <c r="I8" s="1" t="s">
        <v>34</v>
      </c>
      <c r="J8" s="1">
        <v>89.5</v>
      </c>
      <c r="K8" s="1">
        <f t="shared" si="2"/>
        <v>-12.665999999999997</v>
      </c>
      <c r="L8" s="1"/>
      <c r="M8" s="1"/>
      <c r="N8" s="1"/>
      <c r="O8" s="1"/>
      <c r="P8" s="1">
        <v>0</v>
      </c>
      <c r="Q8" s="1">
        <f t="shared" si="3"/>
        <v>15.366800000000001</v>
      </c>
      <c r="R8" s="5">
        <f t="shared" si="4"/>
        <v>74.56480000000002</v>
      </c>
      <c r="S8" s="5"/>
      <c r="T8" s="1"/>
      <c r="U8" s="1">
        <f t="shared" si="5"/>
        <v>11</v>
      </c>
      <c r="V8" s="1">
        <f t="shared" si="6"/>
        <v>6.1476690007028134</v>
      </c>
      <c r="W8" s="1">
        <v>11.2188</v>
      </c>
      <c r="X8" s="1">
        <v>14.0768</v>
      </c>
      <c r="Y8" s="1">
        <v>16.2072</v>
      </c>
      <c r="Z8" s="1">
        <v>15.9594</v>
      </c>
      <c r="AA8" s="1">
        <v>17.423400000000001</v>
      </c>
      <c r="AB8" s="1">
        <v>23.311599999999999</v>
      </c>
      <c r="AC8" s="1"/>
      <c r="AD8" s="1">
        <f t="shared" si="7"/>
        <v>75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73.234999999999999</v>
      </c>
      <c r="D9" s="1"/>
      <c r="E9" s="1">
        <v>15.297000000000001</v>
      </c>
      <c r="F9" s="1">
        <v>56.244999999999997</v>
      </c>
      <c r="G9" s="6">
        <v>1</v>
      </c>
      <c r="H9" s="1">
        <v>40</v>
      </c>
      <c r="I9" s="1" t="s">
        <v>34</v>
      </c>
      <c r="J9" s="1">
        <v>16.2</v>
      </c>
      <c r="K9" s="1">
        <f t="shared" si="2"/>
        <v>-0.90299999999999869</v>
      </c>
      <c r="L9" s="1"/>
      <c r="M9" s="1"/>
      <c r="N9" s="1"/>
      <c r="O9" s="1"/>
      <c r="P9" s="1">
        <v>0</v>
      </c>
      <c r="Q9" s="1">
        <f t="shared" si="3"/>
        <v>3.0594000000000001</v>
      </c>
      <c r="R9" s="5"/>
      <c r="S9" s="5"/>
      <c r="T9" s="1"/>
      <c r="U9" s="1">
        <f t="shared" si="5"/>
        <v>18.384323723605934</v>
      </c>
      <c r="V9" s="1">
        <f t="shared" si="6"/>
        <v>18.384323723605934</v>
      </c>
      <c r="W9" s="1">
        <v>2.4977999999999998</v>
      </c>
      <c r="X9" s="1">
        <v>1.1072</v>
      </c>
      <c r="Y9" s="1">
        <v>0.97620000000000007</v>
      </c>
      <c r="Z9" s="1">
        <v>3.2193999999999998</v>
      </c>
      <c r="AA9" s="1">
        <v>5.8963999999999999</v>
      </c>
      <c r="AB9" s="1">
        <v>3.3780000000000001</v>
      </c>
      <c r="AC9" s="22" t="s">
        <v>38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83</v>
      </c>
      <c r="D10" s="1">
        <v>102</v>
      </c>
      <c r="E10" s="1">
        <v>140</v>
      </c>
      <c r="F10" s="1">
        <v>19</v>
      </c>
      <c r="G10" s="6">
        <v>0.45</v>
      </c>
      <c r="H10" s="1">
        <v>45</v>
      </c>
      <c r="I10" s="1" t="s">
        <v>34</v>
      </c>
      <c r="J10" s="1">
        <v>147</v>
      </c>
      <c r="K10" s="1">
        <f t="shared" si="2"/>
        <v>-7</v>
      </c>
      <c r="L10" s="1"/>
      <c r="M10" s="1"/>
      <c r="N10" s="1">
        <v>67.400000000000006</v>
      </c>
      <c r="O10" s="1"/>
      <c r="P10" s="1">
        <v>120.6</v>
      </c>
      <c r="Q10" s="1">
        <f t="shared" si="3"/>
        <v>28</v>
      </c>
      <c r="R10" s="5">
        <f t="shared" si="4"/>
        <v>101</v>
      </c>
      <c r="S10" s="5"/>
      <c r="T10" s="1"/>
      <c r="U10" s="1">
        <f t="shared" si="5"/>
        <v>11</v>
      </c>
      <c r="V10" s="1">
        <f t="shared" si="6"/>
        <v>7.3928571428571432</v>
      </c>
      <c r="W10" s="1">
        <v>24.6</v>
      </c>
      <c r="X10" s="1">
        <v>20.6</v>
      </c>
      <c r="Y10" s="1">
        <v>17.600000000000001</v>
      </c>
      <c r="Z10" s="1">
        <v>18.399999999999999</v>
      </c>
      <c r="AA10" s="1">
        <v>19.2</v>
      </c>
      <c r="AB10" s="1">
        <v>14.4</v>
      </c>
      <c r="AC10" s="1"/>
      <c r="AD10" s="1">
        <f t="shared" si="7"/>
        <v>45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96</v>
      </c>
      <c r="D11" s="1">
        <v>157</v>
      </c>
      <c r="E11" s="1">
        <v>154</v>
      </c>
      <c r="F11" s="1">
        <v>69</v>
      </c>
      <c r="G11" s="6">
        <v>0.45</v>
      </c>
      <c r="H11" s="1">
        <v>45</v>
      </c>
      <c r="I11" s="1" t="s">
        <v>34</v>
      </c>
      <c r="J11" s="1">
        <v>161</v>
      </c>
      <c r="K11" s="1">
        <f t="shared" si="2"/>
        <v>-7</v>
      </c>
      <c r="L11" s="1"/>
      <c r="M11" s="1"/>
      <c r="N11" s="1">
        <v>83.999999999999943</v>
      </c>
      <c r="O11" s="1"/>
      <c r="P11" s="1">
        <v>124.0000000000001</v>
      </c>
      <c r="Q11" s="1">
        <f t="shared" si="3"/>
        <v>30.8</v>
      </c>
      <c r="R11" s="5">
        <f t="shared" si="4"/>
        <v>61.799999999999955</v>
      </c>
      <c r="S11" s="5"/>
      <c r="T11" s="1"/>
      <c r="U11" s="1">
        <f t="shared" si="5"/>
        <v>11</v>
      </c>
      <c r="V11" s="1">
        <f t="shared" si="6"/>
        <v>8.9935064935064943</v>
      </c>
      <c r="W11" s="1">
        <v>30.4</v>
      </c>
      <c r="X11" s="1">
        <v>28.2</v>
      </c>
      <c r="Y11" s="1">
        <v>25.2</v>
      </c>
      <c r="Z11" s="1">
        <v>25.4</v>
      </c>
      <c r="AA11" s="1">
        <v>25.4</v>
      </c>
      <c r="AB11" s="1">
        <v>25</v>
      </c>
      <c r="AC11" s="1"/>
      <c r="AD11" s="1">
        <f t="shared" si="7"/>
        <v>28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38</v>
      </c>
      <c r="D12" s="1"/>
      <c r="E12" s="1">
        <v>27</v>
      </c>
      <c r="F12" s="1">
        <v>11</v>
      </c>
      <c r="G12" s="6">
        <v>0.17</v>
      </c>
      <c r="H12" s="1">
        <v>180</v>
      </c>
      <c r="I12" s="1" t="s">
        <v>34</v>
      </c>
      <c r="J12" s="1">
        <v>27</v>
      </c>
      <c r="K12" s="1">
        <f t="shared" si="2"/>
        <v>0</v>
      </c>
      <c r="L12" s="1"/>
      <c r="M12" s="1"/>
      <c r="N12" s="1"/>
      <c r="O12" s="1"/>
      <c r="P12" s="1">
        <v>34.5</v>
      </c>
      <c r="Q12" s="1">
        <f t="shared" si="3"/>
        <v>5.4</v>
      </c>
      <c r="R12" s="5">
        <f t="shared" si="4"/>
        <v>13.900000000000006</v>
      </c>
      <c r="S12" s="5"/>
      <c r="T12" s="1"/>
      <c r="U12" s="1">
        <f t="shared" si="5"/>
        <v>11</v>
      </c>
      <c r="V12" s="1">
        <f t="shared" si="6"/>
        <v>8.4259259259259256</v>
      </c>
      <c r="W12" s="1">
        <v>5</v>
      </c>
      <c r="X12" s="1">
        <v>1.8</v>
      </c>
      <c r="Y12" s="1">
        <v>1.8</v>
      </c>
      <c r="Z12" s="1">
        <v>4.8</v>
      </c>
      <c r="AA12" s="1">
        <v>5.4</v>
      </c>
      <c r="AB12" s="1">
        <v>2.6</v>
      </c>
      <c r="AC12" s="1"/>
      <c r="AD12" s="1">
        <f t="shared" si="7"/>
        <v>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83</v>
      </c>
      <c r="D13" s="1">
        <v>36</v>
      </c>
      <c r="E13" s="1">
        <v>13</v>
      </c>
      <c r="F13" s="1">
        <v>99</v>
      </c>
      <c r="G13" s="6">
        <v>0.3</v>
      </c>
      <c r="H13" s="1">
        <v>40</v>
      </c>
      <c r="I13" s="1" t="s">
        <v>34</v>
      </c>
      <c r="J13" s="1">
        <v>18</v>
      </c>
      <c r="K13" s="1">
        <f t="shared" si="2"/>
        <v>-5</v>
      </c>
      <c r="L13" s="1"/>
      <c r="M13" s="1"/>
      <c r="N13" s="1"/>
      <c r="O13" s="1"/>
      <c r="P13" s="1">
        <v>0</v>
      </c>
      <c r="Q13" s="1">
        <f t="shared" si="3"/>
        <v>2.6</v>
      </c>
      <c r="R13" s="5"/>
      <c r="S13" s="5"/>
      <c r="T13" s="1"/>
      <c r="U13" s="1">
        <f t="shared" si="5"/>
        <v>38.076923076923073</v>
      </c>
      <c r="V13" s="1">
        <f t="shared" si="6"/>
        <v>38.076923076923073</v>
      </c>
      <c r="W13" s="1">
        <v>2.4</v>
      </c>
      <c r="X13" s="1">
        <v>0.2</v>
      </c>
      <c r="Y13" s="1">
        <v>2.4</v>
      </c>
      <c r="Z13" s="1">
        <v>9.1999999999999993</v>
      </c>
      <c r="AA13" s="1">
        <v>9</v>
      </c>
      <c r="AB13" s="1">
        <v>6.4</v>
      </c>
      <c r="AC13" s="22" t="s">
        <v>38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40</v>
      </c>
      <c r="C14" s="1">
        <v>75</v>
      </c>
      <c r="D14" s="1"/>
      <c r="E14" s="1">
        <v>42</v>
      </c>
      <c r="F14" s="1">
        <v>33</v>
      </c>
      <c r="G14" s="6">
        <v>0.17</v>
      </c>
      <c r="H14" s="1">
        <v>180</v>
      </c>
      <c r="I14" s="1" t="s">
        <v>34</v>
      </c>
      <c r="J14" s="1">
        <v>42</v>
      </c>
      <c r="K14" s="1">
        <f t="shared" si="2"/>
        <v>0</v>
      </c>
      <c r="L14" s="1"/>
      <c r="M14" s="1"/>
      <c r="N14" s="1"/>
      <c r="O14" s="1"/>
      <c r="P14" s="1">
        <v>30</v>
      </c>
      <c r="Q14" s="1">
        <f t="shared" si="3"/>
        <v>8.4</v>
      </c>
      <c r="R14" s="5">
        <f t="shared" si="4"/>
        <v>29.400000000000006</v>
      </c>
      <c r="S14" s="5"/>
      <c r="T14" s="1"/>
      <c r="U14" s="1">
        <f t="shared" si="5"/>
        <v>11</v>
      </c>
      <c r="V14" s="1">
        <f t="shared" si="6"/>
        <v>7.5</v>
      </c>
      <c r="W14" s="1">
        <v>4.4000000000000004</v>
      </c>
      <c r="X14" s="1">
        <v>0</v>
      </c>
      <c r="Y14" s="1">
        <v>0</v>
      </c>
      <c r="Z14" s="1">
        <v>6</v>
      </c>
      <c r="AA14" s="1">
        <v>7.4</v>
      </c>
      <c r="AB14" s="1">
        <v>13</v>
      </c>
      <c r="AC14" s="1"/>
      <c r="AD14" s="1">
        <f t="shared" si="7"/>
        <v>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40</v>
      </c>
      <c r="C15" s="1">
        <v>33</v>
      </c>
      <c r="D15" s="1">
        <v>25</v>
      </c>
      <c r="E15" s="1">
        <v>10</v>
      </c>
      <c r="F15" s="1">
        <v>39</v>
      </c>
      <c r="G15" s="6">
        <v>0.35</v>
      </c>
      <c r="H15" s="1">
        <v>50</v>
      </c>
      <c r="I15" s="1" t="s">
        <v>34</v>
      </c>
      <c r="J15" s="1">
        <v>13</v>
      </c>
      <c r="K15" s="1">
        <f t="shared" si="2"/>
        <v>-3</v>
      </c>
      <c r="L15" s="1"/>
      <c r="M15" s="1"/>
      <c r="N15" s="1"/>
      <c r="O15" s="1"/>
      <c r="P15" s="1">
        <v>0</v>
      </c>
      <c r="Q15" s="1">
        <f t="shared" si="3"/>
        <v>2</v>
      </c>
      <c r="R15" s="5"/>
      <c r="S15" s="5"/>
      <c r="T15" s="1"/>
      <c r="U15" s="1">
        <f t="shared" si="5"/>
        <v>19.5</v>
      </c>
      <c r="V15" s="1">
        <f t="shared" si="6"/>
        <v>19.5</v>
      </c>
      <c r="W15" s="1">
        <v>1.6</v>
      </c>
      <c r="X15" s="1">
        <v>2.4</v>
      </c>
      <c r="Y15" s="1">
        <v>2.8</v>
      </c>
      <c r="Z15" s="1">
        <v>5.4</v>
      </c>
      <c r="AA15" s="1">
        <v>4.4000000000000004</v>
      </c>
      <c r="AB15" s="1">
        <v>2.8</v>
      </c>
      <c r="AC15" s="22" t="s">
        <v>38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40</v>
      </c>
      <c r="C16" s="1"/>
      <c r="D16" s="1">
        <v>86</v>
      </c>
      <c r="E16" s="1">
        <v>18</v>
      </c>
      <c r="F16" s="1">
        <v>66</v>
      </c>
      <c r="G16" s="6">
        <v>0.35</v>
      </c>
      <c r="H16" s="1">
        <v>50</v>
      </c>
      <c r="I16" s="1" t="s">
        <v>34</v>
      </c>
      <c r="J16" s="1">
        <v>20</v>
      </c>
      <c r="K16" s="1">
        <f t="shared" si="2"/>
        <v>-2</v>
      </c>
      <c r="L16" s="1"/>
      <c r="M16" s="1"/>
      <c r="N16" s="1"/>
      <c r="O16" s="1"/>
      <c r="P16" s="1">
        <v>0</v>
      </c>
      <c r="Q16" s="1">
        <f t="shared" si="3"/>
        <v>3.6</v>
      </c>
      <c r="R16" s="5"/>
      <c r="S16" s="5"/>
      <c r="T16" s="1"/>
      <c r="U16" s="1">
        <f t="shared" si="5"/>
        <v>18.333333333333332</v>
      </c>
      <c r="V16" s="1">
        <f t="shared" si="6"/>
        <v>18.333333333333332</v>
      </c>
      <c r="W16" s="1">
        <v>1</v>
      </c>
      <c r="X16" s="1">
        <v>6.8</v>
      </c>
      <c r="Y16" s="1">
        <v>7.8</v>
      </c>
      <c r="Z16" s="1">
        <v>4.5999999999999996</v>
      </c>
      <c r="AA16" s="1">
        <v>3.2</v>
      </c>
      <c r="AB16" s="1">
        <v>2</v>
      </c>
      <c r="AC16" s="1"/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33</v>
      </c>
      <c r="C17" s="1">
        <v>339.43200000000002</v>
      </c>
      <c r="D17" s="1">
        <v>129.94800000000001</v>
      </c>
      <c r="E17" s="1">
        <v>223.035</v>
      </c>
      <c r="F17" s="1">
        <v>232.33799999999999</v>
      </c>
      <c r="G17" s="6">
        <v>1</v>
      </c>
      <c r="H17" s="1">
        <v>55</v>
      </c>
      <c r="I17" s="1" t="s">
        <v>34</v>
      </c>
      <c r="J17" s="1">
        <v>210.1</v>
      </c>
      <c r="K17" s="1">
        <f t="shared" si="2"/>
        <v>12.935000000000002</v>
      </c>
      <c r="L17" s="1"/>
      <c r="M17" s="1"/>
      <c r="N17" s="1"/>
      <c r="O17" s="1">
        <v>100</v>
      </c>
      <c r="P17" s="1">
        <v>54.490999999999993</v>
      </c>
      <c r="Q17" s="1">
        <f t="shared" si="3"/>
        <v>44.606999999999999</v>
      </c>
      <c r="R17" s="5">
        <f>10*Q17-P17-O17-N17-F17</f>
        <v>59.241000000000014</v>
      </c>
      <c r="S17" s="5"/>
      <c r="T17" s="1"/>
      <c r="U17" s="1">
        <f t="shared" si="5"/>
        <v>9.9999999999999982</v>
      </c>
      <c r="V17" s="1">
        <f t="shared" si="6"/>
        <v>8.6719348981101607</v>
      </c>
      <c r="W17" s="1">
        <v>41.5914</v>
      </c>
      <c r="X17" s="1">
        <v>37.544600000000003</v>
      </c>
      <c r="Y17" s="1">
        <v>40.232399999999998</v>
      </c>
      <c r="Z17" s="1">
        <v>44.632800000000003</v>
      </c>
      <c r="AA17" s="1">
        <v>44.398000000000003</v>
      </c>
      <c r="AB17" s="1">
        <v>33.384799999999998</v>
      </c>
      <c r="AC17" s="1" t="s">
        <v>48</v>
      </c>
      <c r="AD17" s="1">
        <f t="shared" si="7"/>
        <v>59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33</v>
      </c>
      <c r="C18" s="1">
        <v>764.67499999999995</v>
      </c>
      <c r="D18" s="1">
        <v>3067.54</v>
      </c>
      <c r="E18" s="1">
        <v>1327.9349999999999</v>
      </c>
      <c r="F18" s="1">
        <v>2275.8710000000001</v>
      </c>
      <c r="G18" s="6">
        <v>1</v>
      </c>
      <c r="H18" s="1">
        <v>50</v>
      </c>
      <c r="I18" s="1" t="s">
        <v>34</v>
      </c>
      <c r="J18" s="1">
        <v>1414.9939999999999</v>
      </c>
      <c r="K18" s="1">
        <f t="shared" si="2"/>
        <v>-87.058999999999969</v>
      </c>
      <c r="L18" s="1"/>
      <c r="M18" s="1"/>
      <c r="N18" s="1"/>
      <c r="O18" s="1"/>
      <c r="P18" s="1">
        <v>129.41599999999971</v>
      </c>
      <c r="Q18" s="1">
        <f t="shared" si="3"/>
        <v>265.58699999999999</v>
      </c>
      <c r="R18" s="5">
        <v>600</v>
      </c>
      <c r="S18" s="5"/>
      <c r="T18" s="1"/>
      <c r="U18" s="1">
        <f t="shared" si="5"/>
        <v>11.315640449268978</v>
      </c>
      <c r="V18" s="1">
        <f t="shared" si="6"/>
        <v>9.0564937289852292</v>
      </c>
      <c r="W18" s="1">
        <v>263.483</v>
      </c>
      <c r="X18" s="1">
        <v>283.53339999999997</v>
      </c>
      <c r="Y18" s="1">
        <v>293.78699999999998</v>
      </c>
      <c r="Z18" s="1">
        <v>282.52539999999999</v>
      </c>
      <c r="AA18" s="1">
        <v>276.74700000000001</v>
      </c>
      <c r="AB18" s="1">
        <v>298.55619999999999</v>
      </c>
      <c r="AC18" s="1"/>
      <c r="AD18" s="1">
        <f t="shared" si="7"/>
        <v>600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33</v>
      </c>
      <c r="C19" s="1">
        <v>52.307000000000002</v>
      </c>
      <c r="D19" s="1">
        <v>10.59</v>
      </c>
      <c r="E19" s="1">
        <v>33.448999999999998</v>
      </c>
      <c r="F19" s="1">
        <v>28.788</v>
      </c>
      <c r="G19" s="6">
        <v>1</v>
      </c>
      <c r="H19" s="1">
        <v>60</v>
      </c>
      <c r="I19" s="1" t="s">
        <v>34</v>
      </c>
      <c r="J19" s="1">
        <v>29.8</v>
      </c>
      <c r="K19" s="1">
        <f t="shared" si="2"/>
        <v>3.6489999999999974</v>
      </c>
      <c r="L19" s="1"/>
      <c r="M19" s="1"/>
      <c r="N19" s="1"/>
      <c r="O19" s="1"/>
      <c r="P19" s="1">
        <v>34.765099999999997</v>
      </c>
      <c r="Q19" s="1">
        <f t="shared" si="3"/>
        <v>6.6898</v>
      </c>
      <c r="R19" s="5">
        <f t="shared" si="4"/>
        <v>10.034700000000004</v>
      </c>
      <c r="S19" s="5"/>
      <c r="T19" s="1"/>
      <c r="U19" s="1">
        <f t="shared" si="5"/>
        <v>11</v>
      </c>
      <c r="V19" s="1">
        <f t="shared" si="6"/>
        <v>9.5</v>
      </c>
      <c r="W19" s="1">
        <v>6.6898</v>
      </c>
      <c r="X19" s="1">
        <v>2.8860000000000001</v>
      </c>
      <c r="Y19" s="1">
        <v>3.5880000000000001</v>
      </c>
      <c r="Z19" s="1">
        <v>8.5922000000000001</v>
      </c>
      <c r="AA19" s="1">
        <v>8.24</v>
      </c>
      <c r="AB19" s="1">
        <v>7.7172000000000001</v>
      </c>
      <c r="AC19" s="1"/>
      <c r="AD19" s="1">
        <f t="shared" si="7"/>
        <v>10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33</v>
      </c>
      <c r="C20" s="1">
        <v>50.978999999999999</v>
      </c>
      <c r="D20" s="1">
        <v>26.977</v>
      </c>
      <c r="E20" s="1">
        <v>34.427999999999997</v>
      </c>
      <c r="F20" s="1">
        <v>35.537999999999997</v>
      </c>
      <c r="G20" s="6">
        <v>1</v>
      </c>
      <c r="H20" s="1">
        <v>60</v>
      </c>
      <c r="I20" s="1" t="s">
        <v>34</v>
      </c>
      <c r="J20" s="1">
        <v>33.299999999999997</v>
      </c>
      <c r="K20" s="1">
        <f t="shared" si="2"/>
        <v>1.1280000000000001</v>
      </c>
      <c r="L20" s="1"/>
      <c r="M20" s="1"/>
      <c r="N20" s="1"/>
      <c r="O20" s="1"/>
      <c r="P20" s="1">
        <v>38.674999999999997</v>
      </c>
      <c r="Q20" s="1">
        <f t="shared" si="3"/>
        <v>6.8855999999999993</v>
      </c>
      <c r="R20" s="5">
        <v>5</v>
      </c>
      <c r="S20" s="5"/>
      <c r="T20" s="1"/>
      <c r="U20" s="1">
        <f t="shared" si="5"/>
        <v>11.504153595910307</v>
      </c>
      <c r="V20" s="1">
        <f t="shared" si="6"/>
        <v>10.778000464738005</v>
      </c>
      <c r="W20" s="1">
        <v>7.7754000000000003</v>
      </c>
      <c r="X20" s="1">
        <v>5.9804000000000004</v>
      </c>
      <c r="Y20" s="1">
        <v>6.6696</v>
      </c>
      <c r="Z20" s="1">
        <v>6.6798000000000002</v>
      </c>
      <c r="AA20" s="1">
        <v>5.7946</v>
      </c>
      <c r="AB20" s="1">
        <v>7.375</v>
      </c>
      <c r="AC20" s="1"/>
      <c r="AD20" s="1">
        <f t="shared" si="7"/>
        <v>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346.81599999999997</v>
      </c>
      <c r="D21" s="1">
        <v>145.06899999999999</v>
      </c>
      <c r="E21" s="1">
        <v>262.87099999999998</v>
      </c>
      <c r="F21" s="1">
        <v>217.691</v>
      </c>
      <c r="G21" s="6">
        <v>1</v>
      </c>
      <c r="H21" s="1">
        <v>60</v>
      </c>
      <c r="I21" s="1" t="s">
        <v>34</v>
      </c>
      <c r="J21" s="1">
        <v>246.6</v>
      </c>
      <c r="K21" s="1">
        <f t="shared" si="2"/>
        <v>16.270999999999987</v>
      </c>
      <c r="L21" s="1"/>
      <c r="M21" s="1"/>
      <c r="N21" s="1"/>
      <c r="O21" s="1">
        <v>150</v>
      </c>
      <c r="P21" s="1">
        <v>100.459</v>
      </c>
      <c r="Q21" s="1">
        <f t="shared" si="3"/>
        <v>52.574199999999998</v>
      </c>
      <c r="R21" s="5">
        <f>10*Q21-P21-O21-N21-F21</f>
        <v>57.591999999999956</v>
      </c>
      <c r="S21" s="5"/>
      <c r="T21" s="1"/>
      <c r="U21" s="1">
        <f t="shared" si="5"/>
        <v>10</v>
      </c>
      <c r="V21" s="1">
        <f t="shared" si="6"/>
        <v>8.9045577488578065</v>
      </c>
      <c r="W21" s="1">
        <v>49.489600000000003</v>
      </c>
      <c r="X21" s="1">
        <v>31.750599999999999</v>
      </c>
      <c r="Y21" s="1">
        <v>36.855600000000003</v>
      </c>
      <c r="Z21" s="1">
        <v>43.659599999999998</v>
      </c>
      <c r="AA21" s="1">
        <v>42.605200000000004</v>
      </c>
      <c r="AB21" s="1">
        <v>38.970599999999997</v>
      </c>
      <c r="AC21" s="1" t="s">
        <v>48</v>
      </c>
      <c r="AD21" s="1">
        <f t="shared" si="7"/>
        <v>58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53</v>
      </c>
      <c r="B22" s="10" t="s">
        <v>33</v>
      </c>
      <c r="C22" s="10"/>
      <c r="D22" s="10"/>
      <c r="E22" s="21">
        <v>12.08</v>
      </c>
      <c r="F22" s="21">
        <v>-12.08</v>
      </c>
      <c r="G22" s="11">
        <v>0</v>
      </c>
      <c r="H22" s="10" t="e">
        <v>#N/A</v>
      </c>
      <c r="I22" s="10" t="s">
        <v>54</v>
      </c>
      <c r="J22" s="10">
        <v>12.5</v>
      </c>
      <c r="K22" s="10">
        <f t="shared" si="2"/>
        <v>-0.41999999999999993</v>
      </c>
      <c r="L22" s="10"/>
      <c r="M22" s="10"/>
      <c r="N22" s="10"/>
      <c r="O22" s="10"/>
      <c r="P22" s="10"/>
      <c r="Q22" s="10">
        <f t="shared" si="3"/>
        <v>2.4159999999999999</v>
      </c>
      <c r="R22" s="12"/>
      <c r="S22" s="12"/>
      <c r="T22" s="10"/>
      <c r="U22" s="10">
        <f t="shared" si="5"/>
        <v>-5</v>
      </c>
      <c r="V22" s="10">
        <f t="shared" si="6"/>
        <v>-5</v>
      </c>
      <c r="W22" s="10">
        <v>20.34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 t="s">
        <v>55</v>
      </c>
      <c r="AD22" s="10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33</v>
      </c>
      <c r="C23" s="1">
        <v>129.696</v>
      </c>
      <c r="D23" s="1">
        <v>165.21</v>
      </c>
      <c r="E23" s="1">
        <v>139.941</v>
      </c>
      <c r="F23" s="1">
        <v>146.72200000000001</v>
      </c>
      <c r="G23" s="6">
        <v>1</v>
      </c>
      <c r="H23" s="1">
        <v>60</v>
      </c>
      <c r="I23" s="1" t="s">
        <v>34</v>
      </c>
      <c r="J23" s="1">
        <v>135.5</v>
      </c>
      <c r="K23" s="1">
        <f t="shared" si="2"/>
        <v>4.4410000000000025</v>
      </c>
      <c r="L23" s="1"/>
      <c r="M23" s="1"/>
      <c r="N23" s="1"/>
      <c r="O23" s="1"/>
      <c r="P23" s="1">
        <v>86.607400000000013</v>
      </c>
      <c r="Q23" s="1">
        <f t="shared" si="3"/>
        <v>27.988199999999999</v>
      </c>
      <c r="R23" s="5">
        <f t="shared" ref="R23:R24" si="8">11*Q23-P23-O23-N23-F23</f>
        <v>74.54079999999999</v>
      </c>
      <c r="S23" s="5"/>
      <c r="T23" s="1"/>
      <c r="U23" s="1">
        <f t="shared" si="5"/>
        <v>11</v>
      </c>
      <c r="V23" s="1">
        <f t="shared" si="6"/>
        <v>8.3367061833201141</v>
      </c>
      <c r="W23" s="1">
        <v>26.219200000000001</v>
      </c>
      <c r="X23" s="1">
        <v>5.9386000000000001</v>
      </c>
      <c r="Y23" s="1">
        <v>8.7365999999999993</v>
      </c>
      <c r="Z23" s="1">
        <v>25.788</v>
      </c>
      <c r="AA23" s="1">
        <v>24.036999999999999</v>
      </c>
      <c r="AB23" s="1">
        <v>20.514199999999999</v>
      </c>
      <c r="AC23" s="1"/>
      <c r="AD23" s="1">
        <f t="shared" si="7"/>
        <v>75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33</v>
      </c>
      <c r="C24" s="1">
        <v>58.969000000000001</v>
      </c>
      <c r="D24" s="1">
        <v>79.366</v>
      </c>
      <c r="E24" s="1">
        <v>73.843999999999994</v>
      </c>
      <c r="F24" s="1">
        <v>52.3</v>
      </c>
      <c r="G24" s="6">
        <v>1</v>
      </c>
      <c r="H24" s="1">
        <v>60</v>
      </c>
      <c r="I24" s="1" t="s">
        <v>34</v>
      </c>
      <c r="J24" s="1">
        <v>73.7</v>
      </c>
      <c r="K24" s="1">
        <f t="shared" si="2"/>
        <v>0.14399999999999125</v>
      </c>
      <c r="L24" s="1"/>
      <c r="M24" s="1"/>
      <c r="N24" s="1"/>
      <c r="O24" s="1"/>
      <c r="P24" s="1">
        <v>89.236000000000004</v>
      </c>
      <c r="Q24" s="1">
        <f t="shared" si="3"/>
        <v>14.768799999999999</v>
      </c>
      <c r="R24" s="5">
        <f t="shared" si="8"/>
        <v>20.920799999999986</v>
      </c>
      <c r="S24" s="5"/>
      <c r="T24" s="1"/>
      <c r="U24" s="1">
        <f t="shared" si="5"/>
        <v>11</v>
      </c>
      <c r="V24" s="1">
        <f t="shared" si="6"/>
        <v>9.5834461838470304</v>
      </c>
      <c r="W24" s="1">
        <v>14.7674</v>
      </c>
      <c r="X24" s="1">
        <v>11.069800000000001</v>
      </c>
      <c r="Y24" s="1">
        <v>12.819800000000001</v>
      </c>
      <c r="Z24" s="1">
        <v>14.385999999999999</v>
      </c>
      <c r="AA24" s="1">
        <v>13.1668</v>
      </c>
      <c r="AB24" s="1">
        <v>11.9712</v>
      </c>
      <c r="AC24" s="1"/>
      <c r="AD24" s="1">
        <f t="shared" si="7"/>
        <v>21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33</v>
      </c>
      <c r="C25" s="1">
        <v>227.541</v>
      </c>
      <c r="D25" s="1">
        <v>58.043999999999997</v>
      </c>
      <c r="E25" s="1">
        <v>126.33499999999999</v>
      </c>
      <c r="F25" s="1">
        <v>142.251</v>
      </c>
      <c r="G25" s="6">
        <v>1</v>
      </c>
      <c r="H25" s="1">
        <v>60</v>
      </c>
      <c r="I25" s="1" t="s">
        <v>34</v>
      </c>
      <c r="J25" s="1">
        <v>120.3</v>
      </c>
      <c r="K25" s="1">
        <f t="shared" si="2"/>
        <v>6.0349999999999966</v>
      </c>
      <c r="L25" s="1"/>
      <c r="M25" s="1"/>
      <c r="N25" s="1"/>
      <c r="O25" s="1"/>
      <c r="P25" s="1">
        <v>90.673999999999978</v>
      </c>
      <c r="Q25" s="1">
        <f t="shared" si="3"/>
        <v>25.266999999999999</v>
      </c>
      <c r="R25" s="5">
        <f>10*Q25-P25-O25-N25-F25</f>
        <v>19.745000000000005</v>
      </c>
      <c r="S25" s="5"/>
      <c r="T25" s="1"/>
      <c r="U25" s="1">
        <f t="shared" si="5"/>
        <v>10</v>
      </c>
      <c r="V25" s="1">
        <f t="shared" si="6"/>
        <v>9.2185459294732262</v>
      </c>
      <c r="W25" s="1">
        <v>25.0534</v>
      </c>
      <c r="X25" s="1">
        <v>19.316199999999998</v>
      </c>
      <c r="Y25" s="1">
        <v>18.426600000000001</v>
      </c>
      <c r="Z25" s="1">
        <v>26.1142</v>
      </c>
      <c r="AA25" s="1">
        <v>26.297000000000001</v>
      </c>
      <c r="AB25" s="1">
        <v>15.831799999999999</v>
      </c>
      <c r="AC25" s="1" t="s">
        <v>48</v>
      </c>
      <c r="AD25" s="1">
        <f t="shared" si="7"/>
        <v>20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59</v>
      </c>
      <c r="B26" s="10" t="s">
        <v>33</v>
      </c>
      <c r="C26" s="10">
        <v>46.307000000000002</v>
      </c>
      <c r="D26" s="10"/>
      <c r="E26" s="10">
        <v>11.81</v>
      </c>
      <c r="F26" s="10">
        <v>33.101999999999997</v>
      </c>
      <c r="G26" s="11">
        <v>0</v>
      </c>
      <c r="H26" s="10">
        <v>35</v>
      </c>
      <c r="I26" s="10" t="s">
        <v>54</v>
      </c>
      <c r="J26" s="10">
        <v>13.3</v>
      </c>
      <c r="K26" s="10">
        <f t="shared" si="2"/>
        <v>-1.4900000000000002</v>
      </c>
      <c r="L26" s="10"/>
      <c r="M26" s="10"/>
      <c r="N26" s="10"/>
      <c r="O26" s="10"/>
      <c r="P26" s="10"/>
      <c r="Q26" s="10">
        <f t="shared" si="3"/>
        <v>2.3620000000000001</v>
      </c>
      <c r="R26" s="12"/>
      <c r="S26" s="12"/>
      <c r="T26" s="10"/>
      <c r="U26" s="10">
        <f t="shared" si="5"/>
        <v>14.014394580863673</v>
      </c>
      <c r="V26" s="10">
        <f t="shared" si="6"/>
        <v>14.014394580863673</v>
      </c>
      <c r="W26" s="10">
        <v>2.0842000000000001</v>
      </c>
      <c r="X26" s="10">
        <v>1.7934000000000001</v>
      </c>
      <c r="Y26" s="10">
        <v>2.3525999999999998</v>
      </c>
      <c r="Z26" s="10">
        <v>2.0278</v>
      </c>
      <c r="AA26" s="10">
        <v>1.4685999999999999</v>
      </c>
      <c r="AB26" s="10">
        <v>0.55279999999999996</v>
      </c>
      <c r="AC26" s="13" t="s">
        <v>60</v>
      </c>
      <c r="AD26" s="10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61</v>
      </c>
      <c r="B27" s="15" t="s">
        <v>33</v>
      </c>
      <c r="C27" s="15">
        <v>19.170000000000002</v>
      </c>
      <c r="D27" s="15"/>
      <c r="E27" s="15"/>
      <c r="F27" s="15">
        <v>19.170000000000002</v>
      </c>
      <c r="G27" s="16">
        <v>0</v>
      </c>
      <c r="H27" s="15">
        <v>30</v>
      </c>
      <c r="I27" s="15" t="s">
        <v>34</v>
      </c>
      <c r="J27" s="15">
        <v>19.8</v>
      </c>
      <c r="K27" s="15">
        <f t="shared" si="2"/>
        <v>-19.8</v>
      </c>
      <c r="L27" s="15"/>
      <c r="M27" s="15"/>
      <c r="N27" s="15"/>
      <c r="O27" s="15"/>
      <c r="P27" s="15"/>
      <c r="Q27" s="15">
        <f t="shared" si="3"/>
        <v>0</v>
      </c>
      <c r="R27" s="17"/>
      <c r="S27" s="17"/>
      <c r="T27" s="15"/>
      <c r="U27" s="15" t="e">
        <f t="shared" si="5"/>
        <v>#DIV/0!</v>
      </c>
      <c r="V27" s="15" t="e">
        <f t="shared" si="6"/>
        <v>#DIV/0!</v>
      </c>
      <c r="W27" s="15">
        <v>0</v>
      </c>
      <c r="X27" s="15">
        <v>0</v>
      </c>
      <c r="Y27" s="15">
        <v>0</v>
      </c>
      <c r="Z27" s="15">
        <v>-0.28399999999999997</v>
      </c>
      <c r="AA27" s="15">
        <v>-0.28399999999999997</v>
      </c>
      <c r="AB27" s="15">
        <v>0</v>
      </c>
      <c r="AC27" s="13" t="s">
        <v>62</v>
      </c>
      <c r="AD27" s="15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71.498999999999995</v>
      </c>
      <c r="D28" s="1">
        <v>124.767</v>
      </c>
      <c r="E28" s="1">
        <v>90.744</v>
      </c>
      <c r="F28" s="1">
        <v>4.6920000000000002</v>
      </c>
      <c r="G28" s="6">
        <v>1</v>
      </c>
      <c r="H28" s="1">
        <v>30</v>
      </c>
      <c r="I28" s="1" t="s">
        <v>34</v>
      </c>
      <c r="J28" s="1">
        <v>98.6</v>
      </c>
      <c r="K28" s="1">
        <f t="shared" si="2"/>
        <v>-7.8559999999999945</v>
      </c>
      <c r="L28" s="1"/>
      <c r="M28" s="1"/>
      <c r="N28" s="1">
        <v>29.225200000000029</v>
      </c>
      <c r="O28" s="1"/>
      <c r="P28" s="1">
        <v>127.3587999999999</v>
      </c>
      <c r="Q28" s="1">
        <f t="shared" si="3"/>
        <v>18.148800000000001</v>
      </c>
      <c r="R28" s="5">
        <f t="shared" ref="R28:R29" si="9">11*Q28-P28-O28-N28-F28</f>
        <v>38.36080000000009</v>
      </c>
      <c r="S28" s="5"/>
      <c r="T28" s="1"/>
      <c r="U28" s="1">
        <f t="shared" si="5"/>
        <v>11</v>
      </c>
      <c r="V28" s="1">
        <f t="shared" si="6"/>
        <v>8.8863175526756546</v>
      </c>
      <c r="W28" s="1">
        <v>17.851600000000001</v>
      </c>
      <c r="X28" s="1">
        <v>17.677</v>
      </c>
      <c r="Y28" s="1">
        <v>17.8462</v>
      </c>
      <c r="Z28" s="1">
        <v>15.021599999999999</v>
      </c>
      <c r="AA28" s="1">
        <v>14.5054</v>
      </c>
      <c r="AB28" s="1">
        <v>15.6904</v>
      </c>
      <c r="AC28" s="1"/>
      <c r="AD28" s="1">
        <f t="shared" si="7"/>
        <v>38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55.942</v>
      </c>
      <c r="D29" s="1">
        <v>217.245</v>
      </c>
      <c r="E29" s="1">
        <v>105.771</v>
      </c>
      <c r="F29" s="1">
        <v>144.714</v>
      </c>
      <c r="G29" s="6">
        <v>1</v>
      </c>
      <c r="H29" s="1">
        <v>30</v>
      </c>
      <c r="I29" s="1" t="s">
        <v>34</v>
      </c>
      <c r="J29" s="1">
        <v>127.6</v>
      </c>
      <c r="K29" s="1">
        <f t="shared" si="2"/>
        <v>-21.828999999999994</v>
      </c>
      <c r="L29" s="1"/>
      <c r="M29" s="1"/>
      <c r="N29" s="1">
        <v>10</v>
      </c>
      <c r="O29" s="1"/>
      <c r="P29" s="1">
        <v>24.289999999999988</v>
      </c>
      <c r="Q29" s="1">
        <f t="shared" si="3"/>
        <v>21.154199999999999</v>
      </c>
      <c r="R29" s="5">
        <f t="shared" si="9"/>
        <v>53.692200000000014</v>
      </c>
      <c r="S29" s="5"/>
      <c r="T29" s="1"/>
      <c r="U29" s="1">
        <f t="shared" si="5"/>
        <v>11</v>
      </c>
      <c r="V29" s="1">
        <f t="shared" si="6"/>
        <v>8.4618657287914463</v>
      </c>
      <c r="W29" s="1">
        <v>20.051200000000001</v>
      </c>
      <c r="X29" s="1">
        <v>23.022400000000001</v>
      </c>
      <c r="Y29" s="1">
        <v>25.644200000000001</v>
      </c>
      <c r="Z29" s="1">
        <v>23.438600000000001</v>
      </c>
      <c r="AA29" s="1">
        <v>21.764600000000002</v>
      </c>
      <c r="AB29" s="1">
        <v>31.4634</v>
      </c>
      <c r="AC29" s="1"/>
      <c r="AD29" s="1">
        <f t="shared" si="7"/>
        <v>54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65</v>
      </c>
      <c r="B30" s="15" t="s">
        <v>33</v>
      </c>
      <c r="C30" s="15"/>
      <c r="D30" s="15"/>
      <c r="E30" s="15"/>
      <c r="F30" s="15"/>
      <c r="G30" s="16">
        <v>0</v>
      </c>
      <c r="H30" s="15">
        <v>45</v>
      </c>
      <c r="I30" s="15" t="s">
        <v>34</v>
      </c>
      <c r="J30" s="15"/>
      <c r="K30" s="15">
        <f t="shared" si="2"/>
        <v>0</v>
      </c>
      <c r="L30" s="15"/>
      <c r="M30" s="15"/>
      <c r="N30" s="15"/>
      <c r="O30" s="15"/>
      <c r="P30" s="15"/>
      <c r="Q30" s="15">
        <f t="shared" si="3"/>
        <v>0</v>
      </c>
      <c r="R30" s="17"/>
      <c r="S30" s="17"/>
      <c r="T30" s="15"/>
      <c r="U30" s="15" t="e">
        <f t="shared" si="5"/>
        <v>#DIV/0!</v>
      </c>
      <c r="V30" s="15" t="e">
        <f t="shared" si="6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 t="s">
        <v>66</v>
      </c>
      <c r="AD30" s="15">
        <f t="shared" si="7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33</v>
      </c>
      <c r="C31" s="1">
        <v>657.40200000000004</v>
      </c>
      <c r="D31" s="1">
        <v>103.26</v>
      </c>
      <c r="E31" s="1">
        <v>383.79399999999998</v>
      </c>
      <c r="F31" s="1">
        <v>320.06</v>
      </c>
      <c r="G31" s="6">
        <v>1</v>
      </c>
      <c r="H31" s="1">
        <v>40</v>
      </c>
      <c r="I31" s="1" t="s">
        <v>34</v>
      </c>
      <c r="J31" s="1">
        <v>378.5</v>
      </c>
      <c r="K31" s="1">
        <f t="shared" si="2"/>
        <v>5.2939999999999827</v>
      </c>
      <c r="L31" s="1"/>
      <c r="M31" s="1"/>
      <c r="N31" s="1">
        <v>16.363199999999889</v>
      </c>
      <c r="O31" s="1">
        <v>350</v>
      </c>
      <c r="P31" s="1">
        <v>187.45980000000009</v>
      </c>
      <c r="Q31" s="1">
        <f t="shared" si="3"/>
        <v>76.758799999999994</v>
      </c>
      <c r="R31" s="5"/>
      <c r="S31" s="5"/>
      <c r="T31" s="1"/>
      <c r="U31" s="1">
        <f t="shared" si="5"/>
        <v>11.384792362569504</v>
      </c>
      <c r="V31" s="1">
        <f t="shared" si="6"/>
        <v>11.384792362569504</v>
      </c>
      <c r="W31" s="1">
        <v>87.10560000000001</v>
      </c>
      <c r="X31" s="1">
        <v>65.819199999999995</v>
      </c>
      <c r="Y31" s="1">
        <v>59.469399999999993</v>
      </c>
      <c r="Z31" s="1">
        <v>78.215599999999995</v>
      </c>
      <c r="AA31" s="1">
        <v>78.277599999999993</v>
      </c>
      <c r="AB31" s="1">
        <v>44.798000000000002</v>
      </c>
      <c r="AC31" s="1" t="s">
        <v>48</v>
      </c>
      <c r="AD31" s="1">
        <f t="shared" si="7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33</v>
      </c>
      <c r="C32" s="1">
        <v>77.504999999999995</v>
      </c>
      <c r="D32" s="1"/>
      <c r="E32" s="1">
        <v>47.335999999999999</v>
      </c>
      <c r="F32" s="1">
        <v>16.015999999999998</v>
      </c>
      <c r="G32" s="6">
        <v>1</v>
      </c>
      <c r="H32" s="1">
        <v>40</v>
      </c>
      <c r="I32" s="1" t="s">
        <v>34</v>
      </c>
      <c r="J32" s="1">
        <v>48.7</v>
      </c>
      <c r="K32" s="1">
        <f t="shared" si="2"/>
        <v>-1.3640000000000043</v>
      </c>
      <c r="L32" s="1"/>
      <c r="M32" s="1"/>
      <c r="N32" s="1">
        <v>22.8566</v>
      </c>
      <c r="O32" s="1"/>
      <c r="P32" s="1">
        <v>46.7714</v>
      </c>
      <c r="Q32" s="1">
        <f t="shared" si="3"/>
        <v>9.4672000000000001</v>
      </c>
      <c r="R32" s="5">
        <f t="shared" ref="R32:R34" si="10">11*Q32-P32-O32-N32-F32</f>
        <v>18.495200000000004</v>
      </c>
      <c r="S32" s="5"/>
      <c r="T32" s="1"/>
      <c r="U32" s="1">
        <f t="shared" si="5"/>
        <v>11.000000000000002</v>
      </c>
      <c r="V32" s="1">
        <f t="shared" si="6"/>
        <v>9.0463917525773194</v>
      </c>
      <c r="W32" s="1">
        <v>9.6251999999999995</v>
      </c>
      <c r="X32" s="1">
        <v>8.0876000000000001</v>
      </c>
      <c r="Y32" s="1">
        <v>6.6063999999999989</v>
      </c>
      <c r="Z32" s="1">
        <v>6.8816000000000006</v>
      </c>
      <c r="AA32" s="1">
        <v>9.821200000000001</v>
      </c>
      <c r="AB32" s="1">
        <v>9.1494</v>
      </c>
      <c r="AC32" s="1"/>
      <c r="AD32" s="1">
        <f t="shared" si="7"/>
        <v>18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28.084</v>
      </c>
      <c r="D33" s="1">
        <v>8.6059999999999999</v>
      </c>
      <c r="E33" s="1">
        <v>13.542999999999999</v>
      </c>
      <c r="F33" s="1">
        <v>12.853</v>
      </c>
      <c r="G33" s="6">
        <v>1</v>
      </c>
      <c r="H33" s="1">
        <v>30</v>
      </c>
      <c r="I33" s="1" t="s">
        <v>34</v>
      </c>
      <c r="J33" s="1">
        <v>15.6</v>
      </c>
      <c r="K33" s="1">
        <f t="shared" si="2"/>
        <v>-2.0570000000000004</v>
      </c>
      <c r="L33" s="1"/>
      <c r="M33" s="1"/>
      <c r="N33" s="1">
        <v>36.319200000000009</v>
      </c>
      <c r="O33" s="1"/>
      <c r="P33" s="1">
        <v>0</v>
      </c>
      <c r="Q33" s="1">
        <f t="shared" si="3"/>
        <v>2.7085999999999997</v>
      </c>
      <c r="R33" s="5"/>
      <c r="S33" s="5"/>
      <c r="T33" s="1"/>
      <c r="U33" s="1">
        <f t="shared" si="5"/>
        <v>18.154101749981546</v>
      </c>
      <c r="V33" s="1">
        <f t="shared" si="6"/>
        <v>18.154101749981546</v>
      </c>
      <c r="W33" s="1">
        <v>4.7674000000000003</v>
      </c>
      <c r="X33" s="1">
        <v>5.0372000000000003</v>
      </c>
      <c r="Y33" s="1">
        <v>3.2383999999999999</v>
      </c>
      <c r="Z33" s="1">
        <v>2.2191999999999998</v>
      </c>
      <c r="AA33" s="1">
        <v>3.5592000000000001</v>
      </c>
      <c r="AB33" s="1">
        <v>2.6812</v>
      </c>
      <c r="AC33" s="13" t="s">
        <v>135</v>
      </c>
      <c r="AD33" s="1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33</v>
      </c>
      <c r="C34" s="1">
        <v>116.392</v>
      </c>
      <c r="D34" s="1">
        <v>300.24099999999999</v>
      </c>
      <c r="E34" s="1">
        <v>164.989</v>
      </c>
      <c r="F34" s="1">
        <v>221.48599999999999</v>
      </c>
      <c r="G34" s="6">
        <v>1</v>
      </c>
      <c r="H34" s="1">
        <v>50</v>
      </c>
      <c r="I34" s="1" t="s">
        <v>34</v>
      </c>
      <c r="J34" s="1">
        <v>161.6</v>
      </c>
      <c r="K34" s="1">
        <f t="shared" si="2"/>
        <v>3.38900000000001</v>
      </c>
      <c r="L34" s="1"/>
      <c r="M34" s="1"/>
      <c r="N34" s="1"/>
      <c r="O34" s="1"/>
      <c r="P34" s="1">
        <v>63.806999999999988</v>
      </c>
      <c r="Q34" s="1">
        <f t="shared" si="3"/>
        <v>32.997799999999998</v>
      </c>
      <c r="R34" s="5">
        <f t="shared" si="10"/>
        <v>77.682800000000043</v>
      </c>
      <c r="S34" s="5"/>
      <c r="T34" s="1"/>
      <c r="U34" s="1">
        <f t="shared" si="5"/>
        <v>11.000000000000002</v>
      </c>
      <c r="V34" s="1">
        <f t="shared" si="6"/>
        <v>8.6458188121632364</v>
      </c>
      <c r="W34" s="1">
        <v>31.741399999999999</v>
      </c>
      <c r="X34" s="1">
        <v>35.132199999999997</v>
      </c>
      <c r="Y34" s="1">
        <v>33.997</v>
      </c>
      <c r="Z34" s="1">
        <v>24.727</v>
      </c>
      <c r="AA34" s="1">
        <v>28.654</v>
      </c>
      <c r="AB34" s="1">
        <v>25.686800000000002</v>
      </c>
      <c r="AC34" s="1"/>
      <c r="AD34" s="1">
        <f t="shared" si="7"/>
        <v>78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71</v>
      </c>
      <c r="B35" s="10" t="s">
        <v>33</v>
      </c>
      <c r="C35" s="10">
        <v>64.251000000000005</v>
      </c>
      <c r="D35" s="10"/>
      <c r="E35" s="10">
        <v>35.003999999999998</v>
      </c>
      <c r="F35" s="10"/>
      <c r="G35" s="11">
        <v>0</v>
      </c>
      <c r="H35" s="10">
        <v>50</v>
      </c>
      <c r="I35" s="10" t="s">
        <v>54</v>
      </c>
      <c r="J35" s="10">
        <v>79.2</v>
      </c>
      <c r="K35" s="10">
        <f t="shared" si="2"/>
        <v>-44.196000000000005</v>
      </c>
      <c r="L35" s="10"/>
      <c r="M35" s="10"/>
      <c r="N35" s="10"/>
      <c r="O35" s="10"/>
      <c r="P35" s="10"/>
      <c r="Q35" s="10">
        <f t="shared" si="3"/>
        <v>7.0007999999999999</v>
      </c>
      <c r="R35" s="12"/>
      <c r="S35" s="12"/>
      <c r="T35" s="10"/>
      <c r="U35" s="10">
        <f t="shared" si="5"/>
        <v>0</v>
      </c>
      <c r="V35" s="10">
        <f t="shared" si="6"/>
        <v>0</v>
      </c>
      <c r="W35" s="10">
        <v>11.5724</v>
      </c>
      <c r="X35" s="10">
        <v>25.475000000000001</v>
      </c>
      <c r="Y35" s="10">
        <v>24.167400000000001</v>
      </c>
      <c r="Z35" s="10">
        <v>21.6188</v>
      </c>
      <c r="AA35" s="10">
        <v>24.985600000000002</v>
      </c>
      <c r="AB35" s="10">
        <v>21.034800000000001</v>
      </c>
      <c r="AC35" s="10" t="s">
        <v>72</v>
      </c>
      <c r="AD35" s="10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33</v>
      </c>
      <c r="C36" s="1">
        <v>35.447000000000003</v>
      </c>
      <c r="D36" s="1">
        <v>30.501000000000001</v>
      </c>
      <c r="E36" s="1">
        <v>39.908999999999999</v>
      </c>
      <c r="F36" s="1">
        <v>9.343</v>
      </c>
      <c r="G36" s="6">
        <v>1</v>
      </c>
      <c r="H36" s="1">
        <v>50</v>
      </c>
      <c r="I36" s="1" t="s">
        <v>34</v>
      </c>
      <c r="J36" s="1">
        <v>42.4</v>
      </c>
      <c r="K36" s="1">
        <f t="shared" si="2"/>
        <v>-2.4909999999999997</v>
      </c>
      <c r="L36" s="1"/>
      <c r="M36" s="1"/>
      <c r="N36" s="1">
        <v>34.671199999999999</v>
      </c>
      <c r="O36" s="1"/>
      <c r="P36" s="1">
        <v>7.8178000000000054</v>
      </c>
      <c r="Q36" s="1">
        <f t="shared" si="3"/>
        <v>7.9817999999999998</v>
      </c>
      <c r="R36" s="5">
        <f t="shared" ref="R36:R53" si="11">11*Q36-P36-O36-N36-F36</f>
        <v>35.967799999999997</v>
      </c>
      <c r="S36" s="5"/>
      <c r="T36" s="1"/>
      <c r="U36" s="1">
        <f t="shared" si="5"/>
        <v>11.000000000000002</v>
      </c>
      <c r="V36" s="1">
        <f t="shared" si="6"/>
        <v>6.4937733343356143</v>
      </c>
      <c r="W36" s="1">
        <v>6.6382000000000003</v>
      </c>
      <c r="X36" s="1">
        <v>8.2823999999999991</v>
      </c>
      <c r="Y36" s="1">
        <v>7.1407999999999996</v>
      </c>
      <c r="Z36" s="1">
        <v>2.9982000000000002</v>
      </c>
      <c r="AA36" s="1">
        <v>4.4268000000000001</v>
      </c>
      <c r="AB36" s="1">
        <v>6.1482000000000001</v>
      </c>
      <c r="AC36" s="1"/>
      <c r="AD36" s="1">
        <f t="shared" si="7"/>
        <v>36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40</v>
      </c>
      <c r="C37" s="1">
        <v>465</v>
      </c>
      <c r="D37" s="1">
        <v>373</v>
      </c>
      <c r="E37" s="1">
        <v>412</v>
      </c>
      <c r="F37" s="1">
        <v>339</v>
      </c>
      <c r="G37" s="6">
        <v>0.4</v>
      </c>
      <c r="H37" s="1">
        <v>45</v>
      </c>
      <c r="I37" s="1" t="s">
        <v>34</v>
      </c>
      <c r="J37" s="1">
        <v>427</v>
      </c>
      <c r="K37" s="1">
        <f t="shared" si="2"/>
        <v>-15</v>
      </c>
      <c r="L37" s="1"/>
      <c r="M37" s="1"/>
      <c r="N37" s="1">
        <v>350</v>
      </c>
      <c r="O37" s="1"/>
      <c r="P37" s="1">
        <v>0</v>
      </c>
      <c r="Q37" s="1">
        <f t="shared" si="3"/>
        <v>82.4</v>
      </c>
      <c r="R37" s="5">
        <f t="shared" si="11"/>
        <v>217.40000000000009</v>
      </c>
      <c r="S37" s="5"/>
      <c r="T37" s="1"/>
      <c r="U37" s="1">
        <f t="shared" si="5"/>
        <v>11</v>
      </c>
      <c r="V37" s="1">
        <f t="shared" si="6"/>
        <v>8.3616504854368934</v>
      </c>
      <c r="W37" s="1">
        <v>78.2</v>
      </c>
      <c r="X37" s="1">
        <v>90.2</v>
      </c>
      <c r="Y37" s="1">
        <v>81.8</v>
      </c>
      <c r="Z37" s="1">
        <v>72.2</v>
      </c>
      <c r="AA37" s="1">
        <v>87.4</v>
      </c>
      <c r="AB37" s="1">
        <v>97.6</v>
      </c>
      <c r="AC37" s="1"/>
      <c r="AD37" s="1">
        <f t="shared" si="7"/>
        <v>87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40</v>
      </c>
      <c r="C38" s="1">
        <v>34</v>
      </c>
      <c r="D38" s="1">
        <v>20</v>
      </c>
      <c r="E38" s="1">
        <v>14</v>
      </c>
      <c r="F38" s="1">
        <v>27</v>
      </c>
      <c r="G38" s="6">
        <v>0.45</v>
      </c>
      <c r="H38" s="1">
        <v>50</v>
      </c>
      <c r="I38" s="1" t="s">
        <v>34</v>
      </c>
      <c r="J38" s="1">
        <v>20</v>
      </c>
      <c r="K38" s="1">
        <f t="shared" ref="K38:K69" si="12">E38-J38</f>
        <v>-6</v>
      </c>
      <c r="L38" s="1"/>
      <c r="M38" s="1"/>
      <c r="N38" s="1">
        <v>13</v>
      </c>
      <c r="O38" s="1"/>
      <c r="P38" s="1">
        <v>0</v>
      </c>
      <c r="Q38" s="1">
        <f t="shared" si="3"/>
        <v>2.8</v>
      </c>
      <c r="R38" s="5"/>
      <c r="S38" s="5"/>
      <c r="T38" s="1"/>
      <c r="U38" s="1">
        <f t="shared" si="5"/>
        <v>14.285714285714286</v>
      </c>
      <c r="V38" s="1">
        <f t="shared" si="6"/>
        <v>14.285714285714286</v>
      </c>
      <c r="W38" s="1">
        <v>3.4</v>
      </c>
      <c r="X38" s="1">
        <v>6</v>
      </c>
      <c r="Y38" s="1">
        <v>5.2</v>
      </c>
      <c r="Z38" s="1">
        <v>5.4</v>
      </c>
      <c r="AA38" s="1">
        <v>5.2</v>
      </c>
      <c r="AB38" s="1">
        <v>5.2</v>
      </c>
      <c r="AC38" s="1"/>
      <c r="AD38" s="1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40</v>
      </c>
      <c r="C39" s="1">
        <v>412</v>
      </c>
      <c r="D39" s="1">
        <v>498</v>
      </c>
      <c r="E39" s="1">
        <v>365</v>
      </c>
      <c r="F39" s="1">
        <v>450</v>
      </c>
      <c r="G39" s="6">
        <v>0.4</v>
      </c>
      <c r="H39" s="1">
        <v>45</v>
      </c>
      <c r="I39" s="1" t="s">
        <v>34</v>
      </c>
      <c r="J39" s="1">
        <v>376</v>
      </c>
      <c r="K39" s="1">
        <f t="shared" si="12"/>
        <v>-11</v>
      </c>
      <c r="L39" s="1"/>
      <c r="M39" s="1"/>
      <c r="N39" s="1">
        <v>300</v>
      </c>
      <c r="O39" s="1"/>
      <c r="P39" s="1">
        <v>0</v>
      </c>
      <c r="Q39" s="1">
        <f t="shared" si="3"/>
        <v>73</v>
      </c>
      <c r="R39" s="5">
        <f t="shared" si="11"/>
        <v>53</v>
      </c>
      <c r="S39" s="5"/>
      <c r="T39" s="1"/>
      <c r="U39" s="1">
        <f t="shared" si="5"/>
        <v>11</v>
      </c>
      <c r="V39" s="1">
        <f t="shared" si="6"/>
        <v>10.273972602739725</v>
      </c>
      <c r="W39" s="1">
        <v>74.2</v>
      </c>
      <c r="X39" s="1">
        <v>93.4</v>
      </c>
      <c r="Y39" s="1">
        <v>89.6</v>
      </c>
      <c r="Z39" s="1">
        <v>76.2</v>
      </c>
      <c r="AA39" s="1">
        <v>86.4</v>
      </c>
      <c r="AB39" s="1">
        <v>90.4</v>
      </c>
      <c r="AC39" s="1"/>
      <c r="AD39" s="1">
        <f t="shared" si="7"/>
        <v>21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52.256</v>
      </c>
      <c r="D40" s="1"/>
      <c r="E40" s="1">
        <v>39.706000000000003</v>
      </c>
      <c r="F40" s="1">
        <v>1.1950000000000001</v>
      </c>
      <c r="G40" s="6">
        <v>1</v>
      </c>
      <c r="H40" s="1">
        <v>45</v>
      </c>
      <c r="I40" s="1" t="s">
        <v>34</v>
      </c>
      <c r="J40" s="1">
        <v>36.799999999999997</v>
      </c>
      <c r="K40" s="1">
        <f t="shared" si="12"/>
        <v>2.9060000000000059</v>
      </c>
      <c r="L40" s="1"/>
      <c r="M40" s="1"/>
      <c r="N40" s="1">
        <v>21.22</v>
      </c>
      <c r="O40" s="1"/>
      <c r="P40" s="1">
        <v>39.978999999999999</v>
      </c>
      <c r="Q40" s="1">
        <f t="shared" si="3"/>
        <v>7.9412000000000003</v>
      </c>
      <c r="R40" s="5">
        <f t="shared" si="11"/>
        <v>24.959200000000003</v>
      </c>
      <c r="S40" s="5"/>
      <c r="T40" s="1"/>
      <c r="U40" s="1">
        <f t="shared" si="5"/>
        <v>11</v>
      </c>
      <c r="V40" s="1">
        <f t="shared" si="6"/>
        <v>7.8569989422253563</v>
      </c>
      <c r="W40" s="1">
        <v>7.4884000000000004</v>
      </c>
      <c r="X40" s="1">
        <v>5.75</v>
      </c>
      <c r="Y40" s="1">
        <v>3.971200000000001</v>
      </c>
      <c r="Z40" s="1">
        <v>3.9655999999999998</v>
      </c>
      <c r="AA40" s="1">
        <v>4.2872000000000003</v>
      </c>
      <c r="AB40" s="1">
        <v>4.6272000000000002</v>
      </c>
      <c r="AC40" s="1"/>
      <c r="AD40" s="1">
        <f t="shared" si="7"/>
        <v>25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40</v>
      </c>
      <c r="C41" s="1">
        <v>31</v>
      </c>
      <c r="D41" s="1">
        <v>20</v>
      </c>
      <c r="E41" s="1">
        <v>39</v>
      </c>
      <c r="F41" s="1">
        <v>9</v>
      </c>
      <c r="G41" s="6">
        <v>0.45</v>
      </c>
      <c r="H41" s="1">
        <v>45</v>
      </c>
      <c r="I41" s="1" t="s">
        <v>34</v>
      </c>
      <c r="J41" s="1">
        <v>40</v>
      </c>
      <c r="K41" s="1">
        <f t="shared" si="12"/>
        <v>-1</v>
      </c>
      <c r="L41" s="1"/>
      <c r="M41" s="1"/>
      <c r="N41" s="1"/>
      <c r="O41" s="1"/>
      <c r="P41" s="1">
        <v>58.2</v>
      </c>
      <c r="Q41" s="1">
        <f t="shared" si="3"/>
        <v>7.8</v>
      </c>
      <c r="R41" s="5">
        <f t="shared" si="11"/>
        <v>18.599999999999994</v>
      </c>
      <c r="S41" s="5"/>
      <c r="T41" s="1"/>
      <c r="U41" s="1">
        <f t="shared" si="5"/>
        <v>11</v>
      </c>
      <c r="V41" s="1">
        <f t="shared" si="6"/>
        <v>8.6153846153846168</v>
      </c>
      <c r="W41" s="1">
        <v>7.8</v>
      </c>
      <c r="X41" s="1">
        <v>3</v>
      </c>
      <c r="Y41" s="1">
        <v>3</v>
      </c>
      <c r="Z41" s="1">
        <v>4.8</v>
      </c>
      <c r="AA41" s="1">
        <v>4.5999999999999996</v>
      </c>
      <c r="AB41" s="1">
        <v>3.8</v>
      </c>
      <c r="AC41" s="1"/>
      <c r="AD41" s="1">
        <f t="shared" si="7"/>
        <v>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40</v>
      </c>
      <c r="C42" s="1">
        <v>37</v>
      </c>
      <c r="D42" s="1">
        <v>19</v>
      </c>
      <c r="E42" s="1">
        <v>47</v>
      </c>
      <c r="F42" s="1">
        <v>-5</v>
      </c>
      <c r="G42" s="6">
        <v>0.35</v>
      </c>
      <c r="H42" s="1">
        <v>40</v>
      </c>
      <c r="I42" s="1" t="s">
        <v>34</v>
      </c>
      <c r="J42" s="1">
        <v>59</v>
      </c>
      <c r="K42" s="1">
        <f t="shared" si="12"/>
        <v>-12</v>
      </c>
      <c r="L42" s="1"/>
      <c r="M42" s="1"/>
      <c r="N42" s="1">
        <v>33.800000000000011</v>
      </c>
      <c r="O42" s="1"/>
      <c r="P42" s="1">
        <v>37.199999999999989</v>
      </c>
      <c r="Q42" s="1">
        <f t="shared" si="3"/>
        <v>9.4</v>
      </c>
      <c r="R42" s="5">
        <f t="shared" si="11"/>
        <v>37.400000000000006</v>
      </c>
      <c r="S42" s="5"/>
      <c r="T42" s="1"/>
      <c r="U42" s="1">
        <f t="shared" si="5"/>
        <v>11</v>
      </c>
      <c r="V42" s="1">
        <f t="shared" si="6"/>
        <v>7.0212765957446805</v>
      </c>
      <c r="W42" s="1">
        <v>8.1999999999999993</v>
      </c>
      <c r="X42" s="1">
        <v>7</v>
      </c>
      <c r="Y42" s="1">
        <v>5.4</v>
      </c>
      <c r="Z42" s="1">
        <v>7.4</v>
      </c>
      <c r="AA42" s="1">
        <v>8.6</v>
      </c>
      <c r="AB42" s="1">
        <v>9</v>
      </c>
      <c r="AC42" s="1"/>
      <c r="AD42" s="1">
        <f t="shared" si="7"/>
        <v>13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33</v>
      </c>
      <c r="C43" s="1">
        <v>108.36499999999999</v>
      </c>
      <c r="D43" s="1">
        <v>131.88499999999999</v>
      </c>
      <c r="E43" s="1">
        <v>124.48699999999999</v>
      </c>
      <c r="F43" s="1">
        <v>84.405000000000001</v>
      </c>
      <c r="G43" s="6">
        <v>1</v>
      </c>
      <c r="H43" s="1">
        <v>40</v>
      </c>
      <c r="I43" s="1" t="s">
        <v>34</v>
      </c>
      <c r="J43" s="1">
        <v>125.9</v>
      </c>
      <c r="K43" s="1">
        <f t="shared" si="12"/>
        <v>-1.4130000000000109</v>
      </c>
      <c r="L43" s="1"/>
      <c r="M43" s="1"/>
      <c r="N43" s="1">
        <v>70.796200000000084</v>
      </c>
      <c r="O43" s="1"/>
      <c r="P43" s="1">
        <v>62.125799999999913</v>
      </c>
      <c r="Q43" s="1">
        <f t="shared" si="3"/>
        <v>24.897399999999998</v>
      </c>
      <c r="R43" s="5">
        <f t="shared" si="11"/>
        <v>56.544399999999996</v>
      </c>
      <c r="S43" s="5"/>
      <c r="T43" s="1"/>
      <c r="U43" s="1">
        <f t="shared" si="5"/>
        <v>11</v>
      </c>
      <c r="V43" s="1">
        <f t="shared" si="6"/>
        <v>8.7289034196341788</v>
      </c>
      <c r="W43" s="1">
        <v>24.7362</v>
      </c>
      <c r="X43" s="1">
        <v>25.452200000000001</v>
      </c>
      <c r="Y43" s="1">
        <v>23.573799999999999</v>
      </c>
      <c r="Z43" s="1">
        <v>22.117999999999999</v>
      </c>
      <c r="AA43" s="1">
        <v>22.933199999999999</v>
      </c>
      <c r="AB43" s="1">
        <v>20.599799999999998</v>
      </c>
      <c r="AC43" s="1"/>
      <c r="AD43" s="1">
        <f t="shared" si="7"/>
        <v>57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40</v>
      </c>
      <c r="C44" s="1">
        <v>61</v>
      </c>
      <c r="D44" s="1">
        <v>252</v>
      </c>
      <c r="E44" s="1">
        <v>88</v>
      </c>
      <c r="F44" s="1">
        <v>209</v>
      </c>
      <c r="G44" s="6">
        <v>0.4</v>
      </c>
      <c r="H44" s="1">
        <v>40</v>
      </c>
      <c r="I44" s="1" t="s">
        <v>34</v>
      </c>
      <c r="J44" s="1">
        <v>101</v>
      </c>
      <c r="K44" s="1">
        <f t="shared" si="12"/>
        <v>-13</v>
      </c>
      <c r="L44" s="1"/>
      <c r="M44" s="1"/>
      <c r="N44" s="1">
        <v>14.83999999999997</v>
      </c>
      <c r="O44" s="1"/>
      <c r="P44" s="1">
        <v>0</v>
      </c>
      <c r="Q44" s="1">
        <f t="shared" si="3"/>
        <v>17.600000000000001</v>
      </c>
      <c r="R44" s="5"/>
      <c r="S44" s="5"/>
      <c r="T44" s="1"/>
      <c r="U44" s="1">
        <f t="shared" si="5"/>
        <v>12.718181818181815</v>
      </c>
      <c r="V44" s="1">
        <f t="shared" si="6"/>
        <v>12.718181818181815</v>
      </c>
      <c r="W44" s="1">
        <v>12</v>
      </c>
      <c r="X44" s="1">
        <v>28.4</v>
      </c>
      <c r="Y44" s="1">
        <v>30.2</v>
      </c>
      <c r="Z44" s="1">
        <v>21</v>
      </c>
      <c r="AA44" s="1">
        <v>19.8</v>
      </c>
      <c r="AB44" s="1">
        <v>26.8</v>
      </c>
      <c r="AC44" s="1"/>
      <c r="AD44" s="1">
        <f t="shared" si="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40</v>
      </c>
      <c r="C45" s="1">
        <v>265</v>
      </c>
      <c r="D45" s="1">
        <v>144</v>
      </c>
      <c r="E45" s="1">
        <v>228</v>
      </c>
      <c r="F45" s="1">
        <v>147</v>
      </c>
      <c r="G45" s="6">
        <v>0.4</v>
      </c>
      <c r="H45" s="1">
        <v>45</v>
      </c>
      <c r="I45" s="1" t="s">
        <v>34</v>
      </c>
      <c r="J45" s="1">
        <v>249</v>
      </c>
      <c r="K45" s="1">
        <f t="shared" si="12"/>
        <v>-21</v>
      </c>
      <c r="L45" s="1"/>
      <c r="M45" s="1"/>
      <c r="N45" s="1"/>
      <c r="O45" s="1"/>
      <c r="P45" s="1">
        <v>104.4</v>
      </c>
      <c r="Q45" s="1">
        <f t="shared" si="3"/>
        <v>45.6</v>
      </c>
      <c r="R45" s="5">
        <f t="shared" si="11"/>
        <v>250.20000000000005</v>
      </c>
      <c r="S45" s="5"/>
      <c r="T45" s="1"/>
      <c r="U45" s="1">
        <f t="shared" si="5"/>
        <v>11</v>
      </c>
      <c r="V45" s="1">
        <f t="shared" si="6"/>
        <v>5.5131578947368425</v>
      </c>
      <c r="W45" s="1">
        <v>33.200000000000003</v>
      </c>
      <c r="X45" s="1">
        <v>20.6</v>
      </c>
      <c r="Y45" s="1">
        <v>25</v>
      </c>
      <c r="Z45" s="1">
        <v>44.2</v>
      </c>
      <c r="AA45" s="1">
        <v>45.2</v>
      </c>
      <c r="AB45" s="1">
        <v>25</v>
      </c>
      <c r="AC45" s="1" t="s">
        <v>83</v>
      </c>
      <c r="AD45" s="1">
        <f t="shared" si="7"/>
        <v>100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94.594999999999999</v>
      </c>
      <c r="D46" s="1">
        <v>132.72800000000001</v>
      </c>
      <c r="E46" s="1">
        <v>133.613</v>
      </c>
      <c r="F46" s="1">
        <v>59.917999999999999</v>
      </c>
      <c r="G46" s="6">
        <v>1</v>
      </c>
      <c r="H46" s="1">
        <v>40</v>
      </c>
      <c r="I46" s="1" t="s">
        <v>34</v>
      </c>
      <c r="J46" s="1">
        <v>136.30000000000001</v>
      </c>
      <c r="K46" s="1">
        <f t="shared" si="12"/>
        <v>-2.6870000000000118</v>
      </c>
      <c r="L46" s="1"/>
      <c r="M46" s="1"/>
      <c r="N46" s="1">
        <v>62.523399999999981</v>
      </c>
      <c r="O46" s="1">
        <v>100</v>
      </c>
      <c r="P46" s="1">
        <v>26.170600000000022</v>
      </c>
      <c r="Q46" s="1">
        <f t="shared" si="3"/>
        <v>26.7226</v>
      </c>
      <c r="R46" s="5">
        <f t="shared" si="11"/>
        <v>45.336599999999983</v>
      </c>
      <c r="S46" s="5"/>
      <c r="T46" s="1"/>
      <c r="U46" s="1">
        <f t="shared" si="5"/>
        <v>11</v>
      </c>
      <c r="V46" s="1">
        <f t="shared" si="6"/>
        <v>9.3034360429000174</v>
      </c>
      <c r="W46" s="1">
        <v>27.257200000000001</v>
      </c>
      <c r="X46" s="1">
        <v>23.603000000000002</v>
      </c>
      <c r="Y46" s="1">
        <v>22.2012</v>
      </c>
      <c r="Z46" s="1">
        <v>20.0382</v>
      </c>
      <c r="AA46" s="1">
        <v>19.414400000000001</v>
      </c>
      <c r="AB46" s="1">
        <v>22.6968</v>
      </c>
      <c r="AC46" s="1"/>
      <c r="AD46" s="1">
        <f t="shared" si="7"/>
        <v>45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40</v>
      </c>
      <c r="C47" s="1">
        <v>83</v>
      </c>
      <c r="D47" s="1">
        <v>30</v>
      </c>
      <c r="E47" s="1">
        <v>76</v>
      </c>
      <c r="F47" s="1">
        <v>28</v>
      </c>
      <c r="G47" s="6">
        <v>0.35</v>
      </c>
      <c r="H47" s="1">
        <v>40</v>
      </c>
      <c r="I47" s="1" t="s">
        <v>34</v>
      </c>
      <c r="J47" s="1">
        <v>76</v>
      </c>
      <c r="K47" s="1">
        <f t="shared" si="12"/>
        <v>0</v>
      </c>
      <c r="L47" s="1"/>
      <c r="M47" s="1"/>
      <c r="N47" s="1">
        <v>36.399999999999991</v>
      </c>
      <c r="O47" s="1"/>
      <c r="P47" s="1">
        <v>44.600000000000009</v>
      </c>
      <c r="Q47" s="1">
        <f t="shared" si="3"/>
        <v>15.2</v>
      </c>
      <c r="R47" s="5">
        <f t="shared" si="11"/>
        <v>58.199999999999989</v>
      </c>
      <c r="S47" s="5"/>
      <c r="T47" s="1"/>
      <c r="U47" s="1">
        <f t="shared" si="5"/>
        <v>11</v>
      </c>
      <c r="V47" s="1">
        <f t="shared" si="6"/>
        <v>7.1710526315789478</v>
      </c>
      <c r="W47" s="1">
        <v>12.8</v>
      </c>
      <c r="X47" s="1">
        <v>12.2</v>
      </c>
      <c r="Y47" s="1">
        <v>10.8</v>
      </c>
      <c r="Z47" s="1">
        <v>10.6</v>
      </c>
      <c r="AA47" s="1">
        <v>12.2</v>
      </c>
      <c r="AB47" s="1">
        <v>11.4</v>
      </c>
      <c r="AC47" s="1"/>
      <c r="AD47" s="1">
        <f t="shared" si="7"/>
        <v>20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40</v>
      </c>
      <c r="C48" s="1">
        <v>347</v>
      </c>
      <c r="D48" s="1">
        <v>546</v>
      </c>
      <c r="E48" s="1">
        <v>418</v>
      </c>
      <c r="F48" s="1">
        <v>379</v>
      </c>
      <c r="G48" s="6">
        <v>0.4</v>
      </c>
      <c r="H48" s="1">
        <v>40</v>
      </c>
      <c r="I48" s="1" t="s">
        <v>34</v>
      </c>
      <c r="J48" s="1">
        <v>431</v>
      </c>
      <c r="K48" s="1">
        <f t="shared" si="12"/>
        <v>-13</v>
      </c>
      <c r="L48" s="1"/>
      <c r="M48" s="1"/>
      <c r="N48" s="1">
        <v>280</v>
      </c>
      <c r="O48" s="1"/>
      <c r="P48" s="1">
        <v>77</v>
      </c>
      <c r="Q48" s="1">
        <f t="shared" si="3"/>
        <v>83.6</v>
      </c>
      <c r="R48" s="5">
        <f t="shared" si="11"/>
        <v>183.59999999999991</v>
      </c>
      <c r="S48" s="5"/>
      <c r="T48" s="1"/>
      <c r="U48" s="1">
        <f t="shared" si="5"/>
        <v>11</v>
      </c>
      <c r="V48" s="1">
        <f t="shared" si="6"/>
        <v>8.803827751196172</v>
      </c>
      <c r="W48" s="1">
        <v>82.2</v>
      </c>
      <c r="X48" s="1">
        <v>90.2</v>
      </c>
      <c r="Y48" s="1">
        <v>84.8</v>
      </c>
      <c r="Z48" s="1">
        <v>66.599999999999994</v>
      </c>
      <c r="AA48" s="1">
        <v>76.400000000000006</v>
      </c>
      <c r="AB48" s="1">
        <v>72.8</v>
      </c>
      <c r="AC48" s="1"/>
      <c r="AD48" s="1">
        <f t="shared" si="7"/>
        <v>73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33</v>
      </c>
      <c r="C49" s="1">
        <v>186.91200000000001</v>
      </c>
      <c r="D49" s="1">
        <v>32.369999999999997</v>
      </c>
      <c r="E49" s="1">
        <v>97.962999999999994</v>
      </c>
      <c r="F49" s="1">
        <v>102.86499999999999</v>
      </c>
      <c r="G49" s="6">
        <v>1</v>
      </c>
      <c r="H49" s="1">
        <v>50</v>
      </c>
      <c r="I49" s="1" t="s">
        <v>34</v>
      </c>
      <c r="J49" s="1">
        <v>101.4</v>
      </c>
      <c r="K49" s="1">
        <f t="shared" si="12"/>
        <v>-3.4370000000000118</v>
      </c>
      <c r="L49" s="1"/>
      <c r="M49" s="1"/>
      <c r="N49" s="1">
        <v>33.371399999999987</v>
      </c>
      <c r="O49" s="1"/>
      <c r="P49" s="1">
        <v>71.485600000000019</v>
      </c>
      <c r="Q49" s="1">
        <f t="shared" si="3"/>
        <v>19.592599999999997</v>
      </c>
      <c r="R49" s="5">
        <f t="shared" si="11"/>
        <v>7.7965999999999696</v>
      </c>
      <c r="S49" s="5"/>
      <c r="T49" s="1"/>
      <c r="U49" s="1">
        <f t="shared" si="5"/>
        <v>10.999999999999998</v>
      </c>
      <c r="V49" s="1">
        <f t="shared" si="6"/>
        <v>10.602064044588264</v>
      </c>
      <c r="W49" s="1">
        <v>21.456199999999999</v>
      </c>
      <c r="X49" s="1">
        <v>19.781400000000001</v>
      </c>
      <c r="Y49" s="1">
        <v>20.0382</v>
      </c>
      <c r="Z49" s="1">
        <v>22.200199999999999</v>
      </c>
      <c r="AA49" s="1">
        <v>22.220800000000001</v>
      </c>
      <c r="AB49" s="1">
        <v>26.539400000000001</v>
      </c>
      <c r="AC49" s="1"/>
      <c r="AD49" s="1">
        <f t="shared" si="7"/>
        <v>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33</v>
      </c>
      <c r="C50" s="1">
        <v>213.363</v>
      </c>
      <c r="D50" s="1">
        <v>75.641000000000005</v>
      </c>
      <c r="E50" s="1">
        <v>135.82400000000001</v>
      </c>
      <c r="F50" s="1">
        <v>126.328</v>
      </c>
      <c r="G50" s="6">
        <v>1</v>
      </c>
      <c r="H50" s="1">
        <v>50</v>
      </c>
      <c r="I50" s="1" t="s">
        <v>34</v>
      </c>
      <c r="J50" s="1">
        <v>139</v>
      </c>
      <c r="K50" s="1">
        <f t="shared" si="12"/>
        <v>-3.1759999999999877</v>
      </c>
      <c r="L50" s="1"/>
      <c r="M50" s="1"/>
      <c r="N50" s="1"/>
      <c r="O50" s="1">
        <v>100</v>
      </c>
      <c r="P50" s="1">
        <v>51.335000000000043</v>
      </c>
      <c r="Q50" s="1">
        <f t="shared" si="3"/>
        <v>27.164800000000003</v>
      </c>
      <c r="R50" s="5"/>
      <c r="S50" s="5"/>
      <c r="T50" s="1"/>
      <c r="U50" s="1">
        <f t="shared" si="5"/>
        <v>10.221426257509719</v>
      </c>
      <c r="V50" s="1">
        <f t="shared" si="6"/>
        <v>10.221426257509719</v>
      </c>
      <c r="W50" s="1">
        <v>28.998200000000001</v>
      </c>
      <c r="X50" s="1">
        <v>20.339600000000001</v>
      </c>
      <c r="Y50" s="1">
        <v>18.194400000000002</v>
      </c>
      <c r="Z50" s="1">
        <v>24.5762</v>
      </c>
      <c r="AA50" s="1">
        <v>24.197399999999998</v>
      </c>
      <c r="AB50" s="1">
        <v>15.053800000000001</v>
      </c>
      <c r="AC50" s="1" t="s">
        <v>48</v>
      </c>
      <c r="AD50" s="1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33</v>
      </c>
      <c r="C51" s="1">
        <v>278.89400000000001</v>
      </c>
      <c r="D51" s="1">
        <v>258.887</v>
      </c>
      <c r="E51" s="1">
        <v>158.374</v>
      </c>
      <c r="F51" s="1">
        <v>374.09399999999999</v>
      </c>
      <c r="G51" s="6">
        <v>1</v>
      </c>
      <c r="H51" s="1">
        <v>40</v>
      </c>
      <c r="I51" s="1" t="s">
        <v>90</v>
      </c>
      <c r="J51" s="1">
        <v>151.4</v>
      </c>
      <c r="K51" s="1">
        <f t="shared" si="12"/>
        <v>6.9739999999999895</v>
      </c>
      <c r="L51" s="1"/>
      <c r="M51" s="1"/>
      <c r="N51" s="1"/>
      <c r="O51" s="1"/>
      <c r="P51" s="1">
        <v>0</v>
      </c>
      <c r="Q51" s="1">
        <f t="shared" si="3"/>
        <v>31.674799999999998</v>
      </c>
      <c r="R51" s="5"/>
      <c r="S51" s="5"/>
      <c r="T51" s="1"/>
      <c r="U51" s="1">
        <f t="shared" si="5"/>
        <v>11.810461313094322</v>
      </c>
      <c r="V51" s="1">
        <f t="shared" si="6"/>
        <v>11.810461313094322</v>
      </c>
      <c r="W51" s="1">
        <v>27.961200000000002</v>
      </c>
      <c r="X51" s="1">
        <v>24.116599999999998</v>
      </c>
      <c r="Y51" s="1">
        <v>24.640799999999999</v>
      </c>
      <c r="Z51" s="1">
        <v>36.680399999999999</v>
      </c>
      <c r="AA51" s="1">
        <v>39.274999999999999</v>
      </c>
      <c r="AB51" s="1">
        <v>28.371400000000001</v>
      </c>
      <c r="AC51" s="1"/>
      <c r="AD51" s="1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40</v>
      </c>
      <c r="C52" s="1">
        <v>33</v>
      </c>
      <c r="D52" s="1">
        <v>40</v>
      </c>
      <c r="E52" s="1">
        <v>21</v>
      </c>
      <c r="F52" s="1">
        <v>45</v>
      </c>
      <c r="G52" s="6">
        <v>0.45</v>
      </c>
      <c r="H52" s="1">
        <v>50</v>
      </c>
      <c r="I52" s="1" t="s">
        <v>34</v>
      </c>
      <c r="J52" s="1">
        <v>23</v>
      </c>
      <c r="K52" s="1">
        <f t="shared" si="12"/>
        <v>-2</v>
      </c>
      <c r="L52" s="1"/>
      <c r="M52" s="1"/>
      <c r="N52" s="1">
        <v>17.2</v>
      </c>
      <c r="O52" s="1"/>
      <c r="P52" s="1">
        <v>0</v>
      </c>
      <c r="Q52" s="1">
        <f t="shared" si="3"/>
        <v>4.2</v>
      </c>
      <c r="R52" s="5"/>
      <c r="S52" s="5"/>
      <c r="T52" s="1"/>
      <c r="U52" s="1">
        <f t="shared" si="5"/>
        <v>14.80952380952381</v>
      </c>
      <c r="V52" s="1">
        <f t="shared" si="6"/>
        <v>14.80952380952381</v>
      </c>
      <c r="W52" s="1">
        <v>4.4000000000000004</v>
      </c>
      <c r="X52" s="1">
        <v>7.2</v>
      </c>
      <c r="Y52" s="1">
        <v>6.8</v>
      </c>
      <c r="Z52" s="1">
        <v>7</v>
      </c>
      <c r="AA52" s="1">
        <v>6.6</v>
      </c>
      <c r="AB52" s="1">
        <v>5.6</v>
      </c>
      <c r="AC52" s="1"/>
      <c r="AD52" s="1">
        <f t="shared" si="7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>
        <v>30.158999999999999</v>
      </c>
      <c r="D53" s="1">
        <v>63.369</v>
      </c>
      <c r="E53" s="1">
        <v>40.459000000000003</v>
      </c>
      <c r="F53" s="1">
        <v>42.122999999999998</v>
      </c>
      <c r="G53" s="6">
        <v>1</v>
      </c>
      <c r="H53" s="1">
        <v>40</v>
      </c>
      <c r="I53" s="1" t="s">
        <v>34</v>
      </c>
      <c r="J53" s="1">
        <v>48.3</v>
      </c>
      <c r="K53" s="1">
        <f t="shared" si="12"/>
        <v>-7.840999999999994</v>
      </c>
      <c r="L53" s="1"/>
      <c r="M53" s="1"/>
      <c r="N53" s="1">
        <v>34.048400000000008</v>
      </c>
      <c r="O53" s="1"/>
      <c r="P53" s="1">
        <v>0</v>
      </c>
      <c r="Q53" s="1">
        <f t="shared" si="3"/>
        <v>8.091800000000001</v>
      </c>
      <c r="R53" s="5">
        <f t="shared" si="11"/>
        <v>12.838400000000007</v>
      </c>
      <c r="S53" s="5"/>
      <c r="T53" s="1"/>
      <c r="U53" s="1">
        <f t="shared" si="5"/>
        <v>11</v>
      </c>
      <c r="V53" s="1">
        <f t="shared" si="6"/>
        <v>9.4134061642650586</v>
      </c>
      <c r="W53" s="1">
        <v>5.9714</v>
      </c>
      <c r="X53" s="1">
        <v>10.2904</v>
      </c>
      <c r="Y53" s="1">
        <v>8.9771999999999998</v>
      </c>
      <c r="Z53" s="1">
        <v>5.0398000000000014</v>
      </c>
      <c r="AA53" s="1">
        <v>6.0752000000000006</v>
      </c>
      <c r="AB53" s="1">
        <v>7.5053999999999998</v>
      </c>
      <c r="AC53" s="1"/>
      <c r="AD53" s="1">
        <f t="shared" si="7"/>
        <v>13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40</v>
      </c>
      <c r="C54" s="1">
        <v>215</v>
      </c>
      <c r="D54" s="1"/>
      <c r="E54" s="1">
        <v>29</v>
      </c>
      <c r="F54" s="1">
        <v>178</v>
      </c>
      <c r="G54" s="6">
        <v>0.4</v>
      </c>
      <c r="H54" s="1">
        <v>40</v>
      </c>
      <c r="I54" s="1" t="s">
        <v>34</v>
      </c>
      <c r="J54" s="1">
        <v>50</v>
      </c>
      <c r="K54" s="1">
        <f t="shared" si="12"/>
        <v>-21</v>
      </c>
      <c r="L54" s="1"/>
      <c r="M54" s="1"/>
      <c r="N54" s="1"/>
      <c r="O54" s="1"/>
      <c r="P54" s="1">
        <v>0</v>
      </c>
      <c r="Q54" s="1">
        <f t="shared" si="3"/>
        <v>5.8</v>
      </c>
      <c r="R54" s="5"/>
      <c r="S54" s="5"/>
      <c r="T54" s="1"/>
      <c r="U54" s="1">
        <f t="shared" si="5"/>
        <v>30.689655172413794</v>
      </c>
      <c r="V54" s="1">
        <f t="shared" si="6"/>
        <v>30.689655172413794</v>
      </c>
      <c r="W54" s="1">
        <v>6.8</v>
      </c>
      <c r="X54" s="1">
        <v>18.2</v>
      </c>
      <c r="Y54" s="1">
        <v>19.8</v>
      </c>
      <c r="Z54" s="1">
        <v>10.8</v>
      </c>
      <c r="AA54" s="1">
        <v>9.4</v>
      </c>
      <c r="AB54" s="1">
        <v>9.8000000000000007</v>
      </c>
      <c r="AC54" s="14" t="s">
        <v>146</v>
      </c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40</v>
      </c>
      <c r="C55" s="1">
        <v>25</v>
      </c>
      <c r="D55" s="1">
        <v>126</v>
      </c>
      <c r="E55" s="1">
        <v>56</v>
      </c>
      <c r="F55" s="1">
        <v>87</v>
      </c>
      <c r="G55" s="6">
        <v>0.4</v>
      </c>
      <c r="H55" s="1">
        <v>40</v>
      </c>
      <c r="I55" s="1" t="s">
        <v>34</v>
      </c>
      <c r="J55" s="1">
        <v>62</v>
      </c>
      <c r="K55" s="1">
        <f t="shared" si="12"/>
        <v>-6</v>
      </c>
      <c r="L55" s="1"/>
      <c r="M55" s="1"/>
      <c r="N55" s="1">
        <v>50.799999999999983</v>
      </c>
      <c r="O55" s="1"/>
      <c r="P55" s="1">
        <v>0</v>
      </c>
      <c r="Q55" s="1">
        <f t="shared" si="3"/>
        <v>11.2</v>
      </c>
      <c r="R55" s="5"/>
      <c r="S55" s="5"/>
      <c r="T55" s="1"/>
      <c r="U55" s="1">
        <f t="shared" si="5"/>
        <v>12.303571428571427</v>
      </c>
      <c r="V55" s="1">
        <f t="shared" si="6"/>
        <v>12.303571428571427</v>
      </c>
      <c r="W55" s="1">
        <v>4.8</v>
      </c>
      <c r="X55" s="1">
        <v>17.399999999999999</v>
      </c>
      <c r="Y55" s="1">
        <v>18.2</v>
      </c>
      <c r="Z55" s="1">
        <v>9.8000000000000007</v>
      </c>
      <c r="AA55" s="1">
        <v>8.6</v>
      </c>
      <c r="AB55" s="1">
        <v>8.1999999999999993</v>
      </c>
      <c r="AC55" s="1"/>
      <c r="AD55" s="1">
        <f t="shared" si="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95</v>
      </c>
      <c r="B56" s="15" t="s">
        <v>33</v>
      </c>
      <c r="C56" s="15"/>
      <c r="D56" s="15"/>
      <c r="E56" s="15"/>
      <c r="F56" s="15"/>
      <c r="G56" s="16">
        <v>0</v>
      </c>
      <c r="H56" s="15">
        <v>50</v>
      </c>
      <c r="I56" s="15" t="s">
        <v>34</v>
      </c>
      <c r="J56" s="15"/>
      <c r="K56" s="15">
        <f t="shared" si="12"/>
        <v>0</v>
      </c>
      <c r="L56" s="15"/>
      <c r="M56" s="15"/>
      <c r="N56" s="15"/>
      <c r="O56" s="15"/>
      <c r="P56" s="15"/>
      <c r="Q56" s="15">
        <f t="shared" si="3"/>
        <v>0</v>
      </c>
      <c r="R56" s="17"/>
      <c r="S56" s="17"/>
      <c r="T56" s="15"/>
      <c r="U56" s="15" t="e">
        <f t="shared" si="5"/>
        <v>#DIV/0!</v>
      </c>
      <c r="V56" s="15" t="e">
        <f t="shared" si="6"/>
        <v>#DIV/0!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 t="s">
        <v>66</v>
      </c>
      <c r="AD56" s="15">
        <f t="shared" si="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33</v>
      </c>
      <c r="C57" s="1">
        <v>145.82300000000001</v>
      </c>
      <c r="D57" s="1">
        <v>93.224000000000004</v>
      </c>
      <c r="E57" s="1">
        <v>140.58699999999999</v>
      </c>
      <c r="F57" s="1">
        <v>89.686000000000007</v>
      </c>
      <c r="G57" s="6">
        <v>1</v>
      </c>
      <c r="H57" s="1">
        <v>50</v>
      </c>
      <c r="I57" s="1" t="s">
        <v>34</v>
      </c>
      <c r="J57" s="1">
        <v>136.4</v>
      </c>
      <c r="K57" s="1">
        <f t="shared" si="12"/>
        <v>4.1869999999999834</v>
      </c>
      <c r="L57" s="1"/>
      <c r="M57" s="1"/>
      <c r="N57" s="1"/>
      <c r="O57" s="1">
        <v>100</v>
      </c>
      <c r="P57" s="1">
        <v>51.744999999999983</v>
      </c>
      <c r="Q57" s="1">
        <f t="shared" si="3"/>
        <v>28.117399999999996</v>
      </c>
      <c r="R57" s="5">
        <f>10*Q57-P57-O57-N57-F57</f>
        <v>39.742999999999995</v>
      </c>
      <c r="S57" s="5"/>
      <c r="T57" s="1"/>
      <c r="U57" s="1">
        <f t="shared" si="5"/>
        <v>10</v>
      </c>
      <c r="V57" s="1">
        <f t="shared" si="6"/>
        <v>8.5865336055254051</v>
      </c>
      <c r="W57" s="1">
        <v>26.000800000000002</v>
      </c>
      <c r="X57" s="1">
        <v>19.152000000000001</v>
      </c>
      <c r="Y57" s="1">
        <v>21.418800000000001</v>
      </c>
      <c r="Z57" s="1">
        <v>21.845800000000001</v>
      </c>
      <c r="AA57" s="1">
        <v>20.019400000000001</v>
      </c>
      <c r="AB57" s="1">
        <v>12.8354</v>
      </c>
      <c r="AC57" s="1" t="s">
        <v>48</v>
      </c>
      <c r="AD57" s="1">
        <f t="shared" si="7"/>
        <v>40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33</v>
      </c>
      <c r="C58" s="1">
        <v>104.93300000000001</v>
      </c>
      <c r="D58" s="1"/>
      <c r="E58" s="1">
        <v>53.344999999999999</v>
      </c>
      <c r="F58" s="1">
        <v>45.936</v>
      </c>
      <c r="G58" s="6">
        <v>1</v>
      </c>
      <c r="H58" s="1">
        <v>50</v>
      </c>
      <c r="I58" s="1" t="s">
        <v>34</v>
      </c>
      <c r="J58" s="1">
        <v>50.5</v>
      </c>
      <c r="K58" s="1">
        <f t="shared" si="12"/>
        <v>2.8449999999999989</v>
      </c>
      <c r="L58" s="1"/>
      <c r="M58" s="1"/>
      <c r="N58" s="1"/>
      <c r="O58" s="1"/>
      <c r="P58" s="1">
        <v>63.49</v>
      </c>
      <c r="Q58" s="1">
        <f t="shared" si="3"/>
        <v>10.669</v>
      </c>
      <c r="R58" s="5">
        <f t="shared" ref="R58:R61" si="13">11*Q58-P58-O58-N58-F58</f>
        <v>7.9330000000000069</v>
      </c>
      <c r="S58" s="5"/>
      <c r="T58" s="1"/>
      <c r="U58" s="1">
        <f t="shared" si="5"/>
        <v>11</v>
      </c>
      <c r="V58" s="1">
        <f t="shared" si="6"/>
        <v>10.25644390289624</v>
      </c>
      <c r="W58" s="1">
        <v>11.2158</v>
      </c>
      <c r="X58" s="1">
        <v>8.0793999999999997</v>
      </c>
      <c r="Y58" s="1">
        <v>8.3461999999999996</v>
      </c>
      <c r="Z58" s="1">
        <v>10.6936</v>
      </c>
      <c r="AA58" s="1">
        <v>10.1472</v>
      </c>
      <c r="AB58" s="1">
        <v>13.335800000000001</v>
      </c>
      <c r="AC58" s="1"/>
      <c r="AD58" s="1">
        <f t="shared" si="7"/>
        <v>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40</v>
      </c>
      <c r="C59" s="1">
        <v>46</v>
      </c>
      <c r="D59" s="1">
        <v>21</v>
      </c>
      <c r="E59" s="1">
        <v>5</v>
      </c>
      <c r="F59" s="1">
        <v>51</v>
      </c>
      <c r="G59" s="6">
        <v>0.4</v>
      </c>
      <c r="H59" s="1">
        <v>50</v>
      </c>
      <c r="I59" s="1" t="s">
        <v>34</v>
      </c>
      <c r="J59" s="1">
        <v>12</v>
      </c>
      <c r="K59" s="1">
        <f t="shared" si="12"/>
        <v>-7</v>
      </c>
      <c r="L59" s="1"/>
      <c r="M59" s="1"/>
      <c r="N59" s="1"/>
      <c r="O59" s="1"/>
      <c r="P59" s="1">
        <v>0</v>
      </c>
      <c r="Q59" s="1">
        <f t="shared" si="3"/>
        <v>1</v>
      </c>
      <c r="R59" s="5"/>
      <c r="S59" s="5"/>
      <c r="T59" s="1"/>
      <c r="U59" s="1">
        <f t="shared" si="5"/>
        <v>51</v>
      </c>
      <c r="V59" s="1">
        <f t="shared" si="6"/>
        <v>51</v>
      </c>
      <c r="W59" s="1">
        <v>1.2</v>
      </c>
      <c r="X59" s="1">
        <v>5</v>
      </c>
      <c r="Y59" s="1">
        <v>4.8</v>
      </c>
      <c r="Z59" s="1">
        <v>7</v>
      </c>
      <c r="AA59" s="1">
        <v>6.8</v>
      </c>
      <c r="AB59" s="1">
        <v>6.6</v>
      </c>
      <c r="AC59" s="22" t="s">
        <v>38</v>
      </c>
      <c r="AD59" s="1">
        <f t="shared" si="7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40</v>
      </c>
      <c r="C60" s="1">
        <v>315</v>
      </c>
      <c r="D60" s="1">
        <v>768</v>
      </c>
      <c r="E60" s="1">
        <v>429</v>
      </c>
      <c r="F60" s="1">
        <v>574</v>
      </c>
      <c r="G60" s="6">
        <v>0.4</v>
      </c>
      <c r="H60" s="1">
        <v>40</v>
      </c>
      <c r="I60" s="1" t="s">
        <v>34</v>
      </c>
      <c r="J60" s="1">
        <v>440</v>
      </c>
      <c r="K60" s="1">
        <f t="shared" si="12"/>
        <v>-11</v>
      </c>
      <c r="L60" s="1"/>
      <c r="M60" s="1"/>
      <c r="N60" s="1">
        <v>200</v>
      </c>
      <c r="O60" s="1"/>
      <c r="P60" s="1">
        <v>0</v>
      </c>
      <c r="Q60" s="1">
        <f t="shared" si="3"/>
        <v>85.8</v>
      </c>
      <c r="R60" s="5">
        <f t="shared" si="13"/>
        <v>169.79999999999995</v>
      </c>
      <c r="S60" s="5"/>
      <c r="T60" s="1"/>
      <c r="U60" s="1">
        <f t="shared" si="5"/>
        <v>11</v>
      </c>
      <c r="V60" s="1">
        <f t="shared" si="6"/>
        <v>9.0209790209790217</v>
      </c>
      <c r="W60" s="1">
        <v>83.2</v>
      </c>
      <c r="X60" s="1">
        <v>100</v>
      </c>
      <c r="Y60" s="1">
        <v>107</v>
      </c>
      <c r="Z60" s="1">
        <v>84</v>
      </c>
      <c r="AA60" s="1">
        <v>83.2</v>
      </c>
      <c r="AB60" s="1">
        <v>106</v>
      </c>
      <c r="AC60" s="1"/>
      <c r="AD60" s="1">
        <f t="shared" si="7"/>
        <v>68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40</v>
      </c>
      <c r="C61" s="1">
        <v>611</v>
      </c>
      <c r="D61" s="1">
        <v>138</v>
      </c>
      <c r="E61" s="1">
        <v>454</v>
      </c>
      <c r="F61" s="1">
        <v>245</v>
      </c>
      <c r="G61" s="6">
        <v>0.4</v>
      </c>
      <c r="H61" s="1">
        <v>40</v>
      </c>
      <c r="I61" s="1" t="s">
        <v>34</v>
      </c>
      <c r="J61" s="1">
        <v>469</v>
      </c>
      <c r="K61" s="1">
        <f t="shared" si="12"/>
        <v>-15</v>
      </c>
      <c r="L61" s="1"/>
      <c r="M61" s="1"/>
      <c r="N61" s="1">
        <v>82.599999999999909</v>
      </c>
      <c r="O61" s="1">
        <v>250</v>
      </c>
      <c r="P61" s="1">
        <v>254.40000000000009</v>
      </c>
      <c r="Q61" s="1">
        <f t="shared" si="3"/>
        <v>90.8</v>
      </c>
      <c r="R61" s="5">
        <f t="shared" si="13"/>
        <v>166.79999999999995</v>
      </c>
      <c r="S61" s="5"/>
      <c r="T61" s="1"/>
      <c r="U61" s="1">
        <f t="shared" si="5"/>
        <v>11</v>
      </c>
      <c r="V61" s="1">
        <f t="shared" si="6"/>
        <v>9.1629955947136565</v>
      </c>
      <c r="W61" s="1">
        <v>88.6</v>
      </c>
      <c r="X61" s="1">
        <v>71.599999999999994</v>
      </c>
      <c r="Y61" s="1">
        <v>71.2</v>
      </c>
      <c r="Z61" s="1">
        <v>89.6</v>
      </c>
      <c r="AA61" s="1">
        <v>97.6</v>
      </c>
      <c r="AB61" s="1">
        <v>71.400000000000006</v>
      </c>
      <c r="AC61" s="1"/>
      <c r="AD61" s="1">
        <f t="shared" si="7"/>
        <v>67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101</v>
      </c>
      <c r="B62" s="15" t="s">
        <v>33</v>
      </c>
      <c r="C62" s="15"/>
      <c r="D62" s="15"/>
      <c r="E62" s="15"/>
      <c r="F62" s="15"/>
      <c r="G62" s="16">
        <v>0</v>
      </c>
      <c r="H62" s="15">
        <v>40</v>
      </c>
      <c r="I62" s="15" t="s">
        <v>34</v>
      </c>
      <c r="J62" s="15"/>
      <c r="K62" s="15">
        <f t="shared" si="12"/>
        <v>0</v>
      </c>
      <c r="L62" s="15"/>
      <c r="M62" s="15"/>
      <c r="N62" s="15"/>
      <c r="O62" s="15"/>
      <c r="P62" s="15"/>
      <c r="Q62" s="15">
        <f t="shared" si="3"/>
        <v>0</v>
      </c>
      <c r="R62" s="17"/>
      <c r="S62" s="17"/>
      <c r="T62" s="15"/>
      <c r="U62" s="15" t="e">
        <f t="shared" si="5"/>
        <v>#DIV/0!</v>
      </c>
      <c r="V62" s="15" t="e">
        <f t="shared" si="6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 t="s">
        <v>66</v>
      </c>
      <c r="AD62" s="15">
        <f t="shared" si="7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33</v>
      </c>
      <c r="C63" s="1">
        <v>123.36</v>
      </c>
      <c r="D63" s="1">
        <v>277.74099999999999</v>
      </c>
      <c r="E63" s="1">
        <v>190.34299999999999</v>
      </c>
      <c r="F63" s="1">
        <v>150.75</v>
      </c>
      <c r="G63" s="6">
        <v>1</v>
      </c>
      <c r="H63" s="1">
        <v>40</v>
      </c>
      <c r="I63" s="1" t="s">
        <v>34</v>
      </c>
      <c r="J63" s="1">
        <v>182.9</v>
      </c>
      <c r="K63" s="1">
        <f t="shared" si="12"/>
        <v>7.4429999999999836</v>
      </c>
      <c r="L63" s="1"/>
      <c r="M63" s="1"/>
      <c r="N63" s="1">
        <v>120</v>
      </c>
      <c r="O63" s="1"/>
      <c r="P63" s="1">
        <v>103.4340000000001</v>
      </c>
      <c r="Q63" s="1">
        <f t="shared" si="3"/>
        <v>38.068599999999996</v>
      </c>
      <c r="R63" s="5">
        <f t="shared" ref="R63:R64" si="14">11*Q63-P63-O63-N63-F63</f>
        <v>44.570599999999899</v>
      </c>
      <c r="S63" s="5"/>
      <c r="T63" s="1"/>
      <c r="U63" s="1">
        <f t="shared" si="5"/>
        <v>11</v>
      </c>
      <c r="V63" s="1">
        <f t="shared" si="6"/>
        <v>9.8292030702468729</v>
      </c>
      <c r="W63" s="1">
        <v>40.820800000000013</v>
      </c>
      <c r="X63" s="1">
        <v>39.891399999999997</v>
      </c>
      <c r="Y63" s="1">
        <v>35.665599999999998</v>
      </c>
      <c r="Z63" s="1">
        <v>31.569400000000002</v>
      </c>
      <c r="AA63" s="1">
        <v>29.656199999999998</v>
      </c>
      <c r="AB63" s="1">
        <v>32.816000000000003</v>
      </c>
      <c r="AC63" s="1"/>
      <c r="AD63" s="1">
        <f t="shared" si="7"/>
        <v>45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33</v>
      </c>
      <c r="C64" s="1">
        <v>116.348</v>
      </c>
      <c r="D64" s="1">
        <v>293.99400000000003</v>
      </c>
      <c r="E64" s="1">
        <v>192.416</v>
      </c>
      <c r="F64" s="1">
        <v>169.93</v>
      </c>
      <c r="G64" s="6">
        <v>1</v>
      </c>
      <c r="H64" s="1">
        <v>40</v>
      </c>
      <c r="I64" s="1" t="s">
        <v>34</v>
      </c>
      <c r="J64" s="1">
        <v>177.3</v>
      </c>
      <c r="K64" s="1">
        <f t="shared" si="12"/>
        <v>15.115999999999985</v>
      </c>
      <c r="L64" s="1"/>
      <c r="M64" s="1"/>
      <c r="N64" s="1">
        <v>120</v>
      </c>
      <c r="O64" s="1"/>
      <c r="P64" s="1">
        <v>76.747000000000014</v>
      </c>
      <c r="Q64" s="1">
        <f t="shared" si="3"/>
        <v>38.483199999999997</v>
      </c>
      <c r="R64" s="5">
        <f t="shared" si="14"/>
        <v>56.638199999999927</v>
      </c>
      <c r="S64" s="5"/>
      <c r="T64" s="1"/>
      <c r="U64" s="1">
        <f t="shared" si="5"/>
        <v>11</v>
      </c>
      <c r="V64" s="1">
        <f t="shared" si="6"/>
        <v>9.5282356976550826</v>
      </c>
      <c r="W64" s="1">
        <v>40.254800000000003</v>
      </c>
      <c r="X64" s="1">
        <v>39.958399999999997</v>
      </c>
      <c r="Y64" s="1">
        <v>35.902200000000001</v>
      </c>
      <c r="Z64" s="1">
        <v>29.9268</v>
      </c>
      <c r="AA64" s="1">
        <v>28.756799999999998</v>
      </c>
      <c r="AB64" s="1">
        <v>33.951799999999999</v>
      </c>
      <c r="AC64" s="1"/>
      <c r="AD64" s="1">
        <f t="shared" si="7"/>
        <v>57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104</v>
      </c>
      <c r="B65" s="15" t="s">
        <v>33</v>
      </c>
      <c r="C65" s="15"/>
      <c r="D65" s="15"/>
      <c r="E65" s="15"/>
      <c r="F65" s="15"/>
      <c r="G65" s="16">
        <v>0</v>
      </c>
      <c r="H65" s="15">
        <v>30</v>
      </c>
      <c r="I65" s="15" t="s">
        <v>34</v>
      </c>
      <c r="J65" s="15"/>
      <c r="K65" s="15">
        <f t="shared" si="12"/>
        <v>0</v>
      </c>
      <c r="L65" s="15"/>
      <c r="M65" s="15"/>
      <c r="N65" s="15"/>
      <c r="O65" s="15"/>
      <c r="P65" s="15"/>
      <c r="Q65" s="15">
        <f t="shared" si="3"/>
        <v>0</v>
      </c>
      <c r="R65" s="17"/>
      <c r="S65" s="17"/>
      <c r="T65" s="15"/>
      <c r="U65" s="15" t="e">
        <f t="shared" si="5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66</v>
      </c>
      <c r="AD65" s="15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40</v>
      </c>
      <c r="C66" s="1">
        <v>23</v>
      </c>
      <c r="D66" s="1"/>
      <c r="E66" s="1">
        <v>5</v>
      </c>
      <c r="F66" s="1">
        <v>18</v>
      </c>
      <c r="G66" s="6">
        <v>0.6</v>
      </c>
      <c r="H66" s="1">
        <v>60</v>
      </c>
      <c r="I66" s="1" t="s">
        <v>34</v>
      </c>
      <c r="J66" s="1">
        <v>5</v>
      </c>
      <c r="K66" s="1">
        <f t="shared" si="12"/>
        <v>0</v>
      </c>
      <c r="L66" s="1"/>
      <c r="M66" s="1"/>
      <c r="N66" s="1"/>
      <c r="O66" s="1"/>
      <c r="P66" s="1">
        <v>0</v>
      </c>
      <c r="Q66" s="1">
        <f t="shared" si="3"/>
        <v>1</v>
      </c>
      <c r="R66" s="5"/>
      <c r="S66" s="5"/>
      <c r="T66" s="1"/>
      <c r="U66" s="1">
        <f t="shared" si="5"/>
        <v>18</v>
      </c>
      <c r="V66" s="1">
        <f t="shared" si="6"/>
        <v>18</v>
      </c>
      <c r="W66" s="1">
        <v>1</v>
      </c>
      <c r="X66" s="1">
        <v>0.2</v>
      </c>
      <c r="Y66" s="1">
        <v>0.2</v>
      </c>
      <c r="Z66" s="1">
        <v>0</v>
      </c>
      <c r="AA66" s="1">
        <v>0</v>
      </c>
      <c r="AB66" s="1">
        <v>0</v>
      </c>
      <c r="AC66" s="14" t="s">
        <v>148</v>
      </c>
      <c r="AD66" s="1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106</v>
      </c>
      <c r="B67" s="15" t="s">
        <v>40</v>
      </c>
      <c r="C67" s="15"/>
      <c r="D67" s="15"/>
      <c r="E67" s="15"/>
      <c r="F67" s="15"/>
      <c r="G67" s="16">
        <v>0</v>
      </c>
      <c r="H67" s="15">
        <v>50</v>
      </c>
      <c r="I67" s="15" t="s">
        <v>34</v>
      </c>
      <c r="J67" s="15"/>
      <c r="K67" s="15">
        <f t="shared" si="12"/>
        <v>0</v>
      </c>
      <c r="L67" s="15"/>
      <c r="M67" s="15"/>
      <c r="N67" s="15"/>
      <c r="O67" s="15"/>
      <c r="P67" s="15"/>
      <c r="Q67" s="15">
        <f t="shared" si="3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66</v>
      </c>
      <c r="AD67" s="15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107</v>
      </c>
      <c r="B68" s="15" t="s">
        <v>40</v>
      </c>
      <c r="C68" s="15"/>
      <c r="D68" s="15"/>
      <c r="E68" s="15"/>
      <c r="F68" s="15"/>
      <c r="G68" s="16">
        <v>0</v>
      </c>
      <c r="H68" s="15">
        <v>50</v>
      </c>
      <c r="I68" s="15" t="s">
        <v>34</v>
      </c>
      <c r="J68" s="15"/>
      <c r="K68" s="15">
        <f t="shared" si="12"/>
        <v>0</v>
      </c>
      <c r="L68" s="15"/>
      <c r="M68" s="15"/>
      <c r="N68" s="15"/>
      <c r="O68" s="15"/>
      <c r="P68" s="15"/>
      <c r="Q68" s="15">
        <f t="shared" si="3"/>
        <v>0</v>
      </c>
      <c r="R68" s="17"/>
      <c r="S68" s="17"/>
      <c r="T68" s="15"/>
      <c r="U68" s="15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66</v>
      </c>
      <c r="AD68" s="15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108</v>
      </c>
      <c r="B69" s="15" t="s">
        <v>40</v>
      </c>
      <c r="C69" s="15"/>
      <c r="D69" s="15"/>
      <c r="E69" s="15"/>
      <c r="F69" s="15"/>
      <c r="G69" s="16">
        <v>0</v>
      </c>
      <c r="H69" s="15">
        <v>30</v>
      </c>
      <c r="I69" s="15" t="s">
        <v>34</v>
      </c>
      <c r="J69" s="15"/>
      <c r="K69" s="15">
        <f t="shared" si="12"/>
        <v>0</v>
      </c>
      <c r="L69" s="15"/>
      <c r="M69" s="15"/>
      <c r="N69" s="15"/>
      <c r="O69" s="15"/>
      <c r="P69" s="15"/>
      <c r="Q69" s="15">
        <f t="shared" si="3"/>
        <v>0</v>
      </c>
      <c r="R69" s="17"/>
      <c r="S69" s="17"/>
      <c r="T69" s="15"/>
      <c r="U69" s="15" t="e">
        <f t="shared" si="5"/>
        <v>#DIV/0!</v>
      </c>
      <c r="V69" s="15" t="e">
        <f t="shared" si="6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 t="s">
        <v>66</v>
      </c>
      <c r="AD69" s="15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40</v>
      </c>
      <c r="C70" s="1">
        <v>23</v>
      </c>
      <c r="D70" s="1"/>
      <c r="E70" s="1">
        <v>1</v>
      </c>
      <c r="F70" s="1">
        <v>22</v>
      </c>
      <c r="G70" s="6">
        <v>0.6</v>
      </c>
      <c r="H70" s="1">
        <v>55</v>
      </c>
      <c r="I70" s="1" t="s">
        <v>34</v>
      </c>
      <c r="J70" s="1">
        <v>1</v>
      </c>
      <c r="K70" s="1">
        <f t="shared" ref="K70:K99" si="15">E70-J70</f>
        <v>0</v>
      </c>
      <c r="L70" s="1"/>
      <c r="M70" s="1"/>
      <c r="N70" s="1"/>
      <c r="O70" s="1"/>
      <c r="P70" s="1">
        <v>0</v>
      </c>
      <c r="Q70" s="1">
        <f t="shared" si="3"/>
        <v>0.2</v>
      </c>
      <c r="R70" s="5"/>
      <c r="S70" s="5"/>
      <c r="T70" s="1"/>
      <c r="U70" s="1">
        <f t="shared" si="5"/>
        <v>110</v>
      </c>
      <c r="V70" s="1">
        <f t="shared" si="6"/>
        <v>110</v>
      </c>
      <c r="W70" s="1">
        <v>0.2</v>
      </c>
      <c r="X70" s="1">
        <v>0.2</v>
      </c>
      <c r="Y70" s="1">
        <v>0.2</v>
      </c>
      <c r="Z70" s="1">
        <v>0</v>
      </c>
      <c r="AA70" s="1">
        <v>0</v>
      </c>
      <c r="AB70" s="1">
        <v>0</v>
      </c>
      <c r="AC70" s="14" t="s">
        <v>147</v>
      </c>
      <c r="AD70" s="1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110</v>
      </c>
      <c r="B71" s="15" t="s">
        <v>40</v>
      </c>
      <c r="C71" s="15"/>
      <c r="D71" s="15"/>
      <c r="E71" s="15"/>
      <c r="F71" s="15"/>
      <c r="G71" s="16">
        <v>0</v>
      </c>
      <c r="H71" s="15">
        <v>40</v>
      </c>
      <c r="I71" s="15" t="s">
        <v>34</v>
      </c>
      <c r="J71" s="15"/>
      <c r="K71" s="15">
        <f t="shared" si="15"/>
        <v>0</v>
      </c>
      <c r="L71" s="15"/>
      <c r="M71" s="15"/>
      <c r="N71" s="15"/>
      <c r="O71" s="15"/>
      <c r="P71" s="15"/>
      <c r="Q71" s="15">
        <f t="shared" ref="Q71:Q99" si="16">E71/5</f>
        <v>0</v>
      </c>
      <c r="R71" s="17"/>
      <c r="S71" s="17"/>
      <c r="T71" s="15"/>
      <c r="U71" s="15" t="e">
        <f t="shared" ref="U71:U99" si="17">(F71+N71+O71+P71+R71)/Q71</f>
        <v>#DIV/0!</v>
      </c>
      <c r="V71" s="15" t="e">
        <f t="shared" ref="V71:V99" si="18">(F71+N71+O71+P71)/Q71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 t="s">
        <v>66</v>
      </c>
      <c r="AD71" s="15">
        <f t="shared" ref="AD71:AD99" si="19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40</v>
      </c>
      <c r="C72" s="1">
        <v>32</v>
      </c>
      <c r="D72" s="1">
        <v>18</v>
      </c>
      <c r="E72" s="1">
        <v>4</v>
      </c>
      <c r="F72" s="1">
        <v>40</v>
      </c>
      <c r="G72" s="6">
        <v>0.4</v>
      </c>
      <c r="H72" s="1">
        <v>50</v>
      </c>
      <c r="I72" s="1" t="s">
        <v>34</v>
      </c>
      <c r="J72" s="1">
        <v>7</v>
      </c>
      <c r="K72" s="1">
        <f t="shared" si="15"/>
        <v>-3</v>
      </c>
      <c r="L72" s="1"/>
      <c r="M72" s="1"/>
      <c r="N72" s="1">
        <v>14</v>
      </c>
      <c r="O72" s="1"/>
      <c r="P72" s="1">
        <v>0</v>
      </c>
      <c r="Q72" s="1">
        <f t="shared" si="16"/>
        <v>0.8</v>
      </c>
      <c r="R72" s="5"/>
      <c r="S72" s="5"/>
      <c r="T72" s="1"/>
      <c r="U72" s="1">
        <f t="shared" si="17"/>
        <v>67.5</v>
      </c>
      <c r="V72" s="1">
        <f t="shared" si="18"/>
        <v>67.5</v>
      </c>
      <c r="W72" s="1">
        <v>1</v>
      </c>
      <c r="X72" s="1">
        <v>5</v>
      </c>
      <c r="Y72" s="1">
        <v>4.4000000000000004</v>
      </c>
      <c r="Z72" s="1">
        <v>1.2</v>
      </c>
      <c r="AA72" s="1">
        <v>1.4</v>
      </c>
      <c r="AB72" s="1">
        <v>4</v>
      </c>
      <c r="AC72" s="22" t="s">
        <v>38</v>
      </c>
      <c r="AD72" s="1">
        <f t="shared" si="1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112</v>
      </c>
      <c r="B73" s="1" t="s">
        <v>40</v>
      </c>
      <c r="C73" s="1"/>
      <c r="D73" s="1"/>
      <c r="E73" s="1"/>
      <c r="F73" s="1"/>
      <c r="G73" s="6">
        <v>0.11</v>
      </c>
      <c r="H73" s="1">
        <v>150</v>
      </c>
      <c r="I73" s="1" t="s">
        <v>34</v>
      </c>
      <c r="J73" s="1"/>
      <c r="K73" s="1">
        <f t="shared" si="15"/>
        <v>0</v>
      </c>
      <c r="L73" s="1"/>
      <c r="M73" s="1"/>
      <c r="N73" s="1"/>
      <c r="O73" s="1"/>
      <c r="P73" s="18"/>
      <c r="Q73" s="1">
        <f t="shared" si="16"/>
        <v>0</v>
      </c>
      <c r="R73" s="19">
        <v>20</v>
      </c>
      <c r="S73" s="5"/>
      <c r="T73" s="1"/>
      <c r="U73" s="1" t="e">
        <f t="shared" si="17"/>
        <v>#DIV/0!</v>
      </c>
      <c r="V73" s="1" t="e">
        <f t="shared" si="18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8" t="s">
        <v>113</v>
      </c>
      <c r="AD73" s="1">
        <f t="shared" si="19"/>
        <v>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40</v>
      </c>
      <c r="C74" s="1">
        <v>1</v>
      </c>
      <c r="D74" s="1">
        <v>40</v>
      </c>
      <c r="E74" s="1"/>
      <c r="F74" s="1">
        <v>41</v>
      </c>
      <c r="G74" s="6">
        <v>0.06</v>
      </c>
      <c r="H74" s="1">
        <v>60</v>
      </c>
      <c r="I74" s="1" t="s">
        <v>34</v>
      </c>
      <c r="J74" s="1">
        <v>18</v>
      </c>
      <c r="K74" s="1">
        <f t="shared" si="15"/>
        <v>-18</v>
      </c>
      <c r="L74" s="1"/>
      <c r="M74" s="1"/>
      <c r="N74" s="1"/>
      <c r="O74" s="1"/>
      <c r="P74" s="1">
        <v>0</v>
      </c>
      <c r="Q74" s="1">
        <f t="shared" si="16"/>
        <v>0</v>
      </c>
      <c r="R74" s="5"/>
      <c r="S74" s="5"/>
      <c r="T74" s="1"/>
      <c r="U74" s="1" t="e">
        <f t="shared" si="17"/>
        <v>#DIV/0!</v>
      </c>
      <c r="V74" s="1" t="e">
        <f t="shared" si="18"/>
        <v>#DIV/0!</v>
      </c>
      <c r="W74" s="1">
        <v>0</v>
      </c>
      <c r="X74" s="1">
        <v>3.8</v>
      </c>
      <c r="Y74" s="1">
        <v>4</v>
      </c>
      <c r="Z74" s="1">
        <v>0</v>
      </c>
      <c r="AA74" s="1">
        <v>0</v>
      </c>
      <c r="AB74" s="1">
        <v>0</v>
      </c>
      <c r="AC74" s="14" t="s">
        <v>149</v>
      </c>
      <c r="AD74" s="1">
        <f t="shared" si="1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40</v>
      </c>
      <c r="C75" s="1">
        <v>13</v>
      </c>
      <c r="D75" s="1">
        <v>20</v>
      </c>
      <c r="E75" s="1">
        <v>1</v>
      </c>
      <c r="F75" s="1">
        <v>20</v>
      </c>
      <c r="G75" s="6">
        <v>0.15</v>
      </c>
      <c r="H75" s="1">
        <v>60</v>
      </c>
      <c r="I75" s="1" t="s">
        <v>34</v>
      </c>
      <c r="J75" s="1">
        <v>5</v>
      </c>
      <c r="K75" s="1">
        <f t="shared" si="15"/>
        <v>-4</v>
      </c>
      <c r="L75" s="1"/>
      <c r="M75" s="1"/>
      <c r="N75" s="1">
        <v>28.2</v>
      </c>
      <c r="O75" s="1"/>
      <c r="P75" s="1">
        <v>0</v>
      </c>
      <c r="Q75" s="1">
        <f t="shared" si="16"/>
        <v>0.2</v>
      </c>
      <c r="R75" s="5"/>
      <c r="S75" s="5"/>
      <c r="T75" s="1"/>
      <c r="U75" s="1">
        <f t="shared" si="17"/>
        <v>241</v>
      </c>
      <c r="V75" s="1">
        <f t="shared" si="18"/>
        <v>241</v>
      </c>
      <c r="W75" s="1">
        <v>2.6</v>
      </c>
      <c r="X75" s="1">
        <v>3.8</v>
      </c>
      <c r="Y75" s="1">
        <v>1.4</v>
      </c>
      <c r="Z75" s="1">
        <v>0</v>
      </c>
      <c r="AA75" s="1">
        <v>0</v>
      </c>
      <c r="AB75" s="1">
        <v>0</v>
      </c>
      <c r="AC75" s="1" t="s">
        <v>116</v>
      </c>
      <c r="AD75" s="1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117</v>
      </c>
      <c r="B76" s="10" t="s">
        <v>33</v>
      </c>
      <c r="C76" s="10">
        <v>9.1</v>
      </c>
      <c r="D76" s="10"/>
      <c r="E76" s="10">
        <v>4.3659999999999997</v>
      </c>
      <c r="F76" s="10">
        <v>4.734</v>
      </c>
      <c r="G76" s="11">
        <v>0</v>
      </c>
      <c r="H76" s="10">
        <v>55</v>
      </c>
      <c r="I76" s="10" t="s">
        <v>54</v>
      </c>
      <c r="J76" s="10">
        <v>3.9</v>
      </c>
      <c r="K76" s="10">
        <f t="shared" si="15"/>
        <v>0.46599999999999975</v>
      </c>
      <c r="L76" s="10"/>
      <c r="M76" s="10"/>
      <c r="N76" s="10"/>
      <c r="O76" s="10"/>
      <c r="P76" s="10"/>
      <c r="Q76" s="10">
        <f t="shared" si="16"/>
        <v>0.87319999999999998</v>
      </c>
      <c r="R76" s="12"/>
      <c r="S76" s="12"/>
      <c r="T76" s="10"/>
      <c r="U76" s="10">
        <f t="shared" si="17"/>
        <v>5.4214383875400829</v>
      </c>
      <c r="V76" s="10">
        <f t="shared" si="18"/>
        <v>5.4214383875400829</v>
      </c>
      <c r="W76" s="10">
        <v>0.87319999999999998</v>
      </c>
      <c r="X76" s="10">
        <v>0</v>
      </c>
      <c r="Y76" s="10">
        <v>0</v>
      </c>
      <c r="Z76" s="10">
        <v>0.29160000000000003</v>
      </c>
      <c r="AA76" s="10">
        <v>0.29160000000000003</v>
      </c>
      <c r="AB76" s="10">
        <v>0</v>
      </c>
      <c r="AC76" s="10" t="s">
        <v>118</v>
      </c>
      <c r="AD76" s="10">
        <f t="shared" si="1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40</v>
      </c>
      <c r="C77" s="1">
        <v>8</v>
      </c>
      <c r="D77" s="1"/>
      <c r="E77" s="1">
        <v>-1</v>
      </c>
      <c r="F77" s="1">
        <v>8</v>
      </c>
      <c r="G77" s="6">
        <v>0.4</v>
      </c>
      <c r="H77" s="1">
        <v>55</v>
      </c>
      <c r="I77" s="1" t="s">
        <v>34</v>
      </c>
      <c r="J77" s="1"/>
      <c r="K77" s="1">
        <f t="shared" si="15"/>
        <v>-1</v>
      </c>
      <c r="L77" s="1"/>
      <c r="M77" s="1"/>
      <c r="N77" s="1"/>
      <c r="O77" s="1"/>
      <c r="P77" s="1">
        <v>0</v>
      </c>
      <c r="Q77" s="1">
        <f t="shared" si="16"/>
        <v>-0.2</v>
      </c>
      <c r="R77" s="5"/>
      <c r="S77" s="5"/>
      <c r="T77" s="1"/>
      <c r="U77" s="1">
        <f t="shared" si="17"/>
        <v>-40</v>
      </c>
      <c r="V77" s="1">
        <f t="shared" si="18"/>
        <v>-40</v>
      </c>
      <c r="W77" s="1">
        <v>0</v>
      </c>
      <c r="X77" s="1">
        <v>0</v>
      </c>
      <c r="Y77" s="1">
        <v>0</v>
      </c>
      <c r="Z77" s="1">
        <v>-0.2</v>
      </c>
      <c r="AA77" s="1">
        <v>-0.2</v>
      </c>
      <c r="AB77" s="1">
        <v>0</v>
      </c>
      <c r="AC77" s="22" t="s">
        <v>38</v>
      </c>
      <c r="AD77" s="1">
        <f t="shared" si="1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33</v>
      </c>
      <c r="C78" s="1">
        <v>34.9</v>
      </c>
      <c r="D78" s="1"/>
      <c r="E78" s="1">
        <v>8.1159999999999997</v>
      </c>
      <c r="F78" s="1">
        <v>26.783999999999999</v>
      </c>
      <c r="G78" s="6">
        <v>1</v>
      </c>
      <c r="H78" s="1">
        <v>55</v>
      </c>
      <c r="I78" s="1" t="s">
        <v>34</v>
      </c>
      <c r="J78" s="1">
        <v>7.9</v>
      </c>
      <c r="K78" s="1">
        <f t="shared" si="15"/>
        <v>0.2159999999999993</v>
      </c>
      <c r="L78" s="1"/>
      <c r="M78" s="1"/>
      <c r="N78" s="1"/>
      <c r="O78" s="1"/>
      <c r="P78" s="1">
        <v>0</v>
      </c>
      <c r="Q78" s="1">
        <f t="shared" si="16"/>
        <v>1.6232</v>
      </c>
      <c r="R78" s="5"/>
      <c r="S78" s="5"/>
      <c r="T78" s="1"/>
      <c r="U78" s="1">
        <f t="shared" si="17"/>
        <v>16.500739280433709</v>
      </c>
      <c r="V78" s="1">
        <f t="shared" si="18"/>
        <v>16.500739280433709</v>
      </c>
      <c r="W78" s="1">
        <v>0.82040000000000002</v>
      </c>
      <c r="X78" s="1">
        <v>2.2200000000000002</v>
      </c>
      <c r="Y78" s="1">
        <v>2.2200000000000002</v>
      </c>
      <c r="Z78" s="1">
        <v>0.81479999999999997</v>
      </c>
      <c r="AA78" s="1">
        <v>0.81479999999999997</v>
      </c>
      <c r="AB78" s="1">
        <v>0.26719999999999999</v>
      </c>
      <c r="AC78" s="14" t="s">
        <v>150</v>
      </c>
      <c r="AD78" s="1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121</v>
      </c>
      <c r="B79" s="10" t="s">
        <v>40</v>
      </c>
      <c r="C79" s="10">
        <v>20</v>
      </c>
      <c r="D79" s="10"/>
      <c r="E79" s="10"/>
      <c r="F79" s="10">
        <v>19</v>
      </c>
      <c r="G79" s="11">
        <v>0</v>
      </c>
      <c r="H79" s="10">
        <v>55</v>
      </c>
      <c r="I79" s="10" t="s">
        <v>54</v>
      </c>
      <c r="J79" s="10"/>
      <c r="K79" s="10">
        <f t="shared" si="15"/>
        <v>0</v>
      </c>
      <c r="L79" s="10"/>
      <c r="M79" s="10"/>
      <c r="N79" s="10"/>
      <c r="O79" s="10"/>
      <c r="P79" s="10"/>
      <c r="Q79" s="10">
        <f t="shared" si="16"/>
        <v>0</v>
      </c>
      <c r="R79" s="12"/>
      <c r="S79" s="12"/>
      <c r="T79" s="10"/>
      <c r="U79" s="10" t="e">
        <f t="shared" si="17"/>
        <v>#DIV/0!</v>
      </c>
      <c r="V79" s="10" t="e">
        <f t="shared" si="18"/>
        <v>#DIV/0!</v>
      </c>
      <c r="W79" s="10">
        <v>0.2</v>
      </c>
      <c r="X79" s="10">
        <v>0.2</v>
      </c>
      <c r="Y79" s="10">
        <v>0</v>
      </c>
      <c r="Z79" s="10">
        <v>-0.2</v>
      </c>
      <c r="AA79" s="10">
        <v>-0.2</v>
      </c>
      <c r="AB79" s="10">
        <v>0</v>
      </c>
      <c r="AC79" s="14" t="s">
        <v>145</v>
      </c>
      <c r="AD79" s="10">
        <f t="shared" si="1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122</v>
      </c>
      <c r="B80" s="15" t="s">
        <v>33</v>
      </c>
      <c r="C80" s="15"/>
      <c r="D80" s="15"/>
      <c r="E80" s="15"/>
      <c r="F80" s="15"/>
      <c r="G80" s="16">
        <v>0</v>
      </c>
      <c r="H80" s="15">
        <v>50</v>
      </c>
      <c r="I80" s="15" t="s">
        <v>34</v>
      </c>
      <c r="J80" s="15"/>
      <c r="K80" s="15">
        <f t="shared" si="15"/>
        <v>0</v>
      </c>
      <c r="L80" s="15"/>
      <c r="M80" s="15"/>
      <c r="N80" s="15"/>
      <c r="O80" s="15"/>
      <c r="P80" s="15"/>
      <c r="Q80" s="15">
        <f t="shared" si="16"/>
        <v>0</v>
      </c>
      <c r="R80" s="17"/>
      <c r="S80" s="17"/>
      <c r="T80" s="15"/>
      <c r="U80" s="15" t="e">
        <f t="shared" si="17"/>
        <v>#DIV/0!</v>
      </c>
      <c r="V80" s="15" t="e">
        <f t="shared" si="18"/>
        <v>#DIV/0!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 t="s">
        <v>66</v>
      </c>
      <c r="AD80" s="15">
        <f t="shared" si="19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40</v>
      </c>
      <c r="C81" s="1">
        <v>72</v>
      </c>
      <c r="D81" s="1">
        <v>84</v>
      </c>
      <c r="E81" s="1">
        <v>46</v>
      </c>
      <c r="F81" s="1">
        <v>108</v>
      </c>
      <c r="G81" s="6">
        <v>0.2</v>
      </c>
      <c r="H81" s="1">
        <v>40</v>
      </c>
      <c r="I81" s="1" t="s">
        <v>34</v>
      </c>
      <c r="J81" s="1">
        <v>46</v>
      </c>
      <c r="K81" s="1">
        <f t="shared" si="15"/>
        <v>0</v>
      </c>
      <c r="L81" s="1"/>
      <c r="M81" s="1"/>
      <c r="N81" s="1"/>
      <c r="O81" s="1"/>
      <c r="P81" s="1">
        <v>0</v>
      </c>
      <c r="Q81" s="1">
        <f t="shared" si="16"/>
        <v>9.1999999999999993</v>
      </c>
      <c r="R81" s="5"/>
      <c r="S81" s="5"/>
      <c r="T81" s="1"/>
      <c r="U81" s="1">
        <f t="shared" si="17"/>
        <v>11.739130434782609</v>
      </c>
      <c r="V81" s="1">
        <f t="shared" si="18"/>
        <v>11.739130434782609</v>
      </c>
      <c r="W81" s="1">
        <v>8.1999999999999993</v>
      </c>
      <c r="X81" s="1">
        <v>0</v>
      </c>
      <c r="Y81" s="1">
        <v>3.8</v>
      </c>
      <c r="Z81" s="1">
        <v>12.6</v>
      </c>
      <c r="AA81" s="1">
        <v>8.8000000000000007</v>
      </c>
      <c r="AB81" s="1">
        <v>0</v>
      </c>
      <c r="AC81" s="1" t="s">
        <v>124</v>
      </c>
      <c r="AD81" s="1">
        <f t="shared" si="1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40</v>
      </c>
      <c r="C82" s="1">
        <v>144</v>
      </c>
      <c r="D82" s="1">
        <v>18</v>
      </c>
      <c r="E82" s="1">
        <v>81</v>
      </c>
      <c r="F82" s="1">
        <v>80</v>
      </c>
      <c r="G82" s="6">
        <v>0.2</v>
      </c>
      <c r="H82" s="1">
        <v>35</v>
      </c>
      <c r="I82" s="1" t="s">
        <v>34</v>
      </c>
      <c r="J82" s="1">
        <v>75</v>
      </c>
      <c r="K82" s="1">
        <f t="shared" si="15"/>
        <v>6</v>
      </c>
      <c r="L82" s="1"/>
      <c r="M82" s="1"/>
      <c r="N82" s="1"/>
      <c r="O82" s="1"/>
      <c r="P82" s="1">
        <v>20</v>
      </c>
      <c r="Q82" s="1">
        <f t="shared" si="16"/>
        <v>16.2</v>
      </c>
      <c r="R82" s="5">
        <f t="shared" ref="R82" si="20">11*Q82-P82-O82-N82-F82</f>
        <v>78.199999999999989</v>
      </c>
      <c r="S82" s="5"/>
      <c r="T82" s="1"/>
      <c r="U82" s="1">
        <f t="shared" si="17"/>
        <v>11</v>
      </c>
      <c r="V82" s="1">
        <f t="shared" si="18"/>
        <v>6.1728395061728394</v>
      </c>
      <c r="W82" s="1">
        <v>11.2</v>
      </c>
      <c r="X82" s="1">
        <v>0</v>
      </c>
      <c r="Y82" s="1">
        <v>0.6</v>
      </c>
      <c r="Z82" s="1">
        <v>13</v>
      </c>
      <c r="AA82" s="1">
        <v>13.6</v>
      </c>
      <c r="AB82" s="1">
        <v>0</v>
      </c>
      <c r="AC82" s="1" t="s">
        <v>124</v>
      </c>
      <c r="AD82" s="1">
        <f t="shared" si="19"/>
        <v>16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33</v>
      </c>
      <c r="C83" s="1">
        <v>176.322</v>
      </c>
      <c r="D83" s="1">
        <v>137.34</v>
      </c>
      <c r="E83" s="1">
        <v>142.19399999999999</v>
      </c>
      <c r="F83" s="1">
        <v>154.04300000000001</v>
      </c>
      <c r="G83" s="6">
        <v>1</v>
      </c>
      <c r="H83" s="1">
        <v>60</v>
      </c>
      <c r="I83" s="1" t="s">
        <v>34</v>
      </c>
      <c r="J83" s="1">
        <v>139</v>
      </c>
      <c r="K83" s="1">
        <f t="shared" si="15"/>
        <v>3.1939999999999884</v>
      </c>
      <c r="L83" s="1"/>
      <c r="M83" s="1"/>
      <c r="N83" s="1"/>
      <c r="O83" s="1">
        <v>100</v>
      </c>
      <c r="P83" s="1">
        <v>62.16500000000002</v>
      </c>
      <c r="Q83" s="1">
        <f t="shared" si="16"/>
        <v>28.438799999999997</v>
      </c>
      <c r="R83" s="5"/>
      <c r="S83" s="5"/>
      <c r="T83" s="1"/>
      <c r="U83" s="1">
        <f t="shared" si="17"/>
        <v>11.118893905509376</v>
      </c>
      <c r="V83" s="1">
        <f t="shared" si="18"/>
        <v>11.118893905509376</v>
      </c>
      <c r="W83" s="1">
        <v>31.406400000000001</v>
      </c>
      <c r="X83" s="1">
        <v>19.5746</v>
      </c>
      <c r="Y83" s="1">
        <v>24.1782</v>
      </c>
      <c r="Z83" s="1">
        <v>29.456199999999999</v>
      </c>
      <c r="AA83" s="1">
        <v>26.059000000000001</v>
      </c>
      <c r="AB83" s="1">
        <v>22.209399999999999</v>
      </c>
      <c r="AC83" s="1" t="s">
        <v>48</v>
      </c>
      <c r="AD83" s="1">
        <f t="shared" si="1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127</v>
      </c>
      <c r="B84" s="10" t="s">
        <v>40</v>
      </c>
      <c r="C84" s="10">
        <v>23</v>
      </c>
      <c r="D84" s="10"/>
      <c r="E84" s="10">
        <v>-6</v>
      </c>
      <c r="F84" s="10">
        <v>18</v>
      </c>
      <c r="G84" s="11">
        <v>0</v>
      </c>
      <c r="H84" s="10">
        <v>40</v>
      </c>
      <c r="I84" s="10" t="s">
        <v>54</v>
      </c>
      <c r="J84" s="10">
        <v>13</v>
      </c>
      <c r="K84" s="10">
        <f t="shared" si="15"/>
        <v>-19</v>
      </c>
      <c r="L84" s="10"/>
      <c r="M84" s="10"/>
      <c r="N84" s="10"/>
      <c r="O84" s="10"/>
      <c r="P84" s="10"/>
      <c r="Q84" s="10">
        <f t="shared" si="16"/>
        <v>-1.2</v>
      </c>
      <c r="R84" s="12"/>
      <c r="S84" s="12"/>
      <c r="T84" s="10"/>
      <c r="U84" s="10">
        <f t="shared" si="17"/>
        <v>-15</v>
      </c>
      <c r="V84" s="10">
        <f t="shared" si="18"/>
        <v>-15</v>
      </c>
      <c r="W84" s="10">
        <v>0.4</v>
      </c>
      <c r="X84" s="10">
        <v>1</v>
      </c>
      <c r="Y84" s="10">
        <v>0.8</v>
      </c>
      <c r="Z84" s="10">
        <v>0.4</v>
      </c>
      <c r="AA84" s="10">
        <v>0.6</v>
      </c>
      <c r="AB84" s="10">
        <v>1.8</v>
      </c>
      <c r="AC84" s="14" t="s">
        <v>145</v>
      </c>
      <c r="AD84" s="10">
        <f t="shared" si="1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33</v>
      </c>
      <c r="C85" s="1">
        <v>1458.4059999999999</v>
      </c>
      <c r="D85" s="1">
        <v>1001.84</v>
      </c>
      <c r="E85" s="1">
        <v>991.93799999999999</v>
      </c>
      <c r="F85" s="1">
        <v>1278.827</v>
      </c>
      <c r="G85" s="6">
        <v>1</v>
      </c>
      <c r="H85" s="1">
        <v>60</v>
      </c>
      <c r="I85" s="1" t="s">
        <v>34</v>
      </c>
      <c r="J85" s="1">
        <v>967.5</v>
      </c>
      <c r="K85" s="1">
        <f t="shared" si="15"/>
        <v>24.437999999999988</v>
      </c>
      <c r="L85" s="1"/>
      <c r="M85" s="1"/>
      <c r="N85" s="1">
        <v>400</v>
      </c>
      <c r="O85" s="1">
        <v>200</v>
      </c>
      <c r="P85" s="1">
        <v>129.874</v>
      </c>
      <c r="Q85" s="1">
        <f t="shared" si="16"/>
        <v>198.38759999999999</v>
      </c>
      <c r="R85" s="5">
        <v>250</v>
      </c>
      <c r="S85" s="5"/>
      <c r="T85" s="1"/>
      <c r="U85" s="1">
        <f t="shared" si="17"/>
        <v>11.385293234052936</v>
      </c>
      <c r="V85" s="1">
        <f t="shared" si="18"/>
        <v>10.125133828928824</v>
      </c>
      <c r="W85" s="1">
        <v>212.64400000000001</v>
      </c>
      <c r="X85" s="1">
        <v>185.06479999999999</v>
      </c>
      <c r="Y85" s="1">
        <v>187.88640000000001</v>
      </c>
      <c r="Z85" s="1">
        <v>170.7388</v>
      </c>
      <c r="AA85" s="1">
        <v>160.3706</v>
      </c>
      <c r="AB85" s="1">
        <v>193.95820000000001</v>
      </c>
      <c r="AC85" s="1"/>
      <c r="AD85" s="1">
        <f t="shared" si="19"/>
        <v>250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33</v>
      </c>
      <c r="C86" s="1">
        <v>566.97299999999996</v>
      </c>
      <c r="D86" s="1">
        <v>1975.425</v>
      </c>
      <c r="E86" s="1">
        <v>1112.6289999999999</v>
      </c>
      <c r="F86" s="1">
        <v>1268.5630000000001</v>
      </c>
      <c r="G86" s="6">
        <v>1</v>
      </c>
      <c r="H86" s="1">
        <v>60</v>
      </c>
      <c r="I86" s="1" t="s">
        <v>34</v>
      </c>
      <c r="J86" s="1">
        <v>1070.0999999999999</v>
      </c>
      <c r="K86" s="1">
        <f t="shared" si="15"/>
        <v>42.528999999999996</v>
      </c>
      <c r="L86" s="1"/>
      <c r="M86" s="1"/>
      <c r="N86" s="1">
        <v>200</v>
      </c>
      <c r="O86" s="1">
        <v>500</v>
      </c>
      <c r="P86" s="1">
        <v>201.40299999999999</v>
      </c>
      <c r="Q86" s="1">
        <f t="shared" si="16"/>
        <v>222.52579999999998</v>
      </c>
      <c r="R86" s="5">
        <v>350</v>
      </c>
      <c r="S86" s="5"/>
      <c r="T86" s="1"/>
      <c r="U86" s="1">
        <f t="shared" si="17"/>
        <v>11.324376768896013</v>
      </c>
      <c r="V86" s="1">
        <f t="shared" si="18"/>
        <v>9.7515254410949215</v>
      </c>
      <c r="W86" s="1">
        <v>229.45339999999999</v>
      </c>
      <c r="X86" s="1">
        <v>185.88239999999999</v>
      </c>
      <c r="Y86" s="1">
        <v>193.23220000000001</v>
      </c>
      <c r="Z86" s="1">
        <v>204.4272</v>
      </c>
      <c r="AA86" s="1">
        <v>191.24359999999999</v>
      </c>
      <c r="AB86" s="1">
        <v>201.55959999999999</v>
      </c>
      <c r="AC86" s="1"/>
      <c r="AD86" s="1">
        <f t="shared" si="19"/>
        <v>350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33</v>
      </c>
      <c r="C87" s="1">
        <v>612.88699999999994</v>
      </c>
      <c r="D87" s="1">
        <v>2630.58</v>
      </c>
      <c r="E87" s="21">
        <f>1142.259+E22</f>
        <v>1154.3389999999999</v>
      </c>
      <c r="F87" s="21">
        <f>1842.075+F22</f>
        <v>1829.9950000000001</v>
      </c>
      <c r="G87" s="6">
        <v>1</v>
      </c>
      <c r="H87" s="1">
        <v>60</v>
      </c>
      <c r="I87" s="1" t="s">
        <v>34</v>
      </c>
      <c r="J87" s="1">
        <v>1161.9000000000001</v>
      </c>
      <c r="K87" s="1">
        <f t="shared" si="15"/>
        <v>-7.5610000000001492</v>
      </c>
      <c r="L87" s="1"/>
      <c r="M87" s="1"/>
      <c r="N87" s="1">
        <v>500</v>
      </c>
      <c r="O87" s="1"/>
      <c r="P87" s="1">
        <v>0</v>
      </c>
      <c r="Q87" s="1">
        <f t="shared" si="16"/>
        <v>230.86779999999999</v>
      </c>
      <c r="R87" s="5">
        <v>280</v>
      </c>
      <c r="S87" s="5"/>
      <c r="T87" s="1"/>
      <c r="U87" s="1">
        <f t="shared" si="17"/>
        <v>11.305149527131977</v>
      </c>
      <c r="V87" s="1">
        <f t="shared" si="18"/>
        <v>10.092334227640235</v>
      </c>
      <c r="W87" s="1">
        <v>244.2012</v>
      </c>
      <c r="X87" s="1">
        <v>247.26759999999999</v>
      </c>
      <c r="Y87" s="1">
        <v>246.3014</v>
      </c>
      <c r="Z87" s="1">
        <v>241.9436</v>
      </c>
      <c r="AA87" s="1">
        <v>232.0282</v>
      </c>
      <c r="AB87" s="1">
        <v>243.9948</v>
      </c>
      <c r="AC87" s="1" t="s">
        <v>131</v>
      </c>
      <c r="AD87" s="1">
        <f t="shared" si="19"/>
        <v>280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33</v>
      </c>
      <c r="C88" s="1">
        <v>50.219000000000001</v>
      </c>
      <c r="D88" s="1">
        <v>20.965</v>
      </c>
      <c r="E88" s="1">
        <v>25.79</v>
      </c>
      <c r="F88" s="1">
        <v>42.08</v>
      </c>
      <c r="G88" s="6">
        <v>1</v>
      </c>
      <c r="H88" s="1">
        <v>55</v>
      </c>
      <c r="I88" s="1" t="s">
        <v>34</v>
      </c>
      <c r="J88" s="1">
        <v>26.1</v>
      </c>
      <c r="K88" s="1">
        <f t="shared" si="15"/>
        <v>-0.31000000000000227</v>
      </c>
      <c r="L88" s="1"/>
      <c r="M88" s="1"/>
      <c r="N88" s="1"/>
      <c r="O88" s="1"/>
      <c r="P88" s="1">
        <v>6.9209999999999994</v>
      </c>
      <c r="Q88" s="1">
        <f t="shared" si="16"/>
        <v>5.1579999999999995</v>
      </c>
      <c r="R88" s="5">
        <f t="shared" ref="R88" si="21">11*Q88-P88-O88-N88-F88</f>
        <v>7.7369999999999948</v>
      </c>
      <c r="S88" s="5"/>
      <c r="T88" s="1"/>
      <c r="U88" s="1">
        <f t="shared" si="17"/>
        <v>11</v>
      </c>
      <c r="V88" s="1">
        <f t="shared" si="18"/>
        <v>9.5</v>
      </c>
      <c r="W88" s="1">
        <v>5.1579999999999986</v>
      </c>
      <c r="X88" s="1">
        <v>1.6704000000000001</v>
      </c>
      <c r="Y88" s="1">
        <v>1.6704000000000001</v>
      </c>
      <c r="Z88" s="1">
        <v>4.3513999999999999</v>
      </c>
      <c r="AA88" s="1">
        <v>4.8754</v>
      </c>
      <c r="AB88" s="1">
        <v>4.7257999999999996</v>
      </c>
      <c r="AC88" s="1"/>
      <c r="AD88" s="1">
        <f t="shared" si="19"/>
        <v>8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33</v>
      </c>
      <c r="C89" s="1">
        <v>128.02099999999999</v>
      </c>
      <c r="D89" s="1"/>
      <c r="E89" s="1">
        <v>17.867000000000001</v>
      </c>
      <c r="F89" s="1">
        <v>95.301000000000002</v>
      </c>
      <c r="G89" s="6">
        <v>1</v>
      </c>
      <c r="H89" s="1">
        <v>55</v>
      </c>
      <c r="I89" s="1" t="s">
        <v>34</v>
      </c>
      <c r="J89" s="1">
        <v>18.2</v>
      </c>
      <c r="K89" s="1">
        <f t="shared" si="15"/>
        <v>-0.33299999999999841</v>
      </c>
      <c r="L89" s="1"/>
      <c r="M89" s="1"/>
      <c r="N89" s="1"/>
      <c r="O89" s="1"/>
      <c r="P89" s="1">
        <v>0</v>
      </c>
      <c r="Q89" s="1">
        <f t="shared" si="16"/>
        <v>3.5734000000000004</v>
      </c>
      <c r="R89" s="5"/>
      <c r="S89" s="5"/>
      <c r="T89" s="1"/>
      <c r="U89" s="1">
        <f t="shared" si="17"/>
        <v>26.669558403761123</v>
      </c>
      <c r="V89" s="1">
        <f t="shared" si="18"/>
        <v>26.669558403761123</v>
      </c>
      <c r="W89" s="1">
        <v>3.9131999999999998</v>
      </c>
      <c r="X89" s="1">
        <v>2.9662000000000002</v>
      </c>
      <c r="Y89" s="1">
        <v>2.4283999999999999</v>
      </c>
      <c r="Z89" s="1">
        <v>7.3298000000000014</v>
      </c>
      <c r="AA89" s="1">
        <v>8.1308000000000007</v>
      </c>
      <c r="AB89" s="1">
        <v>10.145799999999999</v>
      </c>
      <c r="AC89" s="22" t="s">
        <v>38</v>
      </c>
      <c r="AD89" s="1">
        <f t="shared" si="1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33</v>
      </c>
      <c r="C90" s="1">
        <v>35.012</v>
      </c>
      <c r="D90" s="1"/>
      <c r="E90" s="1">
        <v>10.701000000000001</v>
      </c>
      <c r="F90" s="1">
        <v>22.814</v>
      </c>
      <c r="G90" s="6">
        <v>1</v>
      </c>
      <c r="H90" s="1">
        <v>55</v>
      </c>
      <c r="I90" s="1" t="s">
        <v>34</v>
      </c>
      <c r="J90" s="1">
        <v>11.7</v>
      </c>
      <c r="K90" s="1">
        <f t="shared" si="15"/>
        <v>-0.99899999999999878</v>
      </c>
      <c r="L90" s="1"/>
      <c r="M90" s="1"/>
      <c r="N90" s="1"/>
      <c r="O90" s="1"/>
      <c r="P90" s="1">
        <v>0</v>
      </c>
      <c r="Q90" s="1">
        <f t="shared" si="16"/>
        <v>2.1402000000000001</v>
      </c>
      <c r="R90" s="5"/>
      <c r="S90" s="5"/>
      <c r="T90" s="1"/>
      <c r="U90" s="1">
        <f t="shared" si="17"/>
        <v>10.659751425100458</v>
      </c>
      <c r="V90" s="1">
        <f t="shared" si="18"/>
        <v>10.659751425100458</v>
      </c>
      <c r="W90" s="1">
        <v>2.1402000000000001</v>
      </c>
      <c r="X90" s="1">
        <v>1.6335999999999999</v>
      </c>
      <c r="Y90" s="1">
        <v>1.6335999999999999</v>
      </c>
      <c r="Z90" s="1">
        <v>2.3151999999999999</v>
      </c>
      <c r="AA90" s="1">
        <v>2.5855999999999999</v>
      </c>
      <c r="AB90" s="1">
        <v>4.0464000000000002</v>
      </c>
      <c r="AC90" s="13" t="s">
        <v>135</v>
      </c>
      <c r="AD90" s="1">
        <f t="shared" si="1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136</v>
      </c>
      <c r="B91" s="15" t="s">
        <v>33</v>
      </c>
      <c r="C91" s="15"/>
      <c r="D91" s="15"/>
      <c r="E91" s="15"/>
      <c r="F91" s="15"/>
      <c r="G91" s="16">
        <v>0</v>
      </c>
      <c r="H91" s="15">
        <v>60</v>
      </c>
      <c r="I91" s="15" t="s">
        <v>34</v>
      </c>
      <c r="J91" s="15"/>
      <c r="K91" s="15">
        <f t="shared" si="15"/>
        <v>0</v>
      </c>
      <c r="L91" s="15"/>
      <c r="M91" s="15"/>
      <c r="N91" s="15"/>
      <c r="O91" s="15"/>
      <c r="P91" s="15"/>
      <c r="Q91" s="15">
        <f t="shared" si="16"/>
        <v>0</v>
      </c>
      <c r="R91" s="17"/>
      <c r="S91" s="17"/>
      <c r="T91" s="15"/>
      <c r="U91" s="15" t="e">
        <f t="shared" si="17"/>
        <v>#DIV/0!</v>
      </c>
      <c r="V91" s="15" t="e">
        <f t="shared" si="18"/>
        <v>#DIV/0!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 t="s">
        <v>66</v>
      </c>
      <c r="AD91" s="15">
        <f t="shared" si="1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40</v>
      </c>
      <c r="C92" s="1">
        <v>83</v>
      </c>
      <c r="D92" s="1"/>
      <c r="E92" s="1">
        <v>18</v>
      </c>
      <c r="F92" s="1">
        <v>54</v>
      </c>
      <c r="G92" s="6">
        <v>0.3</v>
      </c>
      <c r="H92" s="1">
        <v>40</v>
      </c>
      <c r="I92" s="1" t="s">
        <v>34</v>
      </c>
      <c r="J92" s="1">
        <v>29</v>
      </c>
      <c r="K92" s="1">
        <f t="shared" si="15"/>
        <v>-11</v>
      </c>
      <c r="L92" s="1"/>
      <c r="M92" s="1"/>
      <c r="N92" s="1"/>
      <c r="O92" s="1"/>
      <c r="P92" s="1">
        <v>0</v>
      </c>
      <c r="Q92" s="1">
        <f t="shared" si="16"/>
        <v>3.6</v>
      </c>
      <c r="R92" s="5"/>
      <c r="S92" s="5"/>
      <c r="T92" s="1"/>
      <c r="U92" s="1">
        <f t="shared" si="17"/>
        <v>15</v>
      </c>
      <c r="V92" s="1">
        <f t="shared" si="18"/>
        <v>15</v>
      </c>
      <c r="W92" s="1">
        <v>4.8</v>
      </c>
      <c r="X92" s="1">
        <v>2.2000000000000002</v>
      </c>
      <c r="Y92" s="1">
        <v>3.2</v>
      </c>
      <c r="Z92" s="1">
        <v>8.4</v>
      </c>
      <c r="AA92" s="1">
        <v>9</v>
      </c>
      <c r="AB92" s="1">
        <v>12.8</v>
      </c>
      <c r="AC92" s="13" t="s">
        <v>135</v>
      </c>
      <c r="AD92" s="1">
        <f t="shared" si="1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40</v>
      </c>
      <c r="C93" s="1">
        <v>64</v>
      </c>
      <c r="D93" s="1">
        <v>12</v>
      </c>
      <c r="E93" s="1">
        <v>19</v>
      </c>
      <c r="F93" s="1">
        <v>43</v>
      </c>
      <c r="G93" s="6">
        <v>0.3</v>
      </c>
      <c r="H93" s="1">
        <v>40</v>
      </c>
      <c r="I93" s="1" t="s">
        <v>34</v>
      </c>
      <c r="J93" s="1">
        <v>26</v>
      </c>
      <c r="K93" s="1">
        <f t="shared" si="15"/>
        <v>-7</v>
      </c>
      <c r="L93" s="1"/>
      <c r="M93" s="1"/>
      <c r="N93" s="1"/>
      <c r="O93" s="1"/>
      <c r="P93" s="1">
        <v>0</v>
      </c>
      <c r="Q93" s="1">
        <f t="shared" si="16"/>
        <v>3.8</v>
      </c>
      <c r="R93" s="5"/>
      <c r="S93" s="5"/>
      <c r="T93" s="1"/>
      <c r="U93" s="1">
        <f t="shared" si="17"/>
        <v>11.315789473684211</v>
      </c>
      <c r="V93" s="1">
        <f t="shared" si="18"/>
        <v>11.315789473684211</v>
      </c>
      <c r="W93" s="1">
        <v>4.4000000000000004</v>
      </c>
      <c r="X93" s="1">
        <v>4.4000000000000004</v>
      </c>
      <c r="Y93" s="1">
        <v>5</v>
      </c>
      <c r="Z93" s="1">
        <v>7.6</v>
      </c>
      <c r="AA93" s="1">
        <v>7.6</v>
      </c>
      <c r="AB93" s="1">
        <v>11.6</v>
      </c>
      <c r="AC93" s="13" t="s">
        <v>135</v>
      </c>
      <c r="AD93" s="1">
        <f t="shared" si="19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33</v>
      </c>
      <c r="C94" s="1">
        <v>62.728999999999999</v>
      </c>
      <c r="D94" s="1"/>
      <c r="E94" s="1">
        <v>13.358000000000001</v>
      </c>
      <c r="F94" s="1">
        <v>49.25</v>
      </c>
      <c r="G94" s="6">
        <v>1</v>
      </c>
      <c r="H94" s="1">
        <v>45</v>
      </c>
      <c r="I94" s="1" t="s">
        <v>34</v>
      </c>
      <c r="J94" s="1">
        <v>10.3</v>
      </c>
      <c r="K94" s="1">
        <f t="shared" si="15"/>
        <v>3.0579999999999998</v>
      </c>
      <c r="L94" s="1"/>
      <c r="M94" s="1"/>
      <c r="N94" s="1"/>
      <c r="O94" s="1"/>
      <c r="P94" s="1">
        <v>0</v>
      </c>
      <c r="Q94" s="1">
        <f t="shared" si="16"/>
        <v>2.6716000000000002</v>
      </c>
      <c r="R94" s="5"/>
      <c r="S94" s="5"/>
      <c r="T94" s="1"/>
      <c r="U94" s="1">
        <f t="shared" si="17"/>
        <v>18.434645905075609</v>
      </c>
      <c r="V94" s="1">
        <f t="shared" si="18"/>
        <v>18.434645905075609</v>
      </c>
      <c r="W94" s="1">
        <v>2.6716000000000002</v>
      </c>
      <c r="X94" s="1">
        <v>1.8655999999999999</v>
      </c>
      <c r="Y94" s="1">
        <v>2.3936000000000002</v>
      </c>
      <c r="Z94" s="1">
        <v>1.5984</v>
      </c>
      <c r="AA94" s="1">
        <v>1.0704</v>
      </c>
      <c r="AB94" s="1">
        <v>1.0886</v>
      </c>
      <c r="AC94" s="22" t="s">
        <v>38</v>
      </c>
      <c r="AD94" s="1">
        <f t="shared" si="19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40</v>
      </c>
      <c r="C95" s="1">
        <v>21</v>
      </c>
      <c r="D95" s="1"/>
      <c r="E95" s="1">
        <v>19</v>
      </c>
      <c r="F95" s="1"/>
      <c r="G95" s="6">
        <v>0.33</v>
      </c>
      <c r="H95" s="1">
        <v>40</v>
      </c>
      <c r="I95" s="1" t="s">
        <v>34</v>
      </c>
      <c r="J95" s="1">
        <v>26</v>
      </c>
      <c r="K95" s="1">
        <f t="shared" si="15"/>
        <v>-7</v>
      </c>
      <c r="L95" s="1"/>
      <c r="M95" s="1"/>
      <c r="N95" s="1"/>
      <c r="O95" s="1"/>
      <c r="P95" s="1">
        <v>33.6</v>
      </c>
      <c r="Q95" s="1">
        <f t="shared" si="16"/>
        <v>3.8</v>
      </c>
      <c r="R95" s="5">
        <f t="shared" ref="R95:R96" si="22">11*Q95-P95-O95-N95-F95</f>
        <v>8.1999999999999957</v>
      </c>
      <c r="S95" s="5"/>
      <c r="T95" s="1"/>
      <c r="U95" s="1">
        <f t="shared" si="17"/>
        <v>11</v>
      </c>
      <c r="V95" s="1">
        <f t="shared" si="18"/>
        <v>8.8421052631578956</v>
      </c>
      <c r="W95" s="1">
        <v>4.2</v>
      </c>
      <c r="X95" s="1">
        <v>1</v>
      </c>
      <c r="Y95" s="1">
        <v>0.6</v>
      </c>
      <c r="Z95" s="1">
        <v>0</v>
      </c>
      <c r="AA95" s="1">
        <v>0</v>
      </c>
      <c r="AB95" s="1">
        <v>0</v>
      </c>
      <c r="AC95" s="1" t="s">
        <v>124</v>
      </c>
      <c r="AD95" s="1">
        <f t="shared" si="19"/>
        <v>3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141</v>
      </c>
      <c r="B96" s="1" t="s">
        <v>40</v>
      </c>
      <c r="C96" s="1">
        <v>23</v>
      </c>
      <c r="D96" s="1"/>
      <c r="E96" s="1">
        <v>23</v>
      </c>
      <c r="F96" s="1"/>
      <c r="G96" s="6">
        <v>0.33</v>
      </c>
      <c r="H96" s="1">
        <v>50</v>
      </c>
      <c r="I96" s="1" t="s">
        <v>34</v>
      </c>
      <c r="J96" s="1">
        <v>22</v>
      </c>
      <c r="K96" s="1">
        <f t="shared" si="15"/>
        <v>1</v>
      </c>
      <c r="L96" s="1"/>
      <c r="M96" s="1"/>
      <c r="N96" s="1"/>
      <c r="O96" s="1"/>
      <c r="P96" s="1">
        <v>27.4</v>
      </c>
      <c r="Q96" s="1">
        <f t="shared" si="16"/>
        <v>4.5999999999999996</v>
      </c>
      <c r="R96" s="5">
        <f t="shared" si="22"/>
        <v>23.199999999999996</v>
      </c>
      <c r="S96" s="5"/>
      <c r="T96" s="1"/>
      <c r="U96" s="1">
        <f t="shared" si="17"/>
        <v>11</v>
      </c>
      <c r="V96" s="1">
        <f t="shared" si="18"/>
        <v>5.9565217391304346</v>
      </c>
      <c r="W96" s="1">
        <v>3.6</v>
      </c>
      <c r="X96" s="1">
        <v>0.2</v>
      </c>
      <c r="Y96" s="1">
        <v>0.2</v>
      </c>
      <c r="Z96" s="1">
        <v>0</v>
      </c>
      <c r="AA96" s="1">
        <v>0</v>
      </c>
      <c r="AB96" s="1">
        <v>0</v>
      </c>
      <c r="AC96" s="1" t="s">
        <v>124</v>
      </c>
      <c r="AD96" s="1">
        <f t="shared" si="19"/>
        <v>8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142</v>
      </c>
      <c r="B97" s="1" t="s">
        <v>40</v>
      </c>
      <c r="C97" s="1"/>
      <c r="D97" s="1"/>
      <c r="E97" s="1"/>
      <c r="F97" s="1"/>
      <c r="G97" s="6">
        <v>0.3</v>
      </c>
      <c r="H97" s="1">
        <v>40</v>
      </c>
      <c r="I97" s="1" t="s">
        <v>34</v>
      </c>
      <c r="J97" s="1"/>
      <c r="K97" s="1">
        <f t="shared" si="15"/>
        <v>0</v>
      </c>
      <c r="L97" s="1"/>
      <c r="M97" s="1"/>
      <c r="N97" s="1"/>
      <c r="O97" s="1"/>
      <c r="P97" s="1">
        <v>18</v>
      </c>
      <c r="Q97" s="1">
        <f t="shared" si="16"/>
        <v>0</v>
      </c>
      <c r="R97" s="5"/>
      <c r="S97" s="5"/>
      <c r="T97" s="1"/>
      <c r="U97" s="1" t="e">
        <f t="shared" si="17"/>
        <v>#DIV/0!</v>
      </c>
      <c r="V97" s="1" t="e">
        <f t="shared" si="18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124</v>
      </c>
      <c r="AD97" s="1">
        <f t="shared" si="19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0" t="s">
        <v>143</v>
      </c>
      <c r="B98" s="1" t="s">
        <v>40</v>
      </c>
      <c r="C98" s="1"/>
      <c r="D98" s="1"/>
      <c r="E98" s="1"/>
      <c r="F98" s="1"/>
      <c r="G98" s="6">
        <v>0.3</v>
      </c>
      <c r="H98" s="1">
        <v>40</v>
      </c>
      <c r="I98" s="1" t="s">
        <v>34</v>
      </c>
      <c r="J98" s="1"/>
      <c r="K98" s="1">
        <f t="shared" si="15"/>
        <v>0</v>
      </c>
      <c r="L98" s="1"/>
      <c r="M98" s="1"/>
      <c r="N98" s="1"/>
      <c r="O98" s="1"/>
      <c r="P98" s="1">
        <v>18</v>
      </c>
      <c r="Q98" s="1">
        <f t="shared" si="16"/>
        <v>0</v>
      </c>
      <c r="R98" s="5"/>
      <c r="S98" s="5"/>
      <c r="T98" s="1"/>
      <c r="U98" s="1" t="e">
        <f t="shared" si="17"/>
        <v>#DIV/0!</v>
      </c>
      <c r="V98" s="1" t="e">
        <f t="shared" si="18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124</v>
      </c>
      <c r="AD98" s="1">
        <f t="shared" si="19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20" t="s">
        <v>144</v>
      </c>
      <c r="B99" s="1" t="s">
        <v>40</v>
      </c>
      <c r="C99" s="1"/>
      <c r="D99" s="1"/>
      <c r="E99" s="1"/>
      <c r="F99" s="1"/>
      <c r="G99" s="6">
        <v>0.3</v>
      </c>
      <c r="H99" s="1">
        <v>40</v>
      </c>
      <c r="I99" s="1" t="s">
        <v>34</v>
      </c>
      <c r="J99" s="1"/>
      <c r="K99" s="1">
        <f t="shared" si="15"/>
        <v>0</v>
      </c>
      <c r="L99" s="1"/>
      <c r="M99" s="1"/>
      <c r="N99" s="1"/>
      <c r="O99" s="1"/>
      <c r="P99" s="1">
        <v>18</v>
      </c>
      <c r="Q99" s="1">
        <f t="shared" si="16"/>
        <v>0</v>
      </c>
      <c r="R99" s="5"/>
      <c r="S99" s="5"/>
      <c r="T99" s="1"/>
      <c r="U99" s="1" t="e">
        <f t="shared" si="17"/>
        <v>#DIV/0!</v>
      </c>
      <c r="V99" s="1" t="e">
        <f t="shared" si="18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124</v>
      </c>
      <c r="AD99" s="1">
        <f t="shared" si="1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99" xr:uid="{C24336AC-3D48-4117-B499-28DBA0FA7C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2024-11-21T13:14:07Z</dcterms:created>
  <dcterms:modified xsi:type="dcterms:W3CDTF">2024-11-22T07:22:29Z</dcterms:modified>
</cp:coreProperties>
</file>