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1,24 ПОКОМ КИ филиалы\"/>
    </mc:Choice>
  </mc:AlternateContent>
  <xr:revisionPtr revIDLastSave="0" documentId="13_ncr:1_{BB7A1293-2166-45DA-B5BA-2E96BD26DB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2" i="1" l="1"/>
  <c r="AF5" i="1" s="1"/>
  <c r="R82" i="1"/>
  <c r="V82" i="1"/>
  <c r="R96" i="1" l="1"/>
  <c r="R95" i="1"/>
  <c r="AE95" i="1" s="1"/>
  <c r="R94" i="1"/>
  <c r="R93" i="1"/>
  <c r="AE93" i="1" s="1"/>
  <c r="R85" i="1"/>
  <c r="R73" i="1"/>
  <c r="AE73" i="1" s="1"/>
  <c r="R71" i="1"/>
  <c r="AE71" i="1" s="1"/>
  <c r="R68" i="1"/>
  <c r="R52" i="1"/>
  <c r="AE52" i="1" s="1"/>
  <c r="R51" i="1"/>
  <c r="AE51" i="1" s="1"/>
  <c r="R28" i="1"/>
  <c r="AE28" i="1" s="1"/>
  <c r="R14" i="1"/>
  <c r="AE14" i="1" s="1"/>
  <c r="AE68" i="1" l="1"/>
  <c r="AE85" i="1"/>
  <c r="AE94" i="1"/>
  <c r="AE96" i="1"/>
  <c r="F51" i="1"/>
  <c r="F5" i="1" s="1"/>
  <c r="E51" i="1"/>
  <c r="P51" i="1" s="1"/>
  <c r="AE63" i="1"/>
  <c r="AE74" i="1"/>
  <c r="AE90" i="1"/>
  <c r="P7" i="1"/>
  <c r="Q7" i="1" s="1"/>
  <c r="R7" i="1" s="1"/>
  <c r="P8" i="1"/>
  <c r="P9" i="1"/>
  <c r="Q9" i="1" s="1"/>
  <c r="R9" i="1" s="1"/>
  <c r="P10" i="1"/>
  <c r="P11" i="1"/>
  <c r="Q11" i="1" s="1"/>
  <c r="R11" i="1" s="1"/>
  <c r="P12" i="1"/>
  <c r="P13" i="1"/>
  <c r="Q13" i="1" s="1"/>
  <c r="R13" i="1" s="1"/>
  <c r="P14" i="1"/>
  <c r="V14" i="1" s="1"/>
  <c r="P15" i="1"/>
  <c r="Q15" i="1" s="1"/>
  <c r="R15" i="1" s="1"/>
  <c r="P16" i="1"/>
  <c r="P17" i="1"/>
  <c r="Q17" i="1" s="1"/>
  <c r="P18" i="1"/>
  <c r="P19" i="1"/>
  <c r="Q19" i="1" s="1"/>
  <c r="P20" i="1"/>
  <c r="P21" i="1"/>
  <c r="Q21" i="1" s="1"/>
  <c r="R21" i="1" s="1"/>
  <c r="P22" i="1"/>
  <c r="P23" i="1"/>
  <c r="Q23" i="1" s="1"/>
  <c r="R23" i="1" s="1"/>
  <c r="P24" i="1"/>
  <c r="P25" i="1"/>
  <c r="Q25" i="1" s="1"/>
  <c r="R25" i="1" s="1"/>
  <c r="P26" i="1"/>
  <c r="P27" i="1"/>
  <c r="Q27" i="1" s="1"/>
  <c r="R27" i="1" s="1"/>
  <c r="P28" i="1"/>
  <c r="V28" i="1" s="1"/>
  <c r="P29" i="1"/>
  <c r="Q29" i="1" s="1"/>
  <c r="R29" i="1" s="1"/>
  <c r="P30" i="1"/>
  <c r="P31" i="1"/>
  <c r="Q31" i="1" s="1"/>
  <c r="R31" i="1" s="1"/>
  <c r="P32" i="1"/>
  <c r="P33" i="1"/>
  <c r="Q33" i="1" s="1"/>
  <c r="R33" i="1" s="1"/>
  <c r="P34" i="1"/>
  <c r="P35" i="1"/>
  <c r="Q35" i="1" s="1"/>
  <c r="R35" i="1" s="1"/>
  <c r="P36" i="1"/>
  <c r="P37" i="1"/>
  <c r="Q37" i="1" s="1"/>
  <c r="R37" i="1" s="1"/>
  <c r="P38" i="1"/>
  <c r="P39" i="1"/>
  <c r="Q39" i="1" s="1"/>
  <c r="R39" i="1" s="1"/>
  <c r="P40" i="1"/>
  <c r="P41" i="1"/>
  <c r="Q41" i="1" s="1"/>
  <c r="R41" i="1" s="1"/>
  <c r="P42" i="1"/>
  <c r="P43" i="1"/>
  <c r="Q43" i="1" s="1"/>
  <c r="R43" i="1" s="1"/>
  <c r="P44" i="1"/>
  <c r="P45" i="1"/>
  <c r="Q45" i="1" s="1"/>
  <c r="R45" i="1" s="1"/>
  <c r="P46" i="1"/>
  <c r="P47" i="1"/>
  <c r="Q47" i="1" s="1"/>
  <c r="P48" i="1"/>
  <c r="P49" i="1"/>
  <c r="Q49" i="1" s="1"/>
  <c r="R49" i="1" s="1"/>
  <c r="P50" i="1"/>
  <c r="P52" i="1"/>
  <c r="V52" i="1" s="1"/>
  <c r="P53" i="1"/>
  <c r="Q53" i="1" s="1"/>
  <c r="R53" i="1" s="1"/>
  <c r="P54" i="1"/>
  <c r="Q54" i="1" s="1"/>
  <c r="P55" i="1"/>
  <c r="Q55" i="1" s="1"/>
  <c r="R55" i="1" s="1"/>
  <c r="P56" i="1"/>
  <c r="P57" i="1"/>
  <c r="Q57" i="1" s="1"/>
  <c r="R57" i="1" s="1"/>
  <c r="P58" i="1"/>
  <c r="Q58" i="1" s="1"/>
  <c r="R58" i="1" s="1"/>
  <c r="P59" i="1"/>
  <c r="Q59" i="1" s="1"/>
  <c r="P60" i="1"/>
  <c r="P61" i="1"/>
  <c r="Q61" i="1" s="1"/>
  <c r="P62" i="1"/>
  <c r="Q62" i="1" s="1"/>
  <c r="R62" i="1" s="1"/>
  <c r="P63" i="1"/>
  <c r="P64" i="1"/>
  <c r="P65" i="1"/>
  <c r="Q65" i="1" s="1"/>
  <c r="R65" i="1" s="1"/>
  <c r="P66" i="1"/>
  <c r="P67" i="1"/>
  <c r="Q67" i="1" s="1"/>
  <c r="R67" i="1" s="1"/>
  <c r="P68" i="1"/>
  <c r="V68" i="1" s="1"/>
  <c r="P69" i="1"/>
  <c r="Q69" i="1" s="1"/>
  <c r="R69" i="1" s="1"/>
  <c r="P70" i="1"/>
  <c r="P71" i="1"/>
  <c r="V71" i="1" s="1"/>
  <c r="P72" i="1"/>
  <c r="P73" i="1"/>
  <c r="V73" i="1" s="1"/>
  <c r="P74" i="1"/>
  <c r="V74" i="1" s="1"/>
  <c r="P75" i="1"/>
  <c r="P76" i="1"/>
  <c r="Q76" i="1" s="1"/>
  <c r="P77" i="1"/>
  <c r="P78" i="1"/>
  <c r="P79" i="1"/>
  <c r="P80" i="1"/>
  <c r="Q80" i="1" s="1"/>
  <c r="P81" i="1"/>
  <c r="P82" i="1"/>
  <c r="P83" i="1"/>
  <c r="P84" i="1"/>
  <c r="Q84" i="1" s="1"/>
  <c r="P85" i="1"/>
  <c r="V85" i="1" s="1"/>
  <c r="P86" i="1"/>
  <c r="P87" i="1"/>
  <c r="P88" i="1"/>
  <c r="Q88" i="1" s="1"/>
  <c r="R88" i="1" s="1"/>
  <c r="P89" i="1"/>
  <c r="P90" i="1"/>
  <c r="V90" i="1" s="1"/>
  <c r="P91" i="1"/>
  <c r="Q91" i="1" s="1"/>
  <c r="P92" i="1"/>
  <c r="P93" i="1"/>
  <c r="V93" i="1" s="1"/>
  <c r="P94" i="1"/>
  <c r="V94" i="1" s="1"/>
  <c r="P95" i="1"/>
  <c r="V95" i="1" s="1"/>
  <c r="P96" i="1"/>
  <c r="V96" i="1" s="1"/>
  <c r="P6" i="1"/>
  <c r="W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AE88" i="1" l="1"/>
  <c r="V88" i="1"/>
  <c r="AE84" i="1"/>
  <c r="V84" i="1"/>
  <c r="AE80" i="1"/>
  <c r="V80" i="1"/>
  <c r="AE76" i="1"/>
  <c r="V76" i="1"/>
  <c r="AE62" i="1"/>
  <c r="V62" i="1"/>
  <c r="AE58" i="1"/>
  <c r="V58" i="1"/>
  <c r="AE54" i="1"/>
  <c r="V54" i="1"/>
  <c r="AE49" i="1"/>
  <c r="V49" i="1"/>
  <c r="AE47" i="1"/>
  <c r="V47" i="1"/>
  <c r="AE45" i="1"/>
  <c r="V45" i="1"/>
  <c r="AE43" i="1"/>
  <c r="V43" i="1"/>
  <c r="AE41" i="1"/>
  <c r="V41" i="1"/>
  <c r="AE39" i="1"/>
  <c r="V39" i="1"/>
  <c r="AE37" i="1"/>
  <c r="V37" i="1"/>
  <c r="AE35" i="1"/>
  <c r="V35" i="1"/>
  <c r="AE33" i="1"/>
  <c r="V33" i="1"/>
  <c r="AE31" i="1"/>
  <c r="V31" i="1"/>
  <c r="AE29" i="1"/>
  <c r="V29" i="1"/>
  <c r="AE27" i="1"/>
  <c r="V27" i="1"/>
  <c r="AE25" i="1"/>
  <c r="V25" i="1"/>
  <c r="AE23" i="1"/>
  <c r="V23" i="1"/>
  <c r="AE21" i="1"/>
  <c r="V21" i="1"/>
  <c r="AE19" i="1"/>
  <c r="V19" i="1"/>
  <c r="AE17" i="1"/>
  <c r="V17" i="1"/>
  <c r="AE15" i="1"/>
  <c r="V15" i="1"/>
  <c r="AE13" i="1"/>
  <c r="V13" i="1"/>
  <c r="AE11" i="1"/>
  <c r="V11" i="1"/>
  <c r="AE9" i="1"/>
  <c r="V9" i="1"/>
  <c r="AE7" i="1"/>
  <c r="V7" i="1"/>
  <c r="K51" i="1"/>
  <c r="K5" i="1" s="1"/>
  <c r="AE91" i="1"/>
  <c r="V91" i="1"/>
  <c r="AE69" i="1"/>
  <c r="V69" i="1"/>
  <c r="AE67" i="1"/>
  <c r="V67" i="1"/>
  <c r="AE65" i="1"/>
  <c r="V65" i="1"/>
  <c r="AE61" i="1"/>
  <c r="V61" i="1"/>
  <c r="AE59" i="1"/>
  <c r="V59" i="1"/>
  <c r="AE57" i="1"/>
  <c r="V57" i="1"/>
  <c r="AE55" i="1"/>
  <c r="V55" i="1"/>
  <c r="AE53" i="1"/>
  <c r="V53" i="1"/>
  <c r="V51" i="1"/>
  <c r="Q89" i="1"/>
  <c r="R89" i="1" s="1"/>
  <c r="Q87" i="1"/>
  <c r="R87" i="1" s="1"/>
  <c r="Q83" i="1"/>
  <c r="R83" i="1" s="1"/>
  <c r="Q81" i="1"/>
  <c r="R81" i="1" s="1"/>
  <c r="Q79" i="1"/>
  <c r="R79" i="1" s="1"/>
  <c r="Q6" i="1"/>
  <c r="R6" i="1" s="1"/>
  <c r="Q10" i="1"/>
  <c r="R10" i="1" s="1"/>
  <c r="Q18" i="1"/>
  <c r="R18" i="1" s="1"/>
  <c r="Q22" i="1"/>
  <c r="Q26" i="1"/>
  <c r="R26" i="1" s="1"/>
  <c r="Q30" i="1"/>
  <c r="R30" i="1" s="1"/>
  <c r="Q34" i="1"/>
  <c r="R34" i="1" s="1"/>
  <c r="Q38" i="1"/>
  <c r="R38" i="1" s="1"/>
  <c r="Q42" i="1"/>
  <c r="R42" i="1" s="1"/>
  <c r="Q46" i="1"/>
  <c r="R46" i="1" s="1"/>
  <c r="Q50" i="1"/>
  <c r="R50" i="1" s="1"/>
  <c r="E5" i="1"/>
  <c r="Q92" i="1"/>
  <c r="Q72" i="1"/>
  <c r="R72" i="1" s="1"/>
  <c r="Q70" i="1"/>
  <c r="R70" i="1" s="1"/>
  <c r="Q66" i="1"/>
  <c r="R66" i="1" s="1"/>
  <c r="Q64" i="1"/>
  <c r="R64" i="1" s="1"/>
  <c r="Q8" i="1"/>
  <c r="R8" i="1" s="1"/>
  <c r="Q12" i="1"/>
  <c r="R12" i="1" s="1"/>
  <c r="Q16" i="1"/>
  <c r="R16" i="1" s="1"/>
  <c r="Q20" i="1"/>
  <c r="R20" i="1" s="1"/>
  <c r="Q24" i="1"/>
  <c r="R24" i="1" s="1"/>
  <c r="Q32" i="1"/>
  <c r="R32" i="1" s="1"/>
  <c r="Q36" i="1"/>
  <c r="R36" i="1" s="1"/>
  <c r="Q40" i="1"/>
  <c r="R40" i="1" s="1"/>
  <c r="Q44" i="1"/>
  <c r="R44" i="1" s="1"/>
  <c r="Q48" i="1"/>
  <c r="Q56" i="1"/>
  <c r="R56" i="1" s="1"/>
  <c r="Q60" i="1"/>
  <c r="Q78" i="1"/>
  <c r="R78" i="1" s="1"/>
  <c r="Q82" i="1"/>
  <c r="Q86" i="1"/>
  <c r="Q75" i="1"/>
  <c r="Q77" i="1"/>
  <c r="R77" i="1" s="1"/>
  <c r="W83" i="1"/>
  <c r="W94" i="1"/>
  <c r="W90" i="1"/>
  <c r="W96" i="1"/>
  <c r="W92" i="1"/>
  <c r="W87" i="1"/>
  <c r="W80" i="1"/>
  <c r="W73" i="1"/>
  <c r="W71" i="1"/>
  <c r="W69" i="1"/>
  <c r="W67" i="1"/>
  <c r="W65" i="1"/>
  <c r="V63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95" i="1"/>
  <c r="W93" i="1"/>
  <c r="W91" i="1"/>
  <c r="W89" i="1"/>
  <c r="W85" i="1"/>
  <c r="W81" i="1"/>
  <c r="W78" i="1"/>
  <c r="W75" i="1"/>
  <c r="W88" i="1"/>
  <c r="W86" i="1"/>
  <c r="W84" i="1"/>
  <c r="W82" i="1"/>
  <c r="W79" i="1"/>
  <c r="W77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P5" i="1"/>
  <c r="AE75" i="1" l="1"/>
  <c r="V75" i="1"/>
  <c r="AE82" i="1"/>
  <c r="AE60" i="1"/>
  <c r="V60" i="1"/>
  <c r="AE48" i="1"/>
  <c r="V48" i="1"/>
  <c r="AE40" i="1"/>
  <c r="V40" i="1"/>
  <c r="AE32" i="1"/>
  <c r="V32" i="1"/>
  <c r="AE20" i="1"/>
  <c r="V20" i="1"/>
  <c r="AE12" i="1"/>
  <c r="V12" i="1"/>
  <c r="AE64" i="1"/>
  <c r="V64" i="1"/>
  <c r="AE70" i="1"/>
  <c r="V70" i="1"/>
  <c r="AE92" i="1"/>
  <c r="V92" i="1"/>
  <c r="AE50" i="1"/>
  <c r="V50" i="1"/>
  <c r="AE42" i="1"/>
  <c r="V42" i="1"/>
  <c r="AE34" i="1"/>
  <c r="V34" i="1"/>
  <c r="AE26" i="1"/>
  <c r="V26" i="1"/>
  <c r="AE18" i="1"/>
  <c r="V18" i="1"/>
  <c r="R5" i="1"/>
  <c r="V6" i="1"/>
  <c r="AE6" i="1"/>
  <c r="AE81" i="1"/>
  <c r="V81" i="1"/>
  <c r="AE87" i="1"/>
  <c r="V87" i="1"/>
  <c r="AE77" i="1"/>
  <c r="V77" i="1"/>
  <c r="AE86" i="1"/>
  <c r="V86" i="1"/>
  <c r="AE78" i="1"/>
  <c r="V78" i="1"/>
  <c r="AE56" i="1"/>
  <c r="V56" i="1"/>
  <c r="AE44" i="1"/>
  <c r="V44" i="1"/>
  <c r="AE36" i="1"/>
  <c r="V36" i="1"/>
  <c r="AE24" i="1"/>
  <c r="V24" i="1"/>
  <c r="AE16" i="1"/>
  <c r="V16" i="1"/>
  <c r="AE8" i="1"/>
  <c r="V8" i="1"/>
  <c r="AE66" i="1"/>
  <c r="V66" i="1"/>
  <c r="AE72" i="1"/>
  <c r="V72" i="1"/>
  <c r="AE46" i="1"/>
  <c r="V46" i="1"/>
  <c r="AE38" i="1"/>
  <c r="V38" i="1"/>
  <c r="AE30" i="1"/>
  <c r="V30" i="1"/>
  <c r="AE22" i="1"/>
  <c r="V22" i="1"/>
  <c r="V10" i="1"/>
  <c r="AE10" i="1"/>
  <c r="AE79" i="1"/>
  <c r="V79" i="1"/>
  <c r="AE83" i="1"/>
  <c r="V83" i="1"/>
  <c r="AE89" i="1"/>
  <c r="V89" i="1"/>
  <c r="Q5" i="1"/>
  <c r="AE5" i="1" l="1"/>
</calcChain>
</file>

<file path=xl/sharedStrings.xml><?xml version="1.0" encoding="utf-8"?>
<sst xmlns="http://schemas.openxmlformats.org/spreadsheetml/2006/main" count="375" uniqueCount="155">
  <si>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</si>
  <si>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</si>
  <si>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</si>
  <si>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</si>
  <si>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</si>
  <si>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</si>
  <si>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</si>
  <si>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</si>
  <si>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</si>
  <si>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</si>
  <si>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</si>
  <si>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</si>
  <si>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</si>
  <si>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</si>
  <si>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</si>
  <si>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</si>
  <si>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</si>
  <si>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</si>
  <si>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</si>
  <si>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</si>
  <si>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</si>
  <si>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</si>
  <si>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</si>
  <si>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23,11,(1)</t>
  </si>
  <si>
    <t>23,11,(2)</t>
  </si>
  <si>
    <t>21,11,</t>
  </si>
  <si>
    <t>20,11,</t>
  </si>
  <si>
    <t>14,11,</t>
  </si>
  <si>
    <t>13,11,</t>
  </si>
  <si>
    <t>07,11,</t>
  </si>
  <si>
    <t>06,11,</t>
  </si>
  <si>
    <t>30,10,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</si>
  <si>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</si>
  <si>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</si>
  <si>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</si>
  <si>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</si>
  <si>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</si>
  <si>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</si>
  <si>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</si>
  <si>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</si>
  <si>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</si>
  <si>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</si>
  <si>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</si>
  <si>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</si>
  <si>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</si>
  <si>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</si>
  <si>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</si>
  <si>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</si>
  <si>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</si>
  <si>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</si>
  <si>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</si>
  <si>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15,11,24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</si>
  <si>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</si>
  <si>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</si>
  <si>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</si>
  <si>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</si>
  <si>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</si>
  <si>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</si>
  <si>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</si>
  <si>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08,11,24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</si>
  <si>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</si>
  <si>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</si>
  <si>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</si>
  <si>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</si>
  <si>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</si>
  <si>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</si>
  <si>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06,11,24 филиал обнулил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</si>
  <si>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</si>
  <si>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</si>
  <si>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</si>
  <si>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</si>
  <si>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</si>
  <si>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</si>
  <si>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</si>
  <si>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</si>
  <si>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</si>
  <si>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</si>
  <si>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</si>
  <si>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</si>
  <si>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</si>
  <si>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</si>
  <si>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</si>
  <si>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</si>
  <si>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</si>
  <si>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20,11,24 филиал обнулил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</si>
  <si>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</si>
  <si>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</si>
  <si>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</si>
  <si>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</si>
  <si>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 / 08,11,24 филиал обнулил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</si>
  <si>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</si>
  <si>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</si>
  <si>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</si>
  <si>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</si>
  <si>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</si>
  <si>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</si>
  <si>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</si>
  <si>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</si>
  <si>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</si>
  <si>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</si>
  <si>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</si>
  <si>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</si>
  <si>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374  Колбаса вареная Молокуша ТМ Вязанка 0,4 кг ПОКОМ</t>
  </si>
  <si>
    <t>не в матрице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</si>
  <si>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</si>
  <si>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</si>
  <si>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</si>
  <si>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</si>
  <si>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</si>
  <si>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</si>
  <si>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</si>
  <si>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</si>
  <si>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</si>
  <si>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</si>
  <si>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</si>
  <si>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</si>
  <si>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</si>
  <si>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ротация на новинку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</si>
  <si>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</si>
  <si>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</si>
  <si>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</si>
  <si>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</si>
  <si>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13,11,24 филиал обнулил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</si>
  <si>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</si>
  <si>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</si>
  <si>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</si>
  <si>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</si>
  <si>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</si>
  <si>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</si>
  <si>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</si>
  <si>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</si>
  <si>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</si>
  <si>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</si>
  <si>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18,10,24 филиал обнулил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</si>
  <si>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</si>
  <si>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</si>
  <si>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</si>
  <si>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501 Сосиски Филейские по-ганноверски ТМ Вязанка.в оболочке амицел в м.г.с ВЕС. ПОКОМ</t>
  </si>
  <si>
    <t>новинка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</si>
  <si>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</si>
  <si>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</si>
  <si>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</si>
  <si>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</si>
  <si>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</si>
  <si>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сети / нужно увеличить продажи</t>
  </si>
  <si>
    <t>конец ТМА</t>
  </si>
  <si>
    <t>высокая цена</t>
  </si>
  <si>
    <t>слабая реализация</t>
  </si>
  <si>
    <t>нет потребности</t>
  </si>
  <si>
    <t>22,11,24 филиал обнулил</t>
  </si>
  <si>
    <t>ТМА ноябрь / 22,11,24 филиал обнулил</t>
  </si>
  <si>
    <t>новинка / 22,11,24 филиал обнулил</t>
  </si>
  <si>
    <t>заказ</t>
  </si>
  <si>
    <t>25,11,(1)</t>
  </si>
  <si>
    <t>25,11,(2)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</si>
</sst>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0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2" sqref="AD2"/>
    </sheetView>
  </sheetViews>
  <sheetFormatPr defaultRowHeight="15" x14ac:dyDescent="0.25"/>
  <cols>
    <col min="1" max="1" width="60" customWidth="1"/>
    <col min="2" max="2" width="4.140625" customWidth="1"/>
    <col min="3" max="6" width="6.5703125" customWidth="1"/>
    <col min="7" max="7" width="4.85546875" style="8" customWidth="1"/>
    <col min="8" max="8" width="4.85546875" customWidth="1"/>
    <col min="9" max="9" width="12.7109375" bestFit="1" customWidth="1"/>
    <col min="10" max="11" width="6.85546875" customWidth="1"/>
    <col min="12" max="13" width="0.42578125" customWidth="1"/>
    <col min="14" max="20" width="6.85546875" customWidth="1"/>
    <col min="21" max="21" width="21.5703125" customWidth="1"/>
    <col min="22" max="23" width="5.28515625" customWidth="1"/>
    <col min="24" max="29" width="5.85546875" customWidth="1"/>
    <col min="30" max="30" width="44.1406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152</v>
      </c>
      <c r="S3" s="3"/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153</v>
      </c>
      <c r="S4" s="1" t="s">
        <v>154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153</v>
      </c>
      <c r="AF4" s="1" t="s">
        <v>154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40865.582000000009</v>
      </c>
      <c r="F5" s="4">
        <f>SUM(F6:F498)</f>
        <v>41914.412000000004</v>
      </c>
      <c r="G5" s="6"/>
      <c r="H5" s="1"/>
      <c r="I5" s="1"/>
      <c r="J5" s="4">
        <f t="shared" ref="J5:T5" si="0">SUM(J6:J498)</f>
        <v>40286.750999999997</v>
      </c>
      <c r="K5" s="4">
        <f t="shared" si="0"/>
        <v>578.83099999999968</v>
      </c>
      <c r="L5" s="4">
        <f t="shared" si="0"/>
        <v>0</v>
      </c>
      <c r="M5" s="4">
        <f t="shared" si="0"/>
        <v>0</v>
      </c>
      <c r="N5" s="4">
        <f t="shared" si="0"/>
        <v>23297.342719999993</v>
      </c>
      <c r="O5" s="4">
        <f t="shared" si="0"/>
        <v>1100</v>
      </c>
      <c r="P5" s="4">
        <f t="shared" si="0"/>
        <v>8173.1163999999981</v>
      </c>
      <c r="Q5" s="4">
        <f t="shared" si="0"/>
        <v>26316.387480000005</v>
      </c>
      <c r="R5" s="4">
        <f t="shared" si="0"/>
        <v>21305.753960000002</v>
      </c>
      <c r="S5" s="4"/>
      <c r="T5" s="4">
        <f t="shared" si="0"/>
        <v>1600</v>
      </c>
      <c r="U5" s="1"/>
      <c r="V5" s="1"/>
      <c r="W5" s="1"/>
      <c r="X5" s="4">
        <f t="shared" ref="X5:AC5" si="1">SUM(X6:X498)</f>
        <v>7497.1015999999991</v>
      </c>
      <c r="Y5" s="4">
        <f t="shared" si="1"/>
        <v>7146.6448000000009</v>
      </c>
      <c r="Z5" s="4">
        <f t="shared" si="1"/>
        <v>7778.1452000000018</v>
      </c>
      <c r="AA5" s="4">
        <f t="shared" si="1"/>
        <v>7563.3547999999992</v>
      </c>
      <c r="AB5" s="4">
        <f t="shared" si="1"/>
        <v>5356.4881999999998</v>
      </c>
      <c r="AC5" s="4">
        <f t="shared" si="1"/>
        <v>5941.3245999999999</v>
      </c>
      <c r="AD5" s="1"/>
      <c r="AE5" s="4">
        <f>SUM(AE6:AE498)</f>
        <v>16953</v>
      </c>
      <c r="AF5" s="4">
        <f>SUM(AF6:AF498)</f>
        <v>1100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1320.64</v>
      </c>
      <c r="D6" s="1">
        <v>1340.684</v>
      </c>
      <c r="E6" s="1">
        <v>1144.192</v>
      </c>
      <c r="F6" s="1">
        <v>1176.4549999999999</v>
      </c>
      <c r="G6" s="6">
        <v>1</v>
      </c>
      <c r="H6" s="1">
        <v>50</v>
      </c>
      <c r="I6" s="1" t="s">
        <v>34</v>
      </c>
      <c r="J6" s="1">
        <v>1055.2249999999999</v>
      </c>
      <c r="K6" s="1">
        <f t="shared" ref="K6:K37" si="2">E6-J6</f>
        <v>88.967000000000098</v>
      </c>
      <c r="L6" s="1"/>
      <c r="M6" s="1"/>
      <c r="N6" s="1">
        <v>314.84900000000022</v>
      </c>
      <c r="O6" s="1"/>
      <c r="P6" s="1">
        <f>E6/5</f>
        <v>228.83840000000001</v>
      </c>
      <c r="Q6" s="5">
        <f>11*P6-O6-N6-F6</f>
        <v>1025.9184</v>
      </c>
      <c r="R6" s="5">
        <f>Q6</f>
        <v>1025.9184</v>
      </c>
      <c r="S6" s="5"/>
      <c r="T6" s="5"/>
      <c r="U6" s="1"/>
      <c r="V6" s="1">
        <f>(F6+N6+O6+R6)/P6</f>
        <v>11</v>
      </c>
      <c r="W6" s="1">
        <f>(F6+N6+O6)/P6</f>
        <v>6.5168433269940715</v>
      </c>
      <c r="X6" s="1">
        <v>198.2046</v>
      </c>
      <c r="Y6" s="1">
        <v>197.3946</v>
      </c>
      <c r="Z6" s="1">
        <v>208.82560000000001</v>
      </c>
      <c r="AA6" s="1">
        <v>263.88299999999998</v>
      </c>
      <c r="AB6" s="1">
        <v>184.9374</v>
      </c>
      <c r="AC6" s="1">
        <v>186.6396</v>
      </c>
      <c r="AD6" s="1" t="s">
        <v>35</v>
      </c>
      <c r="AE6" s="1">
        <f>ROUND(R6*G6,0)</f>
        <v>1026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33</v>
      </c>
      <c r="C7" s="1">
        <v>505.61599999999999</v>
      </c>
      <c r="D7" s="1">
        <v>238.37299999999999</v>
      </c>
      <c r="E7" s="1">
        <v>360.90499999999997</v>
      </c>
      <c r="F7" s="1">
        <v>296.70699999999999</v>
      </c>
      <c r="G7" s="6">
        <v>1</v>
      </c>
      <c r="H7" s="1">
        <v>45</v>
      </c>
      <c r="I7" s="1" t="s">
        <v>34</v>
      </c>
      <c r="J7" s="1">
        <v>333.6</v>
      </c>
      <c r="K7" s="1">
        <f t="shared" si="2"/>
        <v>27.30499999999995</v>
      </c>
      <c r="L7" s="1"/>
      <c r="M7" s="1"/>
      <c r="N7" s="1">
        <v>253.90100000000001</v>
      </c>
      <c r="O7" s="1"/>
      <c r="P7" s="1">
        <f t="shared" ref="P7:P70" si="3">E7/5</f>
        <v>72.180999999999997</v>
      </c>
      <c r="Q7" s="5">
        <f t="shared" ref="Q7:Q62" si="4">11*P7-O7-N7-F7</f>
        <v>243.38299999999992</v>
      </c>
      <c r="R7" s="5">
        <f t="shared" ref="R7:R62" si="5">Q7</f>
        <v>243.38299999999992</v>
      </c>
      <c r="S7" s="5"/>
      <c r="T7" s="5"/>
      <c r="U7" s="1"/>
      <c r="V7" s="1">
        <f t="shared" ref="V7:V62" si="6">(F7+N7+O7+R7)/P7</f>
        <v>10.999999999999998</v>
      </c>
      <c r="W7" s="1">
        <f t="shared" ref="W7:W70" si="7">(F7+N7+O7)/P7</f>
        <v>7.6281569942228558</v>
      </c>
      <c r="X7" s="1">
        <v>66.147000000000006</v>
      </c>
      <c r="Y7" s="1">
        <v>55.463800000000013</v>
      </c>
      <c r="Z7" s="1">
        <v>57.818600000000004</v>
      </c>
      <c r="AA7" s="1">
        <v>77.289000000000001</v>
      </c>
      <c r="AB7" s="1">
        <v>58.9876</v>
      </c>
      <c r="AC7" s="1">
        <v>41.823599999999999</v>
      </c>
      <c r="AD7" s="1"/>
      <c r="AE7" s="1">
        <f t="shared" ref="AE7:AF62" si="8">ROUND(R7*G7,0)</f>
        <v>243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33</v>
      </c>
      <c r="C8" s="1">
        <v>301.77699999999999</v>
      </c>
      <c r="D8" s="1">
        <v>1011.732</v>
      </c>
      <c r="E8" s="1">
        <v>529.95699999999999</v>
      </c>
      <c r="F8" s="1">
        <v>688.06100000000004</v>
      </c>
      <c r="G8" s="6">
        <v>1</v>
      </c>
      <c r="H8" s="1">
        <v>45</v>
      </c>
      <c r="I8" s="1" t="s">
        <v>34</v>
      </c>
      <c r="J8" s="1">
        <v>490</v>
      </c>
      <c r="K8" s="1">
        <f t="shared" si="2"/>
        <v>39.956999999999994</v>
      </c>
      <c r="L8" s="1"/>
      <c r="M8" s="1"/>
      <c r="N8" s="1">
        <v>131.95700000000011</v>
      </c>
      <c r="O8" s="1"/>
      <c r="P8" s="1">
        <f t="shared" si="3"/>
        <v>105.9914</v>
      </c>
      <c r="Q8" s="5">
        <f t="shared" si="4"/>
        <v>345.88739999999996</v>
      </c>
      <c r="R8" s="5">
        <f t="shared" si="5"/>
        <v>345.88739999999996</v>
      </c>
      <c r="S8" s="5"/>
      <c r="T8" s="5"/>
      <c r="U8" s="1"/>
      <c r="V8" s="1">
        <f t="shared" si="6"/>
        <v>11.000000000000002</v>
      </c>
      <c r="W8" s="1">
        <f t="shared" si="7"/>
        <v>7.7366465581169805</v>
      </c>
      <c r="X8" s="1">
        <v>96.07820000000001</v>
      </c>
      <c r="Y8" s="1">
        <v>103.81399999999999</v>
      </c>
      <c r="Z8" s="1">
        <v>114.5932</v>
      </c>
      <c r="AA8" s="1">
        <v>110.5438</v>
      </c>
      <c r="AB8" s="1">
        <v>83.646600000000007</v>
      </c>
      <c r="AC8" s="1">
        <v>134.24700000000001</v>
      </c>
      <c r="AD8" s="1"/>
      <c r="AE8" s="1">
        <f t="shared" si="8"/>
        <v>346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33</v>
      </c>
      <c r="C9" s="1">
        <v>241.56399999999999</v>
      </c>
      <c r="D9" s="1"/>
      <c r="E9" s="1">
        <v>159.184</v>
      </c>
      <c r="F9" s="1">
        <v>50.372</v>
      </c>
      <c r="G9" s="6">
        <v>1</v>
      </c>
      <c r="H9" s="1">
        <v>40</v>
      </c>
      <c r="I9" s="1" t="s">
        <v>34</v>
      </c>
      <c r="J9" s="1">
        <v>168.2</v>
      </c>
      <c r="K9" s="1">
        <f t="shared" si="2"/>
        <v>-9.0159999999999911</v>
      </c>
      <c r="L9" s="1"/>
      <c r="M9" s="1"/>
      <c r="N9" s="1">
        <v>186.12700000000001</v>
      </c>
      <c r="O9" s="1"/>
      <c r="P9" s="1">
        <f t="shared" si="3"/>
        <v>31.8368</v>
      </c>
      <c r="Q9" s="5">
        <f t="shared" si="4"/>
        <v>113.70579999999997</v>
      </c>
      <c r="R9" s="5">
        <f t="shared" si="5"/>
        <v>113.70579999999997</v>
      </c>
      <c r="S9" s="5"/>
      <c r="T9" s="5"/>
      <c r="U9" s="1"/>
      <c r="V9" s="1">
        <f t="shared" si="6"/>
        <v>11</v>
      </c>
      <c r="W9" s="1">
        <f t="shared" si="7"/>
        <v>7.4284789928636048</v>
      </c>
      <c r="X9" s="1">
        <v>27.831800000000001</v>
      </c>
      <c r="Y9" s="1">
        <v>15.005800000000001</v>
      </c>
      <c r="Z9" s="1">
        <v>21.661000000000001</v>
      </c>
      <c r="AA9" s="1">
        <v>26.8492</v>
      </c>
      <c r="AB9" s="1">
        <v>15.8352</v>
      </c>
      <c r="AC9" s="1">
        <v>18.6128</v>
      </c>
      <c r="AD9" s="1"/>
      <c r="AE9" s="1">
        <f t="shared" si="8"/>
        <v>114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40</v>
      </c>
      <c r="C10" s="1">
        <v>296</v>
      </c>
      <c r="D10" s="1">
        <v>336</v>
      </c>
      <c r="E10" s="1">
        <v>312</v>
      </c>
      <c r="F10" s="1">
        <v>295</v>
      </c>
      <c r="G10" s="6">
        <v>0.45</v>
      </c>
      <c r="H10" s="1">
        <v>45</v>
      </c>
      <c r="I10" s="1" t="s">
        <v>34</v>
      </c>
      <c r="J10" s="1">
        <v>322</v>
      </c>
      <c r="K10" s="1">
        <f t="shared" si="2"/>
        <v>-10</v>
      </c>
      <c r="L10" s="1"/>
      <c r="M10" s="1"/>
      <c r="N10" s="1">
        <v>102</v>
      </c>
      <c r="O10" s="1"/>
      <c r="P10" s="1">
        <f t="shared" si="3"/>
        <v>62.4</v>
      </c>
      <c r="Q10" s="5">
        <f t="shared" si="4"/>
        <v>289.39999999999998</v>
      </c>
      <c r="R10" s="5">
        <f t="shared" si="5"/>
        <v>289.39999999999998</v>
      </c>
      <c r="S10" s="5"/>
      <c r="T10" s="5"/>
      <c r="U10" s="1"/>
      <c r="V10" s="1">
        <f t="shared" si="6"/>
        <v>11</v>
      </c>
      <c r="W10" s="1">
        <f t="shared" si="7"/>
        <v>6.3621794871794872</v>
      </c>
      <c r="X10" s="1">
        <v>48.6</v>
      </c>
      <c r="Y10" s="1">
        <v>50.8</v>
      </c>
      <c r="Z10" s="1">
        <v>62.8</v>
      </c>
      <c r="AA10" s="1">
        <v>49.8</v>
      </c>
      <c r="AB10" s="1">
        <v>33.799999999999997</v>
      </c>
      <c r="AC10" s="1">
        <v>47.8</v>
      </c>
      <c r="AD10" s="1"/>
      <c r="AE10" s="1">
        <f t="shared" si="8"/>
        <v>130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40</v>
      </c>
      <c r="C11" s="1">
        <v>1436</v>
      </c>
      <c r="D11" s="1"/>
      <c r="E11" s="1">
        <v>593</v>
      </c>
      <c r="F11" s="1">
        <v>657</v>
      </c>
      <c r="G11" s="6">
        <v>0.45</v>
      </c>
      <c r="H11" s="1">
        <v>45</v>
      </c>
      <c r="I11" s="1" t="s">
        <v>34</v>
      </c>
      <c r="J11" s="1">
        <v>595</v>
      </c>
      <c r="K11" s="1">
        <f t="shared" si="2"/>
        <v>-2</v>
      </c>
      <c r="L11" s="1"/>
      <c r="M11" s="1"/>
      <c r="N11" s="1">
        <v>221</v>
      </c>
      <c r="O11" s="1"/>
      <c r="P11" s="1">
        <f t="shared" si="3"/>
        <v>118.6</v>
      </c>
      <c r="Q11" s="5">
        <f t="shared" si="4"/>
        <v>426.59999999999991</v>
      </c>
      <c r="R11" s="5">
        <f t="shared" si="5"/>
        <v>426.59999999999991</v>
      </c>
      <c r="S11" s="5"/>
      <c r="T11" s="5"/>
      <c r="U11" s="1"/>
      <c r="V11" s="1">
        <f t="shared" si="6"/>
        <v>11</v>
      </c>
      <c r="W11" s="1">
        <f t="shared" si="7"/>
        <v>7.4030354131534573</v>
      </c>
      <c r="X11" s="1">
        <v>110.4</v>
      </c>
      <c r="Y11" s="1">
        <v>51</v>
      </c>
      <c r="Z11" s="1">
        <v>61.4</v>
      </c>
      <c r="AA11" s="1">
        <v>137</v>
      </c>
      <c r="AB11" s="1">
        <v>92.8</v>
      </c>
      <c r="AC11" s="1">
        <v>126.2</v>
      </c>
      <c r="AD11" s="1"/>
      <c r="AE11" s="1">
        <f t="shared" si="8"/>
        <v>192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40</v>
      </c>
      <c r="C12" s="1">
        <v>315</v>
      </c>
      <c r="D12" s="1"/>
      <c r="E12" s="1">
        <v>143</v>
      </c>
      <c r="F12" s="1">
        <v>110</v>
      </c>
      <c r="G12" s="6">
        <v>0.17</v>
      </c>
      <c r="H12" s="1">
        <v>180</v>
      </c>
      <c r="I12" s="1" t="s">
        <v>34</v>
      </c>
      <c r="J12" s="1">
        <v>118</v>
      </c>
      <c r="K12" s="1">
        <f t="shared" si="2"/>
        <v>25</v>
      </c>
      <c r="L12" s="1"/>
      <c r="M12" s="1"/>
      <c r="N12" s="1">
        <v>162</v>
      </c>
      <c r="O12" s="1"/>
      <c r="P12" s="1">
        <f t="shared" si="3"/>
        <v>28.6</v>
      </c>
      <c r="Q12" s="5">
        <f t="shared" si="4"/>
        <v>42.600000000000023</v>
      </c>
      <c r="R12" s="5">
        <f t="shared" si="5"/>
        <v>42.600000000000023</v>
      </c>
      <c r="S12" s="5"/>
      <c r="T12" s="5"/>
      <c r="U12" s="1"/>
      <c r="V12" s="1">
        <f t="shared" si="6"/>
        <v>11</v>
      </c>
      <c r="W12" s="1">
        <f t="shared" si="7"/>
        <v>9.51048951048951</v>
      </c>
      <c r="X12" s="1">
        <v>31.8</v>
      </c>
      <c r="Y12" s="1">
        <v>13</v>
      </c>
      <c r="Z12" s="1">
        <v>18.600000000000001</v>
      </c>
      <c r="AA12" s="1">
        <v>36.799999999999997</v>
      </c>
      <c r="AB12" s="1">
        <v>18.600000000000001</v>
      </c>
      <c r="AC12" s="1">
        <v>11.8</v>
      </c>
      <c r="AD12" s="1"/>
      <c r="AE12" s="1">
        <f t="shared" si="8"/>
        <v>7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40</v>
      </c>
      <c r="C13" s="1">
        <v>266</v>
      </c>
      <c r="D13" s="1">
        <v>30</v>
      </c>
      <c r="E13" s="1">
        <v>87</v>
      </c>
      <c r="F13" s="1">
        <v>165</v>
      </c>
      <c r="G13" s="6">
        <v>0.3</v>
      </c>
      <c r="H13" s="1">
        <v>40</v>
      </c>
      <c r="I13" s="1" t="s">
        <v>34</v>
      </c>
      <c r="J13" s="1">
        <v>101</v>
      </c>
      <c r="K13" s="1">
        <f t="shared" si="2"/>
        <v>-14</v>
      </c>
      <c r="L13" s="1"/>
      <c r="M13" s="1"/>
      <c r="N13" s="1">
        <v>0</v>
      </c>
      <c r="O13" s="1"/>
      <c r="P13" s="1">
        <f t="shared" si="3"/>
        <v>17.399999999999999</v>
      </c>
      <c r="Q13" s="5">
        <f t="shared" si="4"/>
        <v>26.399999999999977</v>
      </c>
      <c r="R13" s="5">
        <f t="shared" si="5"/>
        <v>26.399999999999977</v>
      </c>
      <c r="S13" s="5"/>
      <c r="T13" s="5"/>
      <c r="U13" s="1"/>
      <c r="V13" s="1">
        <f t="shared" si="6"/>
        <v>11</v>
      </c>
      <c r="W13" s="1">
        <f t="shared" si="7"/>
        <v>9.4827586206896566</v>
      </c>
      <c r="X13" s="1">
        <v>15.2</v>
      </c>
      <c r="Y13" s="1">
        <v>18.2</v>
      </c>
      <c r="Z13" s="1">
        <v>29.4</v>
      </c>
      <c r="AA13" s="1">
        <v>32.6</v>
      </c>
      <c r="AB13" s="1">
        <v>15.6</v>
      </c>
      <c r="AC13" s="1">
        <v>15.8</v>
      </c>
      <c r="AD13" s="1"/>
      <c r="AE13" s="1">
        <f t="shared" si="8"/>
        <v>8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40</v>
      </c>
      <c r="C14" s="1">
        <v>240</v>
      </c>
      <c r="D14" s="1">
        <v>255</v>
      </c>
      <c r="E14" s="1">
        <v>229</v>
      </c>
      <c r="F14" s="1">
        <v>155</v>
      </c>
      <c r="G14" s="6">
        <v>0.17</v>
      </c>
      <c r="H14" s="1">
        <v>180</v>
      </c>
      <c r="I14" s="1" t="s">
        <v>34</v>
      </c>
      <c r="J14" s="1">
        <v>236</v>
      </c>
      <c r="K14" s="1">
        <f t="shared" si="2"/>
        <v>-7</v>
      </c>
      <c r="L14" s="1"/>
      <c r="M14" s="1"/>
      <c r="N14" s="1">
        <v>360</v>
      </c>
      <c r="O14" s="1"/>
      <c r="P14" s="1">
        <f t="shared" si="3"/>
        <v>45.8</v>
      </c>
      <c r="Q14" s="5"/>
      <c r="R14" s="5">
        <f t="shared" si="5"/>
        <v>0</v>
      </c>
      <c r="S14" s="5"/>
      <c r="T14" s="5"/>
      <c r="U14" s="1"/>
      <c r="V14" s="1">
        <f t="shared" si="6"/>
        <v>11.244541484716159</v>
      </c>
      <c r="W14" s="1">
        <f t="shared" si="7"/>
        <v>11.244541484716159</v>
      </c>
      <c r="X14" s="1">
        <v>57</v>
      </c>
      <c r="Y14" s="1">
        <v>34.200000000000003</v>
      </c>
      <c r="Z14" s="1">
        <v>11.8</v>
      </c>
      <c r="AA14" s="1">
        <v>0</v>
      </c>
      <c r="AB14" s="1">
        <v>0</v>
      </c>
      <c r="AC14" s="1">
        <v>8.8000000000000007</v>
      </c>
      <c r="AD14" s="1"/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40</v>
      </c>
      <c r="C15" s="1">
        <v>69</v>
      </c>
      <c r="D15" s="1">
        <v>84</v>
      </c>
      <c r="E15" s="1">
        <v>55</v>
      </c>
      <c r="F15" s="1">
        <v>83</v>
      </c>
      <c r="G15" s="6">
        <v>0.35</v>
      </c>
      <c r="H15" s="1">
        <v>50</v>
      </c>
      <c r="I15" s="1" t="s">
        <v>34</v>
      </c>
      <c r="J15" s="1">
        <v>55</v>
      </c>
      <c r="K15" s="1">
        <f t="shared" si="2"/>
        <v>0</v>
      </c>
      <c r="L15" s="1"/>
      <c r="M15" s="1"/>
      <c r="N15" s="1">
        <v>7</v>
      </c>
      <c r="O15" s="1"/>
      <c r="P15" s="1">
        <f t="shared" si="3"/>
        <v>11</v>
      </c>
      <c r="Q15" s="5">
        <f t="shared" si="4"/>
        <v>31</v>
      </c>
      <c r="R15" s="5">
        <f t="shared" si="5"/>
        <v>31</v>
      </c>
      <c r="S15" s="5"/>
      <c r="T15" s="5"/>
      <c r="U15" s="1"/>
      <c r="V15" s="1">
        <f t="shared" si="6"/>
        <v>11</v>
      </c>
      <c r="W15" s="1">
        <f t="shared" si="7"/>
        <v>8.1818181818181817</v>
      </c>
      <c r="X15" s="1">
        <v>10.6</v>
      </c>
      <c r="Y15" s="1">
        <v>12.2</v>
      </c>
      <c r="Z15" s="1">
        <v>13.6</v>
      </c>
      <c r="AA15" s="1">
        <v>10.8</v>
      </c>
      <c r="AB15" s="1">
        <v>6.8</v>
      </c>
      <c r="AC15" s="1">
        <v>9.6</v>
      </c>
      <c r="AD15" s="1"/>
      <c r="AE15" s="1">
        <f t="shared" si="8"/>
        <v>11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40</v>
      </c>
      <c r="C16" s="1">
        <v>60</v>
      </c>
      <c r="D16" s="1">
        <v>144</v>
      </c>
      <c r="E16" s="1">
        <v>74</v>
      </c>
      <c r="F16" s="1">
        <v>123</v>
      </c>
      <c r="G16" s="6">
        <v>0.35</v>
      </c>
      <c r="H16" s="1">
        <v>50</v>
      </c>
      <c r="I16" s="1" t="s">
        <v>34</v>
      </c>
      <c r="J16" s="1">
        <v>80</v>
      </c>
      <c r="K16" s="1">
        <f t="shared" si="2"/>
        <v>-6</v>
      </c>
      <c r="L16" s="1"/>
      <c r="M16" s="1"/>
      <c r="N16" s="1">
        <v>0</v>
      </c>
      <c r="O16" s="1"/>
      <c r="P16" s="1">
        <f t="shared" si="3"/>
        <v>14.8</v>
      </c>
      <c r="Q16" s="5">
        <f t="shared" si="4"/>
        <v>39.800000000000011</v>
      </c>
      <c r="R16" s="5">
        <f t="shared" si="5"/>
        <v>39.800000000000011</v>
      </c>
      <c r="S16" s="5"/>
      <c r="T16" s="5"/>
      <c r="U16" s="1"/>
      <c r="V16" s="1">
        <f t="shared" si="6"/>
        <v>11</v>
      </c>
      <c r="W16" s="1">
        <f t="shared" si="7"/>
        <v>8.3108108108108105</v>
      </c>
      <c r="X16" s="1">
        <v>9.4</v>
      </c>
      <c r="Y16" s="1">
        <v>14.4</v>
      </c>
      <c r="Z16" s="1">
        <v>19.600000000000001</v>
      </c>
      <c r="AA16" s="1">
        <v>13</v>
      </c>
      <c r="AB16" s="1">
        <v>8.6</v>
      </c>
      <c r="AC16" s="1">
        <v>8.4</v>
      </c>
      <c r="AD16" s="1"/>
      <c r="AE16" s="1">
        <f t="shared" si="8"/>
        <v>14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33</v>
      </c>
      <c r="C17" s="1">
        <v>1091.1590000000001</v>
      </c>
      <c r="D17" s="1">
        <v>1213.0909999999999</v>
      </c>
      <c r="E17" s="1">
        <v>893.69600000000003</v>
      </c>
      <c r="F17" s="1">
        <v>1244.576</v>
      </c>
      <c r="G17" s="6">
        <v>1</v>
      </c>
      <c r="H17" s="1">
        <v>55</v>
      </c>
      <c r="I17" s="1" t="s">
        <v>34</v>
      </c>
      <c r="J17" s="1">
        <v>878.57100000000003</v>
      </c>
      <c r="K17" s="1">
        <f t="shared" si="2"/>
        <v>15.125</v>
      </c>
      <c r="L17" s="1"/>
      <c r="M17" s="1"/>
      <c r="N17" s="1">
        <v>308.19299999999998</v>
      </c>
      <c r="O17" s="1"/>
      <c r="P17" s="1">
        <f t="shared" si="3"/>
        <v>178.73920000000001</v>
      </c>
      <c r="Q17" s="5">
        <f t="shared" si="4"/>
        <v>413.36220000000003</v>
      </c>
      <c r="R17" s="5">
        <v>0</v>
      </c>
      <c r="S17" s="5"/>
      <c r="T17" s="5">
        <v>0</v>
      </c>
      <c r="U17" s="1" t="s">
        <v>145</v>
      </c>
      <c r="V17" s="1">
        <f t="shared" si="6"/>
        <v>8.6873444661271844</v>
      </c>
      <c r="W17" s="1">
        <f t="shared" si="7"/>
        <v>8.6873444661271844</v>
      </c>
      <c r="X17" s="1">
        <v>173.0436</v>
      </c>
      <c r="Y17" s="1">
        <v>184.96039999999999</v>
      </c>
      <c r="Z17" s="1">
        <v>191.83320000000001</v>
      </c>
      <c r="AA17" s="1">
        <v>163.59</v>
      </c>
      <c r="AB17" s="1">
        <v>126.5206</v>
      </c>
      <c r="AC17" s="1">
        <v>86.512</v>
      </c>
      <c r="AD17" s="1" t="s">
        <v>150</v>
      </c>
      <c r="AE17" s="1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33</v>
      </c>
      <c r="C18" s="1">
        <v>569.54200000000003</v>
      </c>
      <c r="D18" s="1">
        <v>3565.52</v>
      </c>
      <c r="E18" s="1">
        <v>2118.134</v>
      </c>
      <c r="F18" s="1">
        <v>1725.732</v>
      </c>
      <c r="G18" s="6">
        <v>1</v>
      </c>
      <c r="H18" s="1">
        <v>50</v>
      </c>
      <c r="I18" s="1" t="s">
        <v>34</v>
      </c>
      <c r="J18" s="1">
        <v>2121</v>
      </c>
      <c r="K18" s="1">
        <f t="shared" si="2"/>
        <v>-2.8659999999999854</v>
      </c>
      <c r="L18" s="1"/>
      <c r="M18" s="1"/>
      <c r="N18" s="1">
        <v>854.97839999999997</v>
      </c>
      <c r="O18" s="1">
        <v>500</v>
      </c>
      <c r="P18" s="1">
        <f t="shared" si="3"/>
        <v>423.6268</v>
      </c>
      <c r="Q18" s="5">
        <f t="shared" si="4"/>
        <v>1579.1844000000001</v>
      </c>
      <c r="R18" s="5">
        <f t="shared" si="5"/>
        <v>1579.1844000000001</v>
      </c>
      <c r="S18" s="5"/>
      <c r="T18" s="5"/>
      <c r="U18" s="1"/>
      <c r="V18" s="1">
        <f t="shared" si="6"/>
        <v>11</v>
      </c>
      <c r="W18" s="1">
        <f t="shared" si="7"/>
        <v>7.2722273472783119</v>
      </c>
      <c r="X18" s="1">
        <v>375.75400000000002</v>
      </c>
      <c r="Y18" s="1">
        <v>328.93259999999998</v>
      </c>
      <c r="Z18" s="1">
        <v>368.85480000000001</v>
      </c>
      <c r="AA18" s="1">
        <v>346.28440000000001</v>
      </c>
      <c r="AB18" s="1">
        <v>243.9324</v>
      </c>
      <c r="AC18" s="1">
        <v>335.459</v>
      </c>
      <c r="AD18" s="1"/>
      <c r="AE18" s="1">
        <f t="shared" si="8"/>
        <v>1579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33</v>
      </c>
      <c r="C19" s="1">
        <v>6.2610000000000001</v>
      </c>
      <c r="D19" s="1">
        <v>101.977</v>
      </c>
      <c r="E19" s="1">
        <v>92.787000000000006</v>
      </c>
      <c r="F19" s="1">
        <v>1.78</v>
      </c>
      <c r="G19" s="6">
        <v>1</v>
      </c>
      <c r="H19" s="1">
        <v>60</v>
      </c>
      <c r="I19" s="1" t="s">
        <v>34</v>
      </c>
      <c r="J19" s="1">
        <v>114.185</v>
      </c>
      <c r="K19" s="1">
        <f t="shared" si="2"/>
        <v>-21.397999999999996</v>
      </c>
      <c r="L19" s="1"/>
      <c r="M19" s="1"/>
      <c r="N19" s="1">
        <v>89.23599999999999</v>
      </c>
      <c r="O19" s="1"/>
      <c r="P19" s="1">
        <f t="shared" si="3"/>
        <v>18.557400000000001</v>
      </c>
      <c r="Q19" s="5">
        <f t="shared" si="4"/>
        <v>113.11540000000002</v>
      </c>
      <c r="R19" s="5">
        <v>50</v>
      </c>
      <c r="S19" s="5"/>
      <c r="T19" s="5">
        <v>50</v>
      </c>
      <c r="U19" s="1" t="s">
        <v>146</v>
      </c>
      <c r="V19" s="1">
        <f t="shared" si="6"/>
        <v>7.5989093299707919</v>
      </c>
      <c r="W19" s="1">
        <f t="shared" si="7"/>
        <v>4.9045663724444148</v>
      </c>
      <c r="X19" s="1">
        <v>13.0756</v>
      </c>
      <c r="Y19" s="1">
        <v>16.981400000000001</v>
      </c>
      <c r="Z19" s="1">
        <v>16.542200000000001</v>
      </c>
      <c r="AA19" s="1">
        <v>16.874199999999998</v>
      </c>
      <c r="AB19" s="1">
        <v>16.869800000000001</v>
      </c>
      <c r="AC19" s="1">
        <v>96.611000000000004</v>
      </c>
      <c r="AD19" s="1" t="s">
        <v>51</v>
      </c>
      <c r="AE19" s="1">
        <f t="shared" si="8"/>
        <v>50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33</v>
      </c>
      <c r="C20" s="1">
        <v>344.65100000000001</v>
      </c>
      <c r="D20" s="1">
        <v>179.82400000000001</v>
      </c>
      <c r="E20" s="1">
        <v>218.47900000000001</v>
      </c>
      <c r="F20" s="1">
        <v>244.86</v>
      </c>
      <c r="G20" s="6">
        <v>1</v>
      </c>
      <c r="H20" s="1">
        <v>60</v>
      </c>
      <c r="I20" s="1" t="s">
        <v>34</v>
      </c>
      <c r="J20" s="1">
        <v>204.97300000000001</v>
      </c>
      <c r="K20" s="1">
        <f t="shared" si="2"/>
        <v>13.506</v>
      </c>
      <c r="L20" s="1"/>
      <c r="M20" s="1"/>
      <c r="N20" s="1">
        <v>157.99299999999999</v>
      </c>
      <c r="O20" s="1"/>
      <c r="P20" s="1">
        <f t="shared" si="3"/>
        <v>43.695800000000006</v>
      </c>
      <c r="Q20" s="5">
        <f t="shared" si="4"/>
        <v>77.800800000000038</v>
      </c>
      <c r="R20" s="5">
        <f t="shared" si="5"/>
        <v>77.800800000000038</v>
      </c>
      <c r="S20" s="5"/>
      <c r="T20" s="5"/>
      <c r="U20" s="1"/>
      <c r="V20" s="1">
        <f t="shared" si="6"/>
        <v>11</v>
      </c>
      <c r="W20" s="1">
        <f t="shared" si="7"/>
        <v>9.2194902027197116</v>
      </c>
      <c r="X20" s="1">
        <v>45.4392</v>
      </c>
      <c r="Y20" s="1">
        <v>39.9056</v>
      </c>
      <c r="Z20" s="1">
        <v>40.909999999999997</v>
      </c>
      <c r="AA20" s="1">
        <v>48.812600000000003</v>
      </c>
      <c r="AB20" s="1">
        <v>35.404000000000003</v>
      </c>
      <c r="AC20" s="1">
        <v>25.968399999999999</v>
      </c>
      <c r="AD20" s="1"/>
      <c r="AE20" s="1">
        <f t="shared" si="8"/>
        <v>78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33</v>
      </c>
      <c r="C21" s="1">
        <v>965.53499999999997</v>
      </c>
      <c r="D21" s="1">
        <v>1916.4280000000001</v>
      </c>
      <c r="E21" s="1">
        <v>1121.7239999999999</v>
      </c>
      <c r="F21" s="1">
        <v>1585.2639999999999</v>
      </c>
      <c r="G21" s="6">
        <v>1</v>
      </c>
      <c r="H21" s="1">
        <v>60</v>
      </c>
      <c r="I21" s="1" t="s">
        <v>34</v>
      </c>
      <c r="J21" s="1">
        <v>1083.135</v>
      </c>
      <c r="K21" s="1">
        <f t="shared" si="2"/>
        <v>38.588999999999942</v>
      </c>
      <c r="L21" s="1"/>
      <c r="M21" s="1"/>
      <c r="N21" s="1">
        <v>267.27699999999999</v>
      </c>
      <c r="O21" s="1"/>
      <c r="P21" s="1">
        <f t="shared" si="3"/>
        <v>224.34479999999999</v>
      </c>
      <c r="Q21" s="5">
        <f t="shared" si="4"/>
        <v>615.25179999999978</v>
      </c>
      <c r="R21" s="5">
        <f t="shared" si="5"/>
        <v>615.25179999999978</v>
      </c>
      <c r="S21" s="5"/>
      <c r="T21" s="5"/>
      <c r="U21" s="1"/>
      <c r="V21" s="1">
        <f t="shared" si="6"/>
        <v>11</v>
      </c>
      <c r="W21" s="1">
        <f t="shared" si="7"/>
        <v>8.257561574861553</v>
      </c>
      <c r="X21" s="1">
        <v>209.53980000000001</v>
      </c>
      <c r="Y21" s="1">
        <v>235.58340000000001</v>
      </c>
      <c r="Z21" s="1">
        <v>252.62219999999999</v>
      </c>
      <c r="AA21" s="1">
        <v>207.96799999999999</v>
      </c>
      <c r="AB21" s="1">
        <v>161.38399999999999</v>
      </c>
      <c r="AC21" s="1">
        <v>122.6626</v>
      </c>
      <c r="AD21" s="1" t="s">
        <v>48</v>
      </c>
      <c r="AE21" s="1">
        <f t="shared" si="8"/>
        <v>615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33</v>
      </c>
      <c r="C22" s="1">
        <v>157.41</v>
      </c>
      <c r="D22" s="1">
        <v>305.52</v>
      </c>
      <c r="E22" s="1">
        <v>370.09699999999998</v>
      </c>
      <c r="F22" s="1">
        <v>91.947999999999993</v>
      </c>
      <c r="G22" s="6">
        <v>1</v>
      </c>
      <c r="H22" s="1">
        <v>60</v>
      </c>
      <c r="I22" s="1" t="s">
        <v>34</v>
      </c>
      <c r="J22" s="1">
        <v>365.44</v>
      </c>
      <c r="K22" s="1">
        <f t="shared" si="2"/>
        <v>4.6569999999999823</v>
      </c>
      <c r="L22" s="1"/>
      <c r="M22" s="1"/>
      <c r="N22" s="1">
        <v>344.4</v>
      </c>
      <c r="O22" s="1"/>
      <c r="P22" s="1">
        <f t="shared" si="3"/>
        <v>74.01939999999999</v>
      </c>
      <c r="Q22" s="5">
        <f t="shared" si="4"/>
        <v>377.86539999999991</v>
      </c>
      <c r="R22" s="5">
        <v>200</v>
      </c>
      <c r="S22" s="5"/>
      <c r="T22" s="5">
        <v>200</v>
      </c>
      <c r="U22" s="1" t="s">
        <v>147</v>
      </c>
      <c r="V22" s="1">
        <f t="shared" si="6"/>
        <v>8.5970434777909581</v>
      </c>
      <c r="W22" s="1">
        <f t="shared" si="7"/>
        <v>5.8950491357671098</v>
      </c>
      <c r="X22" s="1">
        <v>53.822000000000003</v>
      </c>
      <c r="Y22" s="1">
        <v>45.591200000000001</v>
      </c>
      <c r="Z22" s="1">
        <v>63.66</v>
      </c>
      <c r="AA22" s="1">
        <v>62.163400000000003</v>
      </c>
      <c r="AB22" s="1">
        <v>44.078800000000001</v>
      </c>
      <c r="AC22" s="1">
        <v>91.929999999999993</v>
      </c>
      <c r="AD22" s="1" t="s">
        <v>51</v>
      </c>
      <c r="AE22" s="1">
        <f t="shared" si="8"/>
        <v>200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33</v>
      </c>
      <c r="C23" s="1">
        <v>344.303</v>
      </c>
      <c r="D23" s="1">
        <v>468.63200000000001</v>
      </c>
      <c r="E23" s="1">
        <v>311.80099999999999</v>
      </c>
      <c r="F23" s="1">
        <v>438.35300000000001</v>
      </c>
      <c r="G23" s="6">
        <v>1</v>
      </c>
      <c r="H23" s="1">
        <v>60</v>
      </c>
      <c r="I23" s="1" t="s">
        <v>34</v>
      </c>
      <c r="J23" s="1">
        <v>300.46699999999998</v>
      </c>
      <c r="K23" s="1">
        <f t="shared" si="2"/>
        <v>11.334000000000003</v>
      </c>
      <c r="L23" s="1"/>
      <c r="M23" s="1"/>
      <c r="N23" s="1">
        <v>64.769999999999982</v>
      </c>
      <c r="O23" s="1"/>
      <c r="P23" s="1">
        <f t="shared" si="3"/>
        <v>62.360199999999999</v>
      </c>
      <c r="Q23" s="5">
        <f t="shared" si="4"/>
        <v>182.83919999999995</v>
      </c>
      <c r="R23" s="5">
        <f t="shared" si="5"/>
        <v>182.83919999999995</v>
      </c>
      <c r="S23" s="5"/>
      <c r="T23" s="5"/>
      <c r="U23" s="1"/>
      <c r="V23" s="1">
        <f t="shared" si="6"/>
        <v>11</v>
      </c>
      <c r="W23" s="1">
        <f t="shared" si="7"/>
        <v>8.0680145349116899</v>
      </c>
      <c r="X23" s="1">
        <v>58.208799999999997</v>
      </c>
      <c r="Y23" s="1">
        <v>66.087199999999996</v>
      </c>
      <c r="Z23" s="1">
        <v>70.261400000000009</v>
      </c>
      <c r="AA23" s="1">
        <v>66.737200000000001</v>
      </c>
      <c r="AB23" s="1">
        <v>50.395400000000002</v>
      </c>
      <c r="AC23" s="1">
        <v>48.161200000000001</v>
      </c>
      <c r="AD23" s="1"/>
      <c r="AE23" s="1">
        <f t="shared" si="8"/>
        <v>183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33</v>
      </c>
      <c r="C24" s="1">
        <v>1110.4100000000001</v>
      </c>
      <c r="D24" s="1">
        <v>537.68100000000004</v>
      </c>
      <c r="E24" s="1">
        <v>850.197</v>
      </c>
      <c r="F24" s="1">
        <v>629.49900000000002</v>
      </c>
      <c r="G24" s="6">
        <v>1</v>
      </c>
      <c r="H24" s="1">
        <v>60</v>
      </c>
      <c r="I24" s="1" t="s">
        <v>34</v>
      </c>
      <c r="J24" s="1">
        <v>831.596</v>
      </c>
      <c r="K24" s="1">
        <f t="shared" si="2"/>
        <v>18.600999999999999</v>
      </c>
      <c r="L24" s="1"/>
      <c r="M24" s="1"/>
      <c r="N24" s="1">
        <v>879.69399999999996</v>
      </c>
      <c r="O24" s="1"/>
      <c r="P24" s="1">
        <f t="shared" si="3"/>
        <v>170.0394</v>
      </c>
      <c r="Q24" s="5">
        <f t="shared" si="4"/>
        <v>361.24039999999991</v>
      </c>
      <c r="R24" s="5">
        <f t="shared" si="5"/>
        <v>361.24039999999991</v>
      </c>
      <c r="S24" s="5"/>
      <c r="T24" s="5"/>
      <c r="U24" s="1"/>
      <c r="V24" s="1">
        <f t="shared" si="6"/>
        <v>11</v>
      </c>
      <c r="W24" s="1">
        <f t="shared" si="7"/>
        <v>8.8755488433857099</v>
      </c>
      <c r="X24" s="1">
        <v>168.24719999999999</v>
      </c>
      <c r="Y24" s="1">
        <v>128.45140000000001</v>
      </c>
      <c r="Z24" s="1">
        <v>133.72239999999999</v>
      </c>
      <c r="AA24" s="1">
        <v>143.09520000000001</v>
      </c>
      <c r="AB24" s="1">
        <v>105.31699999999999</v>
      </c>
      <c r="AC24" s="1">
        <v>63.206800000000001</v>
      </c>
      <c r="AD24" s="1" t="s">
        <v>48</v>
      </c>
      <c r="AE24" s="1">
        <f t="shared" si="8"/>
        <v>361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33</v>
      </c>
      <c r="C25" s="1">
        <v>356.02800000000002</v>
      </c>
      <c r="D25" s="1">
        <v>134.36799999999999</v>
      </c>
      <c r="E25" s="1">
        <v>295.39699999999999</v>
      </c>
      <c r="F25" s="1">
        <v>138.608</v>
      </c>
      <c r="G25" s="6">
        <v>1</v>
      </c>
      <c r="H25" s="1">
        <v>30</v>
      </c>
      <c r="I25" s="1" t="s">
        <v>34</v>
      </c>
      <c r="J25" s="1">
        <v>295.34899999999999</v>
      </c>
      <c r="K25" s="1">
        <f t="shared" si="2"/>
        <v>4.8000000000001819E-2</v>
      </c>
      <c r="L25" s="1"/>
      <c r="M25" s="1"/>
      <c r="N25" s="1">
        <v>367.67899999999997</v>
      </c>
      <c r="O25" s="1"/>
      <c r="P25" s="1">
        <f t="shared" si="3"/>
        <v>59.0794</v>
      </c>
      <c r="Q25" s="5">
        <f t="shared" si="4"/>
        <v>143.58639999999997</v>
      </c>
      <c r="R25" s="5">
        <f t="shared" si="5"/>
        <v>143.58639999999997</v>
      </c>
      <c r="S25" s="5"/>
      <c r="T25" s="5"/>
      <c r="U25" s="1"/>
      <c r="V25" s="1">
        <f t="shared" si="6"/>
        <v>11</v>
      </c>
      <c r="W25" s="1">
        <f t="shared" si="7"/>
        <v>8.5696029411266874</v>
      </c>
      <c r="X25" s="1">
        <v>56.272199999999998</v>
      </c>
      <c r="Y25" s="1">
        <v>38.084000000000003</v>
      </c>
      <c r="Z25" s="1">
        <v>40.426400000000001</v>
      </c>
      <c r="AA25" s="1">
        <v>42.826799999999999</v>
      </c>
      <c r="AB25" s="1">
        <v>31.9848</v>
      </c>
      <c r="AC25" s="1">
        <v>26.3474</v>
      </c>
      <c r="AD25" s="1"/>
      <c r="AE25" s="1">
        <f t="shared" si="8"/>
        <v>144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33</v>
      </c>
      <c r="C26" s="1">
        <v>157.048</v>
      </c>
      <c r="D26" s="1">
        <v>199.393</v>
      </c>
      <c r="E26" s="1">
        <v>185.41300000000001</v>
      </c>
      <c r="F26" s="1">
        <v>123.861</v>
      </c>
      <c r="G26" s="6">
        <v>1</v>
      </c>
      <c r="H26" s="1">
        <v>30</v>
      </c>
      <c r="I26" s="1" t="s">
        <v>34</v>
      </c>
      <c r="J26" s="1">
        <v>184.1</v>
      </c>
      <c r="K26" s="1">
        <f t="shared" si="2"/>
        <v>1.3130000000000166</v>
      </c>
      <c r="L26" s="1"/>
      <c r="M26" s="1"/>
      <c r="N26" s="1">
        <v>222.82499999999999</v>
      </c>
      <c r="O26" s="1"/>
      <c r="P26" s="1">
        <f t="shared" si="3"/>
        <v>37.082599999999999</v>
      </c>
      <c r="Q26" s="5">
        <f t="shared" si="4"/>
        <v>61.222599999999986</v>
      </c>
      <c r="R26" s="5">
        <f t="shared" si="5"/>
        <v>61.222599999999986</v>
      </c>
      <c r="S26" s="5"/>
      <c r="T26" s="5"/>
      <c r="U26" s="1"/>
      <c r="V26" s="1">
        <f t="shared" si="6"/>
        <v>11</v>
      </c>
      <c r="W26" s="1">
        <f t="shared" si="7"/>
        <v>9.3490208345693127</v>
      </c>
      <c r="X26" s="1">
        <v>38.378599999999999</v>
      </c>
      <c r="Y26" s="1">
        <v>29.973600000000001</v>
      </c>
      <c r="Z26" s="1">
        <v>26.559799999999999</v>
      </c>
      <c r="AA26" s="1">
        <v>33.348799999999997</v>
      </c>
      <c r="AB26" s="1">
        <v>28.3184</v>
      </c>
      <c r="AC26" s="1">
        <v>8.3414000000000001</v>
      </c>
      <c r="AD26" s="1" t="s">
        <v>59</v>
      </c>
      <c r="AE26" s="1">
        <f t="shared" si="8"/>
        <v>61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60</v>
      </c>
      <c r="B27" s="1" t="s">
        <v>33</v>
      </c>
      <c r="C27" s="1">
        <v>341.23200000000003</v>
      </c>
      <c r="D27" s="1">
        <v>933.54</v>
      </c>
      <c r="E27" s="1">
        <v>534.22799999999995</v>
      </c>
      <c r="F27" s="1">
        <v>621.476</v>
      </c>
      <c r="G27" s="6">
        <v>1</v>
      </c>
      <c r="H27" s="1">
        <v>30</v>
      </c>
      <c r="I27" s="1" t="s">
        <v>34</v>
      </c>
      <c r="J27" s="1">
        <v>542.42999999999995</v>
      </c>
      <c r="K27" s="1">
        <f t="shared" si="2"/>
        <v>-8.2019999999999982</v>
      </c>
      <c r="L27" s="1"/>
      <c r="M27" s="1"/>
      <c r="N27" s="1">
        <v>339.21400000000011</v>
      </c>
      <c r="O27" s="1"/>
      <c r="P27" s="1">
        <f t="shared" si="3"/>
        <v>106.84559999999999</v>
      </c>
      <c r="Q27" s="5">
        <f t="shared" si="4"/>
        <v>214.61159999999961</v>
      </c>
      <c r="R27" s="5">
        <f t="shared" si="5"/>
        <v>214.61159999999961</v>
      </c>
      <c r="S27" s="5"/>
      <c r="T27" s="5"/>
      <c r="U27" s="1"/>
      <c r="V27" s="1">
        <f t="shared" si="6"/>
        <v>10.999999999999998</v>
      </c>
      <c r="W27" s="1">
        <f t="shared" si="7"/>
        <v>8.9913857004874345</v>
      </c>
      <c r="X27" s="1">
        <v>106.6036</v>
      </c>
      <c r="Y27" s="1">
        <v>103.845</v>
      </c>
      <c r="Z27" s="1">
        <v>108.9868</v>
      </c>
      <c r="AA27" s="1">
        <v>87.9238</v>
      </c>
      <c r="AB27" s="1">
        <v>58.289000000000001</v>
      </c>
      <c r="AC27" s="1">
        <v>142.77799999999999</v>
      </c>
      <c r="AD27" s="1"/>
      <c r="AE27" s="1">
        <f t="shared" si="8"/>
        <v>215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61</v>
      </c>
      <c r="B28" s="1" t="s">
        <v>33</v>
      </c>
      <c r="C28" s="1">
        <v>48.771999999999998</v>
      </c>
      <c r="D28" s="1">
        <v>56.167000000000002</v>
      </c>
      <c r="E28" s="1">
        <v>33.030999999999999</v>
      </c>
      <c r="F28" s="1">
        <v>68.436000000000007</v>
      </c>
      <c r="G28" s="6">
        <v>1</v>
      </c>
      <c r="H28" s="1">
        <v>45</v>
      </c>
      <c r="I28" s="1" t="s">
        <v>34</v>
      </c>
      <c r="J28" s="1">
        <v>46</v>
      </c>
      <c r="K28" s="1">
        <f t="shared" si="2"/>
        <v>-12.969000000000001</v>
      </c>
      <c r="L28" s="1"/>
      <c r="M28" s="1"/>
      <c r="N28" s="1">
        <v>0</v>
      </c>
      <c r="O28" s="1"/>
      <c r="P28" s="1">
        <f t="shared" si="3"/>
        <v>6.6061999999999994</v>
      </c>
      <c r="Q28" s="5">
        <v>5</v>
      </c>
      <c r="R28" s="5">
        <f t="shared" si="5"/>
        <v>5</v>
      </c>
      <c r="S28" s="5"/>
      <c r="T28" s="5"/>
      <c r="U28" s="1"/>
      <c r="V28" s="1">
        <f t="shared" si="6"/>
        <v>11.116224153068332</v>
      </c>
      <c r="W28" s="1">
        <f t="shared" si="7"/>
        <v>10.359359389664256</v>
      </c>
      <c r="X28" s="1">
        <v>5.0004</v>
      </c>
      <c r="Y28" s="1">
        <v>5.6829999999999998</v>
      </c>
      <c r="Z28" s="1">
        <v>8.8620000000000001</v>
      </c>
      <c r="AA28" s="1">
        <v>7.4676</v>
      </c>
      <c r="AB28" s="1">
        <v>4.8246000000000002</v>
      </c>
      <c r="AC28" s="1">
        <v>4.0932000000000004</v>
      </c>
      <c r="AD28" s="1"/>
      <c r="AE28" s="1">
        <f t="shared" si="8"/>
        <v>5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62</v>
      </c>
      <c r="B29" s="1" t="s">
        <v>33</v>
      </c>
      <c r="C29" s="1">
        <v>1817.6780000000001</v>
      </c>
      <c r="D29" s="1">
        <v>2494.1619999999998</v>
      </c>
      <c r="E29" s="1">
        <v>1852.557</v>
      </c>
      <c r="F29" s="1">
        <v>2202.8029999999999</v>
      </c>
      <c r="G29" s="6">
        <v>1</v>
      </c>
      <c r="H29" s="1">
        <v>40</v>
      </c>
      <c r="I29" s="1" t="s">
        <v>34</v>
      </c>
      <c r="J29" s="1">
        <v>1823.4</v>
      </c>
      <c r="K29" s="1">
        <f t="shared" si="2"/>
        <v>29.156999999999925</v>
      </c>
      <c r="L29" s="1"/>
      <c r="M29" s="1"/>
      <c r="N29" s="1">
        <v>976.47544000000016</v>
      </c>
      <c r="O29" s="1"/>
      <c r="P29" s="1">
        <f t="shared" si="3"/>
        <v>370.51139999999998</v>
      </c>
      <c r="Q29" s="5">
        <f t="shared" si="4"/>
        <v>896.34695999999985</v>
      </c>
      <c r="R29" s="5">
        <f t="shared" si="5"/>
        <v>896.34695999999985</v>
      </c>
      <c r="S29" s="5"/>
      <c r="T29" s="5"/>
      <c r="U29" s="1"/>
      <c r="V29" s="1">
        <f t="shared" si="6"/>
        <v>11</v>
      </c>
      <c r="W29" s="1">
        <f t="shared" si="7"/>
        <v>8.580784396917343</v>
      </c>
      <c r="X29" s="1">
        <v>362.10140000000001</v>
      </c>
      <c r="Y29" s="1">
        <v>365.87180000000001</v>
      </c>
      <c r="Z29" s="1">
        <v>384.65440000000001</v>
      </c>
      <c r="AA29" s="1">
        <v>305.49059999999997</v>
      </c>
      <c r="AB29" s="1">
        <v>236.23179999999999</v>
      </c>
      <c r="AC29" s="1">
        <v>146.17679999999999</v>
      </c>
      <c r="AD29" s="1" t="s">
        <v>48</v>
      </c>
      <c r="AE29" s="1">
        <f t="shared" si="8"/>
        <v>896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63</v>
      </c>
      <c r="B30" s="1" t="s">
        <v>33</v>
      </c>
      <c r="C30" s="1">
        <v>32.393000000000001</v>
      </c>
      <c r="D30" s="1">
        <v>60.026000000000003</v>
      </c>
      <c r="E30" s="1">
        <v>44.597000000000001</v>
      </c>
      <c r="F30" s="1">
        <v>44.841999999999999</v>
      </c>
      <c r="G30" s="6">
        <v>1</v>
      </c>
      <c r="H30" s="1">
        <v>40</v>
      </c>
      <c r="I30" s="1" t="s">
        <v>34</v>
      </c>
      <c r="J30" s="1">
        <v>42.2</v>
      </c>
      <c r="K30" s="1">
        <f t="shared" si="2"/>
        <v>2.3969999999999985</v>
      </c>
      <c r="L30" s="1"/>
      <c r="M30" s="1"/>
      <c r="N30" s="1">
        <v>25.181000000000001</v>
      </c>
      <c r="O30" s="1"/>
      <c r="P30" s="1">
        <f t="shared" si="3"/>
        <v>8.9193999999999996</v>
      </c>
      <c r="Q30" s="5">
        <f t="shared" si="4"/>
        <v>28.090400000000002</v>
      </c>
      <c r="R30" s="5">
        <f t="shared" si="5"/>
        <v>28.090400000000002</v>
      </c>
      <c r="S30" s="5"/>
      <c r="T30" s="5"/>
      <c r="U30" s="1"/>
      <c r="V30" s="1">
        <f t="shared" si="6"/>
        <v>11</v>
      </c>
      <c r="W30" s="1">
        <f t="shared" si="7"/>
        <v>7.8506401775904209</v>
      </c>
      <c r="X30" s="1">
        <v>7.8206000000000007</v>
      </c>
      <c r="Y30" s="1">
        <v>6.7439999999999998</v>
      </c>
      <c r="Z30" s="1">
        <v>7.8078000000000003</v>
      </c>
      <c r="AA30" s="1">
        <v>9.2210000000000001</v>
      </c>
      <c r="AB30" s="1">
        <v>7.6194000000000006</v>
      </c>
      <c r="AC30" s="1">
        <v>2.7856000000000001</v>
      </c>
      <c r="AD30" s="1"/>
      <c r="AE30" s="1">
        <f t="shared" si="8"/>
        <v>28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33</v>
      </c>
      <c r="C31" s="1">
        <v>287.50299999999999</v>
      </c>
      <c r="D31" s="1">
        <v>38.298000000000002</v>
      </c>
      <c r="E31" s="1">
        <v>196.596</v>
      </c>
      <c r="F31" s="1">
        <v>98.656000000000006</v>
      </c>
      <c r="G31" s="6">
        <v>1</v>
      </c>
      <c r="H31" s="1">
        <v>30</v>
      </c>
      <c r="I31" s="1" t="s">
        <v>34</v>
      </c>
      <c r="J31" s="1">
        <v>209.1</v>
      </c>
      <c r="K31" s="1">
        <f t="shared" si="2"/>
        <v>-12.503999999999991</v>
      </c>
      <c r="L31" s="1"/>
      <c r="M31" s="1"/>
      <c r="N31" s="1">
        <v>275.70100000000002</v>
      </c>
      <c r="O31" s="1"/>
      <c r="P31" s="1">
        <f t="shared" si="3"/>
        <v>39.319200000000002</v>
      </c>
      <c r="Q31" s="5">
        <f t="shared" si="4"/>
        <v>58.154200000000003</v>
      </c>
      <c r="R31" s="5">
        <f t="shared" si="5"/>
        <v>58.154200000000003</v>
      </c>
      <c r="S31" s="5"/>
      <c r="T31" s="5"/>
      <c r="U31" s="1"/>
      <c r="V31" s="1">
        <f t="shared" si="6"/>
        <v>11</v>
      </c>
      <c r="W31" s="1">
        <f t="shared" si="7"/>
        <v>9.5209719424606813</v>
      </c>
      <c r="X31" s="1">
        <v>39.835999999999999</v>
      </c>
      <c r="Y31" s="1">
        <v>19.844999999999999</v>
      </c>
      <c r="Z31" s="1">
        <v>19.490200000000002</v>
      </c>
      <c r="AA31" s="1">
        <v>32.082999999999998</v>
      </c>
      <c r="AB31" s="1">
        <v>27.3672</v>
      </c>
      <c r="AC31" s="1">
        <v>23.110399999999998</v>
      </c>
      <c r="AD31" s="1"/>
      <c r="AE31" s="1">
        <f t="shared" si="8"/>
        <v>58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65</v>
      </c>
      <c r="B32" s="1" t="s">
        <v>33</v>
      </c>
      <c r="C32" s="1">
        <v>42.927</v>
      </c>
      <c r="D32" s="1">
        <v>6.3E-2</v>
      </c>
      <c r="E32" s="1">
        <v>39.405000000000001</v>
      </c>
      <c r="F32" s="1">
        <v>1.45</v>
      </c>
      <c r="G32" s="6">
        <v>1</v>
      </c>
      <c r="H32" s="1">
        <v>50</v>
      </c>
      <c r="I32" s="1" t="s">
        <v>34</v>
      </c>
      <c r="J32" s="1">
        <v>50</v>
      </c>
      <c r="K32" s="1">
        <f t="shared" si="2"/>
        <v>-10.594999999999999</v>
      </c>
      <c r="L32" s="1"/>
      <c r="M32" s="1"/>
      <c r="N32" s="1">
        <v>50.607399999999998</v>
      </c>
      <c r="O32" s="1"/>
      <c r="P32" s="1">
        <f t="shared" si="3"/>
        <v>7.8810000000000002</v>
      </c>
      <c r="Q32" s="5">
        <f t="shared" si="4"/>
        <v>34.633600000000001</v>
      </c>
      <c r="R32" s="5">
        <f t="shared" si="5"/>
        <v>34.633600000000001</v>
      </c>
      <c r="S32" s="5"/>
      <c r="T32" s="5"/>
      <c r="U32" s="1"/>
      <c r="V32" s="1">
        <f t="shared" si="6"/>
        <v>11</v>
      </c>
      <c r="W32" s="1">
        <f t="shared" si="7"/>
        <v>6.6054307828955716</v>
      </c>
      <c r="X32" s="1">
        <v>7.7361999999999993</v>
      </c>
      <c r="Y32" s="1">
        <v>1.0134000000000001</v>
      </c>
      <c r="Z32" s="1">
        <v>1.7292000000000001</v>
      </c>
      <c r="AA32" s="1">
        <v>5.2110000000000003</v>
      </c>
      <c r="AB32" s="1">
        <v>4.2081999999999997</v>
      </c>
      <c r="AC32" s="1">
        <v>4.3393999999999986</v>
      </c>
      <c r="AD32" s="1" t="s">
        <v>66</v>
      </c>
      <c r="AE32" s="1">
        <f t="shared" si="8"/>
        <v>35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67</v>
      </c>
      <c r="B33" s="1" t="s">
        <v>33</v>
      </c>
      <c r="C33" s="1">
        <v>47.359000000000002</v>
      </c>
      <c r="D33" s="1"/>
      <c r="E33" s="1">
        <v>33.008000000000003</v>
      </c>
      <c r="F33" s="1">
        <v>11.528</v>
      </c>
      <c r="G33" s="6">
        <v>1</v>
      </c>
      <c r="H33" s="1">
        <v>50</v>
      </c>
      <c r="I33" s="1" t="s">
        <v>34</v>
      </c>
      <c r="J33" s="1">
        <v>32.799999999999997</v>
      </c>
      <c r="K33" s="1">
        <f t="shared" si="2"/>
        <v>0.20800000000000551</v>
      </c>
      <c r="L33" s="1"/>
      <c r="M33" s="1"/>
      <c r="N33" s="1">
        <v>41.144000000000013</v>
      </c>
      <c r="O33" s="1"/>
      <c r="P33" s="1">
        <f t="shared" si="3"/>
        <v>6.6016000000000004</v>
      </c>
      <c r="Q33" s="5">
        <f t="shared" si="4"/>
        <v>19.945599999999999</v>
      </c>
      <c r="R33" s="5">
        <f t="shared" si="5"/>
        <v>19.945599999999999</v>
      </c>
      <c r="S33" s="5"/>
      <c r="T33" s="5"/>
      <c r="U33" s="1"/>
      <c r="V33" s="1">
        <f t="shared" si="6"/>
        <v>11.000000000000002</v>
      </c>
      <c r="W33" s="1">
        <f t="shared" si="7"/>
        <v>7.9786718371303937</v>
      </c>
      <c r="X33" s="1">
        <v>6.1710000000000003</v>
      </c>
      <c r="Y33" s="1">
        <v>0.14280000000000001</v>
      </c>
      <c r="Z33" s="1">
        <v>0.28539999999999999</v>
      </c>
      <c r="AA33" s="1">
        <v>4.7271999999999998</v>
      </c>
      <c r="AB33" s="1">
        <v>4.4417999999999997</v>
      </c>
      <c r="AC33" s="1">
        <v>5.2753999999999994</v>
      </c>
      <c r="AD33" s="1" t="s">
        <v>66</v>
      </c>
      <c r="AE33" s="1">
        <f t="shared" si="8"/>
        <v>20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68</v>
      </c>
      <c r="B34" s="1" t="s">
        <v>40</v>
      </c>
      <c r="C34" s="1">
        <v>1769</v>
      </c>
      <c r="D34" s="1">
        <v>1296</v>
      </c>
      <c r="E34" s="1">
        <v>1544</v>
      </c>
      <c r="F34" s="1">
        <v>1121</v>
      </c>
      <c r="G34" s="6">
        <v>0.4</v>
      </c>
      <c r="H34" s="1">
        <v>45</v>
      </c>
      <c r="I34" s="1" t="s">
        <v>34</v>
      </c>
      <c r="J34" s="1">
        <v>1543</v>
      </c>
      <c r="K34" s="1">
        <f t="shared" si="2"/>
        <v>1</v>
      </c>
      <c r="L34" s="1"/>
      <c r="M34" s="1"/>
      <c r="N34" s="1">
        <v>1395.92</v>
      </c>
      <c r="O34" s="1"/>
      <c r="P34" s="1">
        <f t="shared" si="3"/>
        <v>308.8</v>
      </c>
      <c r="Q34" s="5">
        <f t="shared" si="4"/>
        <v>879.88000000000011</v>
      </c>
      <c r="R34" s="5">
        <f t="shared" si="5"/>
        <v>879.88000000000011</v>
      </c>
      <c r="S34" s="5"/>
      <c r="T34" s="5"/>
      <c r="U34" s="1"/>
      <c r="V34" s="1">
        <f t="shared" si="6"/>
        <v>11</v>
      </c>
      <c r="W34" s="1">
        <f t="shared" si="7"/>
        <v>8.1506476683937823</v>
      </c>
      <c r="X34" s="1">
        <v>305.2</v>
      </c>
      <c r="Y34" s="1">
        <v>242.4</v>
      </c>
      <c r="Z34" s="1">
        <v>262.60000000000002</v>
      </c>
      <c r="AA34" s="1">
        <v>329.4</v>
      </c>
      <c r="AB34" s="1">
        <v>231.2</v>
      </c>
      <c r="AC34" s="1">
        <v>238.8</v>
      </c>
      <c r="AD34" s="1" t="s">
        <v>69</v>
      </c>
      <c r="AE34" s="1">
        <f t="shared" si="8"/>
        <v>352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70</v>
      </c>
      <c r="B35" s="1" t="s">
        <v>40</v>
      </c>
      <c r="C35" s="1">
        <v>1687</v>
      </c>
      <c r="D35" s="1"/>
      <c r="E35" s="1">
        <v>488</v>
      </c>
      <c r="F35" s="1">
        <v>977</v>
      </c>
      <c r="G35" s="6">
        <v>0.45</v>
      </c>
      <c r="H35" s="1">
        <v>50</v>
      </c>
      <c r="I35" s="1" t="s">
        <v>34</v>
      </c>
      <c r="J35" s="1">
        <v>490</v>
      </c>
      <c r="K35" s="1">
        <f t="shared" si="2"/>
        <v>-2</v>
      </c>
      <c r="L35" s="1"/>
      <c r="M35" s="1"/>
      <c r="N35" s="1">
        <v>0</v>
      </c>
      <c r="O35" s="1"/>
      <c r="P35" s="1">
        <f t="shared" si="3"/>
        <v>97.6</v>
      </c>
      <c r="Q35" s="5">
        <f t="shared" si="4"/>
        <v>96.599999999999909</v>
      </c>
      <c r="R35" s="5">
        <f t="shared" si="5"/>
        <v>96.599999999999909</v>
      </c>
      <c r="S35" s="5"/>
      <c r="T35" s="5"/>
      <c r="U35" s="1"/>
      <c r="V35" s="1">
        <f t="shared" si="6"/>
        <v>11</v>
      </c>
      <c r="W35" s="1">
        <f t="shared" si="7"/>
        <v>10.010245901639346</v>
      </c>
      <c r="X35" s="1">
        <v>85</v>
      </c>
      <c r="Y35" s="1">
        <v>85.2</v>
      </c>
      <c r="Z35" s="1">
        <v>103.6</v>
      </c>
      <c r="AA35" s="1">
        <v>171.66380000000001</v>
      </c>
      <c r="AB35" s="1">
        <v>111.0638</v>
      </c>
      <c r="AC35" s="1">
        <v>108.4</v>
      </c>
      <c r="AD35" s="1"/>
      <c r="AE35" s="1">
        <f t="shared" si="8"/>
        <v>43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71</v>
      </c>
      <c r="B36" s="1" t="s">
        <v>40</v>
      </c>
      <c r="C36" s="1">
        <v>2536</v>
      </c>
      <c r="D36" s="1">
        <v>732</v>
      </c>
      <c r="E36" s="1">
        <v>1507</v>
      </c>
      <c r="F36" s="1">
        <v>1263</v>
      </c>
      <c r="G36" s="6">
        <v>0.4</v>
      </c>
      <c r="H36" s="1">
        <v>45</v>
      </c>
      <c r="I36" s="1" t="s">
        <v>34</v>
      </c>
      <c r="J36" s="1">
        <v>1506</v>
      </c>
      <c r="K36" s="1">
        <f t="shared" si="2"/>
        <v>1</v>
      </c>
      <c r="L36" s="1"/>
      <c r="M36" s="1"/>
      <c r="N36" s="1">
        <v>1132.44</v>
      </c>
      <c r="O36" s="1"/>
      <c r="P36" s="1">
        <f t="shared" si="3"/>
        <v>301.39999999999998</v>
      </c>
      <c r="Q36" s="5">
        <f t="shared" si="4"/>
        <v>919.95999999999958</v>
      </c>
      <c r="R36" s="5">
        <f t="shared" si="5"/>
        <v>919.95999999999958</v>
      </c>
      <c r="S36" s="5"/>
      <c r="T36" s="5"/>
      <c r="U36" s="1"/>
      <c r="V36" s="1">
        <f t="shared" si="6"/>
        <v>11</v>
      </c>
      <c r="W36" s="1">
        <f t="shared" si="7"/>
        <v>7.9477106834771076</v>
      </c>
      <c r="X36" s="1">
        <v>301.39999999999998</v>
      </c>
      <c r="Y36" s="1">
        <v>251.8</v>
      </c>
      <c r="Z36" s="1">
        <v>268</v>
      </c>
      <c r="AA36" s="1">
        <v>316.2</v>
      </c>
      <c r="AB36" s="1">
        <v>205</v>
      </c>
      <c r="AC36" s="1">
        <v>202.8</v>
      </c>
      <c r="AD36" s="1" t="s">
        <v>69</v>
      </c>
      <c r="AE36" s="1">
        <f t="shared" si="8"/>
        <v>368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72</v>
      </c>
      <c r="B37" s="1" t="s">
        <v>33</v>
      </c>
      <c r="C37" s="1">
        <v>820.01400000000001</v>
      </c>
      <c r="D37" s="1">
        <v>1083.3030000000001</v>
      </c>
      <c r="E37" s="1">
        <v>990.59299999999996</v>
      </c>
      <c r="F37" s="1">
        <v>838.923</v>
      </c>
      <c r="G37" s="6">
        <v>1</v>
      </c>
      <c r="H37" s="1">
        <v>45</v>
      </c>
      <c r="I37" s="1" t="s">
        <v>34</v>
      </c>
      <c r="J37" s="1">
        <v>932.32</v>
      </c>
      <c r="K37" s="1">
        <f t="shared" si="2"/>
        <v>58.272999999999911</v>
      </c>
      <c r="L37" s="1"/>
      <c r="M37" s="1"/>
      <c r="N37" s="1">
        <v>343.72199999999998</v>
      </c>
      <c r="O37" s="1"/>
      <c r="P37" s="1">
        <f t="shared" si="3"/>
        <v>198.11859999999999</v>
      </c>
      <c r="Q37" s="5">
        <f t="shared" si="4"/>
        <v>996.65959999999995</v>
      </c>
      <c r="R37" s="5">
        <f t="shared" si="5"/>
        <v>996.65959999999995</v>
      </c>
      <c r="S37" s="5"/>
      <c r="T37" s="5"/>
      <c r="U37" s="1"/>
      <c r="V37" s="1">
        <f t="shared" si="6"/>
        <v>11</v>
      </c>
      <c r="W37" s="1">
        <f t="shared" si="7"/>
        <v>5.9693789477615935</v>
      </c>
      <c r="X37" s="1">
        <v>149.5574</v>
      </c>
      <c r="Y37" s="1">
        <v>157.54939999999999</v>
      </c>
      <c r="Z37" s="1">
        <v>177.83779999999999</v>
      </c>
      <c r="AA37" s="1">
        <v>141.19579999999999</v>
      </c>
      <c r="AB37" s="1">
        <v>108.06399999999999</v>
      </c>
      <c r="AC37" s="1">
        <v>117.4734</v>
      </c>
      <c r="AD37" s="1"/>
      <c r="AE37" s="1">
        <f t="shared" si="8"/>
        <v>997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73</v>
      </c>
      <c r="B38" s="1" t="s">
        <v>40</v>
      </c>
      <c r="C38" s="1">
        <v>1083</v>
      </c>
      <c r="D38" s="1"/>
      <c r="E38" s="1">
        <v>495</v>
      </c>
      <c r="F38" s="1">
        <v>475</v>
      </c>
      <c r="G38" s="6">
        <v>0.45</v>
      </c>
      <c r="H38" s="1">
        <v>45</v>
      </c>
      <c r="I38" s="1" t="s">
        <v>34</v>
      </c>
      <c r="J38" s="1">
        <v>498</v>
      </c>
      <c r="K38" s="1">
        <f t="shared" ref="K38:K69" si="9">E38-J38</f>
        <v>-3</v>
      </c>
      <c r="L38" s="1"/>
      <c r="M38" s="1"/>
      <c r="N38" s="1">
        <v>102</v>
      </c>
      <c r="O38" s="1"/>
      <c r="P38" s="1">
        <f t="shared" si="3"/>
        <v>99</v>
      </c>
      <c r="Q38" s="5">
        <f t="shared" si="4"/>
        <v>512</v>
      </c>
      <c r="R38" s="5">
        <f t="shared" si="5"/>
        <v>512</v>
      </c>
      <c r="S38" s="5"/>
      <c r="T38" s="5"/>
      <c r="U38" s="1"/>
      <c r="V38" s="1">
        <f t="shared" si="6"/>
        <v>11</v>
      </c>
      <c r="W38" s="1">
        <f t="shared" si="7"/>
        <v>5.8282828282828278</v>
      </c>
      <c r="X38" s="1">
        <v>79</v>
      </c>
      <c r="Y38" s="1">
        <v>57.6</v>
      </c>
      <c r="Z38" s="1">
        <v>76.2</v>
      </c>
      <c r="AA38" s="1">
        <v>112.6</v>
      </c>
      <c r="AB38" s="1">
        <v>70.8</v>
      </c>
      <c r="AC38" s="1">
        <v>88.6</v>
      </c>
      <c r="AD38" s="1"/>
      <c r="AE38" s="1">
        <f t="shared" si="8"/>
        <v>230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74</v>
      </c>
      <c r="B39" s="1" t="s">
        <v>40</v>
      </c>
      <c r="C39" s="1">
        <v>1075</v>
      </c>
      <c r="D39" s="1"/>
      <c r="E39" s="1">
        <v>590</v>
      </c>
      <c r="F39" s="1">
        <v>366</v>
      </c>
      <c r="G39" s="6">
        <v>0.35</v>
      </c>
      <c r="H39" s="1">
        <v>40</v>
      </c>
      <c r="I39" s="1" t="s">
        <v>34</v>
      </c>
      <c r="J39" s="1">
        <v>594</v>
      </c>
      <c r="K39" s="1">
        <f t="shared" si="9"/>
        <v>-4</v>
      </c>
      <c r="L39" s="1"/>
      <c r="M39" s="1"/>
      <c r="N39" s="1">
        <v>446.4799999999999</v>
      </c>
      <c r="O39" s="1"/>
      <c r="P39" s="1">
        <f t="shared" si="3"/>
        <v>118</v>
      </c>
      <c r="Q39" s="5">
        <f t="shared" si="4"/>
        <v>485.5200000000001</v>
      </c>
      <c r="R39" s="5">
        <f t="shared" si="5"/>
        <v>485.5200000000001</v>
      </c>
      <c r="S39" s="5"/>
      <c r="T39" s="5"/>
      <c r="U39" s="1"/>
      <c r="V39" s="1">
        <f t="shared" si="6"/>
        <v>11</v>
      </c>
      <c r="W39" s="1">
        <f t="shared" si="7"/>
        <v>6.8854237288135582</v>
      </c>
      <c r="X39" s="1">
        <v>103.8</v>
      </c>
      <c r="Y39" s="1">
        <v>69.2</v>
      </c>
      <c r="Z39" s="1">
        <v>92.2</v>
      </c>
      <c r="AA39" s="1">
        <v>120</v>
      </c>
      <c r="AB39" s="1">
        <v>76</v>
      </c>
      <c r="AC39" s="1">
        <v>70.8</v>
      </c>
      <c r="AD39" s="1" t="s">
        <v>35</v>
      </c>
      <c r="AE39" s="1">
        <f t="shared" si="8"/>
        <v>170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75</v>
      </c>
      <c r="B40" s="1" t="s">
        <v>33</v>
      </c>
      <c r="C40" s="1">
        <v>231.29900000000001</v>
      </c>
      <c r="D40" s="1">
        <v>226.60900000000001</v>
      </c>
      <c r="E40" s="1">
        <v>281.63900000000001</v>
      </c>
      <c r="F40" s="1">
        <v>161.995</v>
      </c>
      <c r="G40" s="6">
        <v>1</v>
      </c>
      <c r="H40" s="1">
        <v>40</v>
      </c>
      <c r="I40" s="1" t="s">
        <v>34</v>
      </c>
      <c r="J40" s="1">
        <v>283.3</v>
      </c>
      <c r="K40" s="1">
        <f t="shared" si="9"/>
        <v>-1.6610000000000014</v>
      </c>
      <c r="L40" s="1"/>
      <c r="M40" s="1"/>
      <c r="N40" s="1">
        <v>232.26499999999999</v>
      </c>
      <c r="O40" s="1"/>
      <c r="P40" s="1">
        <f t="shared" si="3"/>
        <v>56.327800000000003</v>
      </c>
      <c r="Q40" s="5">
        <f t="shared" si="4"/>
        <v>225.34580000000005</v>
      </c>
      <c r="R40" s="5">
        <f t="shared" si="5"/>
        <v>225.34580000000005</v>
      </c>
      <c r="S40" s="5"/>
      <c r="T40" s="5"/>
      <c r="U40" s="1"/>
      <c r="V40" s="1">
        <f t="shared" si="6"/>
        <v>11</v>
      </c>
      <c r="W40" s="1">
        <f t="shared" si="7"/>
        <v>6.9993857384808207</v>
      </c>
      <c r="X40" s="1">
        <v>45.962800000000001</v>
      </c>
      <c r="Y40" s="1">
        <v>39.022000000000013</v>
      </c>
      <c r="Z40" s="1">
        <v>43.319400000000002</v>
      </c>
      <c r="AA40" s="1">
        <v>40.058800000000012</v>
      </c>
      <c r="AB40" s="1">
        <v>33.198799999999999</v>
      </c>
      <c r="AC40" s="1">
        <v>25.555199999999999</v>
      </c>
      <c r="AD40" s="1"/>
      <c r="AE40" s="1">
        <f t="shared" si="8"/>
        <v>225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76</v>
      </c>
      <c r="B41" s="1" t="s">
        <v>40</v>
      </c>
      <c r="C41" s="1">
        <v>871</v>
      </c>
      <c r="D41" s="1">
        <v>288</v>
      </c>
      <c r="E41" s="1">
        <v>441</v>
      </c>
      <c r="F41" s="1">
        <v>566</v>
      </c>
      <c r="G41" s="6">
        <v>0.4</v>
      </c>
      <c r="H41" s="1">
        <v>40</v>
      </c>
      <c r="I41" s="1" t="s">
        <v>34</v>
      </c>
      <c r="J41" s="1">
        <v>439</v>
      </c>
      <c r="K41" s="1">
        <f t="shared" si="9"/>
        <v>2</v>
      </c>
      <c r="L41" s="1"/>
      <c r="M41" s="1"/>
      <c r="N41" s="1">
        <v>152</v>
      </c>
      <c r="O41" s="1"/>
      <c r="P41" s="1">
        <f t="shared" si="3"/>
        <v>88.2</v>
      </c>
      <c r="Q41" s="5">
        <f t="shared" si="4"/>
        <v>252.20000000000005</v>
      </c>
      <c r="R41" s="5">
        <f t="shared" si="5"/>
        <v>252.20000000000005</v>
      </c>
      <c r="S41" s="5"/>
      <c r="T41" s="5"/>
      <c r="U41" s="1"/>
      <c r="V41" s="1">
        <f t="shared" si="6"/>
        <v>11</v>
      </c>
      <c r="W41" s="1">
        <f t="shared" si="7"/>
        <v>8.1405895691609977</v>
      </c>
      <c r="X41" s="1">
        <v>87.2</v>
      </c>
      <c r="Y41" s="1">
        <v>91.2</v>
      </c>
      <c r="Z41" s="1">
        <v>107.8</v>
      </c>
      <c r="AA41" s="1">
        <v>111</v>
      </c>
      <c r="AB41" s="1">
        <v>65</v>
      </c>
      <c r="AC41" s="1">
        <v>69</v>
      </c>
      <c r="AD41" s="1"/>
      <c r="AE41" s="1">
        <f t="shared" si="8"/>
        <v>101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77</v>
      </c>
      <c r="B42" s="1" t="s">
        <v>40</v>
      </c>
      <c r="C42" s="1">
        <v>995</v>
      </c>
      <c r="D42" s="1">
        <v>96</v>
      </c>
      <c r="E42" s="1">
        <v>428</v>
      </c>
      <c r="F42" s="1">
        <v>520</v>
      </c>
      <c r="G42" s="6">
        <v>0.4</v>
      </c>
      <c r="H42" s="1">
        <v>45</v>
      </c>
      <c r="I42" s="1" t="s">
        <v>34</v>
      </c>
      <c r="J42" s="1">
        <v>431</v>
      </c>
      <c r="K42" s="1">
        <f t="shared" si="9"/>
        <v>-3</v>
      </c>
      <c r="L42" s="1"/>
      <c r="M42" s="1"/>
      <c r="N42" s="1">
        <v>210</v>
      </c>
      <c r="O42" s="1"/>
      <c r="P42" s="1">
        <f t="shared" si="3"/>
        <v>85.6</v>
      </c>
      <c r="Q42" s="5">
        <f t="shared" si="4"/>
        <v>211.59999999999991</v>
      </c>
      <c r="R42" s="5">
        <f t="shared" si="5"/>
        <v>211.59999999999991</v>
      </c>
      <c r="S42" s="5"/>
      <c r="T42" s="5"/>
      <c r="U42" s="1"/>
      <c r="V42" s="1">
        <f t="shared" si="6"/>
        <v>11</v>
      </c>
      <c r="W42" s="1">
        <f t="shared" si="7"/>
        <v>8.5280373831775709</v>
      </c>
      <c r="X42" s="1">
        <v>86.4</v>
      </c>
      <c r="Y42" s="1">
        <v>85.8</v>
      </c>
      <c r="Z42" s="1">
        <v>101.4</v>
      </c>
      <c r="AA42" s="1">
        <v>118.4</v>
      </c>
      <c r="AB42" s="1">
        <v>75.2</v>
      </c>
      <c r="AC42" s="1">
        <v>100</v>
      </c>
      <c r="AD42" s="1" t="s">
        <v>69</v>
      </c>
      <c r="AE42" s="1">
        <f t="shared" si="8"/>
        <v>85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78</v>
      </c>
      <c r="B43" s="1" t="s">
        <v>33</v>
      </c>
      <c r="C43" s="1">
        <v>386.48399999999998</v>
      </c>
      <c r="D43" s="1">
        <v>240.62</v>
      </c>
      <c r="E43" s="1">
        <v>325.51400000000001</v>
      </c>
      <c r="F43" s="1">
        <v>273.59399999999999</v>
      </c>
      <c r="G43" s="6">
        <v>1</v>
      </c>
      <c r="H43" s="1">
        <v>40</v>
      </c>
      <c r="I43" s="1" t="s">
        <v>34</v>
      </c>
      <c r="J43" s="1">
        <v>326.2</v>
      </c>
      <c r="K43" s="1">
        <f t="shared" si="9"/>
        <v>-0.68599999999997863</v>
      </c>
      <c r="L43" s="1"/>
      <c r="M43" s="1"/>
      <c r="N43" s="1">
        <v>274.68200000000007</v>
      </c>
      <c r="O43" s="1"/>
      <c r="P43" s="1">
        <f t="shared" si="3"/>
        <v>65.102800000000002</v>
      </c>
      <c r="Q43" s="5">
        <f t="shared" si="4"/>
        <v>167.85479999999995</v>
      </c>
      <c r="R43" s="5">
        <f t="shared" si="5"/>
        <v>167.85479999999995</v>
      </c>
      <c r="S43" s="5"/>
      <c r="T43" s="5"/>
      <c r="U43" s="1"/>
      <c r="V43" s="1">
        <f t="shared" si="6"/>
        <v>11</v>
      </c>
      <c r="W43" s="1">
        <f t="shared" si="7"/>
        <v>8.4216961482455446</v>
      </c>
      <c r="X43" s="1">
        <v>59.974800000000002</v>
      </c>
      <c r="Y43" s="1">
        <v>46.485599999999998</v>
      </c>
      <c r="Z43" s="1">
        <v>62.102800000000002</v>
      </c>
      <c r="AA43" s="1">
        <v>48.963999999999999</v>
      </c>
      <c r="AB43" s="1">
        <v>28.178799999999999</v>
      </c>
      <c r="AC43" s="1">
        <v>41.234999999999999</v>
      </c>
      <c r="AD43" s="1"/>
      <c r="AE43" s="1">
        <f t="shared" si="8"/>
        <v>168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79</v>
      </c>
      <c r="B44" s="1" t="s">
        <v>40</v>
      </c>
      <c r="C44" s="1">
        <v>1108</v>
      </c>
      <c r="D44" s="1">
        <v>612</v>
      </c>
      <c r="E44" s="1">
        <v>749</v>
      </c>
      <c r="F44" s="1">
        <v>794</v>
      </c>
      <c r="G44" s="6">
        <v>0.35</v>
      </c>
      <c r="H44" s="1">
        <v>40</v>
      </c>
      <c r="I44" s="1" t="s">
        <v>34</v>
      </c>
      <c r="J44" s="1">
        <v>753</v>
      </c>
      <c r="K44" s="1">
        <f t="shared" si="9"/>
        <v>-4</v>
      </c>
      <c r="L44" s="1"/>
      <c r="M44" s="1"/>
      <c r="N44" s="1">
        <v>417</v>
      </c>
      <c r="O44" s="1"/>
      <c r="P44" s="1">
        <f t="shared" si="3"/>
        <v>149.80000000000001</v>
      </c>
      <c r="Q44" s="5">
        <f t="shared" si="4"/>
        <v>436.80000000000018</v>
      </c>
      <c r="R44" s="5">
        <f t="shared" si="5"/>
        <v>436.80000000000018</v>
      </c>
      <c r="S44" s="5"/>
      <c r="T44" s="5"/>
      <c r="U44" s="1"/>
      <c r="V44" s="1">
        <f t="shared" si="6"/>
        <v>11</v>
      </c>
      <c r="W44" s="1">
        <f t="shared" si="7"/>
        <v>8.0841121495327091</v>
      </c>
      <c r="X44" s="1">
        <v>142</v>
      </c>
      <c r="Y44" s="1">
        <v>139.80000000000001</v>
      </c>
      <c r="Z44" s="1">
        <v>163.4</v>
      </c>
      <c r="AA44" s="1">
        <v>144.80000000000001</v>
      </c>
      <c r="AB44" s="1">
        <v>86.2</v>
      </c>
      <c r="AC44" s="1">
        <v>99.8</v>
      </c>
      <c r="AD44" s="1"/>
      <c r="AE44" s="1">
        <f t="shared" si="8"/>
        <v>153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80</v>
      </c>
      <c r="B45" s="1" t="s">
        <v>40</v>
      </c>
      <c r="C45" s="1">
        <v>540</v>
      </c>
      <c r="D45" s="1">
        <v>750</v>
      </c>
      <c r="E45" s="1">
        <v>577</v>
      </c>
      <c r="F45" s="1">
        <v>659</v>
      </c>
      <c r="G45" s="6">
        <v>0.4</v>
      </c>
      <c r="H45" s="1">
        <v>40</v>
      </c>
      <c r="I45" s="1" t="s">
        <v>34</v>
      </c>
      <c r="J45" s="1">
        <v>584</v>
      </c>
      <c r="K45" s="1">
        <f t="shared" si="9"/>
        <v>-7</v>
      </c>
      <c r="L45" s="1"/>
      <c r="M45" s="1"/>
      <c r="N45" s="1">
        <v>202</v>
      </c>
      <c r="O45" s="1"/>
      <c r="P45" s="1">
        <f t="shared" si="3"/>
        <v>115.4</v>
      </c>
      <c r="Q45" s="5">
        <f t="shared" si="4"/>
        <v>408.40000000000009</v>
      </c>
      <c r="R45" s="5">
        <f t="shared" si="5"/>
        <v>408.40000000000009</v>
      </c>
      <c r="S45" s="5"/>
      <c r="T45" s="5"/>
      <c r="U45" s="1"/>
      <c r="V45" s="1">
        <f t="shared" si="6"/>
        <v>11</v>
      </c>
      <c r="W45" s="1">
        <f t="shared" si="7"/>
        <v>7.4610051993067588</v>
      </c>
      <c r="X45" s="1">
        <v>97.8</v>
      </c>
      <c r="Y45" s="1">
        <v>103.4</v>
      </c>
      <c r="Z45" s="1">
        <v>128.19999999999999</v>
      </c>
      <c r="AA45" s="1">
        <v>109.8</v>
      </c>
      <c r="AB45" s="1">
        <v>83.2</v>
      </c>
      <c r="AC45" s="1">
        <v>86.2</v>
      </c>
      <c r="AD45" s="1"/>
      <c r="AE45" s="1">
        <f t="shared" si="8"/>
        <v>163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81</v>
      </c>
      <c r="B46" s="1" t="s">
        <v>33</v>
      </c>
      <c r="C46" s="1">
        <v>1028.626</v>
      </c>
      <c r="D46" s="1">
        <v>967.51499999999999</v>
      </c>
      <c r="E46" s="1">
        <v>847.27200000000005</v>
      </c>
      <c r="F46" s="1">
        <v>988.91600000000005</v>
      </c>
      <c r="G46" s="6">
        <v>1</v>
      </c>
      <c r="H46" s="1">
        <v>50</v>
      </c>
      <c r="I46" s="1" t="s">
        <v>34</v>
      </c>
      <c r="J46" s="1">
        <v>815.35</v>
      </c>
      <c r="K46" s="1">
        <f t="shared" si="9"/>
        <v>31.922000000000025</v>
      </c>
      <c r="L46" s="1"/>
      <c r="M46" s="1"/>
      <c r="N46" s="1">
        <v>222.29900000000001</v>
      </c>
      <c r="O46" s="1"/>
      <c r="P46" s="1">
        <f t="shared" si="3"/>
        <v>169.45440000000002</v>
      </c>
      <c r="Q46" s="5">
        <f t="shared" si="4"/>
        <v>652.78340000000014</v>
      </c>
      <c r="R46" s="5">
        <f t="shared" si="5"/>
        <v>652.78340000000014</v>
      </c>
      <c r="S46" s="5"/>
      <c r="T46" s="5"/>
      <c r="U46" s="1"/>
      <c r="V46" s="1">
        <f t="shared" si="6"/>
        <v>11.000000000000002</v>
      </c>
      <c r="W46" s="1">
        <f t="shared" si="7"/>
        <v>7.1477341396859568</v>
      </c>
      <c r="X46" s="1">
        <v>147.7148</v>
      </c>
      <c r="Y46" s="1">
        <v>159.5018</v>
      </c>
      <c r="Z46" s="1">
        <v>179.226</v>
      </c>
      <c r="AA46" s="1">
        <v>139.90819999999999</v>
      </c>
      <c r="AB46" s="1">
        <v>88.466200000000001</v>
      </c>
      <c r="AC46" s="1">
        <v>106.941</v>
      </c>
      <c r="AD46" s="1"/>
      <c r="AE46" s="1">
        <f t="shared" si="8"/>
        <v>653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82</v>
      </c>
      <c r="B47" s="1" t="s">
        <v>33</v>
      </c>
      <c r="C47" s="1">
        <v>1191.0450000000001</v>
      </c>
      <c r="D47" s="1">
        <v>1779.729</v>
      </c>
      <c r="E47" s="1">
        <v>1138.83</v>
      </c>
      <c r="F47" s="1">
        <v>1631.202</v>
      </c>
      <c r="G47" s="6">
        <v>1</v>
      </c>
      <c r="H47" s="1">
        <v>50</v>
      </c>
      <c r="I47" s="1" t="s">
        <v>34</v>
      </c>
      <c r="J47" s="1">
        <v>1111.94</v>
      </c>
      <c r="K47" s="1">
        <f t="shared" si="9"/>
        <v>26.889999999999873</v>
      </c>
      <c r="L47" s="1"/>
      <c r="M47" s="1"/>
      <c r="N47" s="1">
        <v>334.68500000000017</v>
      </c>
      <c r="O47" s="1"/>
      <c r="P47" s="1">
        <f t="shared" si="3"/>
        <v>227.76599999999999</v>
      </c>
      <c r="Q47" s="5">
        <f t="shared" si="4"/>
        <v>539.53899999999999</v>
      </c>
      <c r="R47" s="5">
        <v>0</v>
      </c>
      <c r="S47" s="5"/>
      <c r="T47" s="5">
        <v>0</v>
      </c>
      <c r="U47" s="1" t="s">
        <v>145</v>
      </c>
      <c r="V47" s="1">
        <f t="shared" si="6"/>
        <v>8.6311697092630162</v>
      </c>
      <c r="W47" s="1">
        <f t="shared" si="7"/>
        <v>8.6311697092630162</v>
      </c>
      <c r="X47" s="1">
        <v>219.78980000000001</v>
      </c>
      <c r="Y47" s="1">
        <v>240.09800000000001</v>
      </c>
      <c r="Z47" s="1">
        <v>254.86060000000001</v>
      </c>
      <c r="AA47" s="1">
        <v>210.8518</v>
      </c>
      <c r="AB47" s="1">
        <v>155.22319999999999</v>
      </c>
      <c r="AC47" s="1">
        <v>92.206800000000001</v>
      </c>
      <c r="AD47" s="1" t="s">
        <v>150</v>
      </c>
      <c r="AE47" s="1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83</v>
      </c>
      <c r="B48" s="1" t="s">
        <v>33</v>
      </c>
      <c r="C48" s="1">
        <v>195.46100000000001</v>
      </c>
      <c r="D48" s="1"/>
      <c r="E48" s="1">
        <v>126.703</v>
      </c>
      <c r="F48" s="1">
        <v>68.757999999999996</v>
      </c>
      <c r="G48" s="6">
        <v>1</v>
      </c>
      <c r="H48" s="1">
        <v>40</v>
      </c>
      <c r="I48" s="1" t="s">
        <v>34</v>
      </c>
      <c r="J48" s="1">
        <v>122.3</v>
      </c>
      <c r="K48" s="1">
        <f t="shared" si="9"/>
        <v>4.4030000000000058</v>
      </c>
      <c r="L48" s="1"/>
      <c r="M48" s="1"/>
      <c r="N48" s="1">
        <v>0</v>
      </c>
      <c r="O48" s="1"/>
      <c r="P48" s="1">
        <f t="shared" si="3"/>
        <v>25.340600000000002</v>
      </c>
      <c r="Q48" s="5">
        <f t="shared" si="4"/>
        <v>209.98860000000002</v>
      </c>
      <c r="R48" s="5">
        <v>0</v>
      </c>
      <c r="S48" s="5"/>
      <c r="T48" s="5">
        <v>0</v>
      </c>
      <c r="U48" s="1" t="s">
        <v>148</v>
      </c>
      <c r="V48" s="1">
        <f t="shared" si="6"/>
        <v>2.7133532749816496</v>
      </c>
      <c r="W48" s="1">
        <f t="shared" si="7"/>
        <v>2.7133532749816496</v>
      </c>
      <c r="X48" s="1">
        <v>16.3932</v>
      </c>
      <c r="Y48" s="1">
        <v>27.826599999999999</v>
      </c>
      <c r="Z48" s="1">
        <v>38.554600000000001</v>
      </c>
      <c r="AA48" s="1">
        <v>30.609400000000001</v>
      </c>
      <c r="AB48" s="1">
        <v>20.601400000000002</v>
      </c>
      <c r="AC48" s="1">
        <v>69.514600000000002</v>
      </c>
      <c r="AD48" s="1" t="s">
        <v>149</v>
      </c>
      <c r="AE48" s="1">
        <f t="shared" si="8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85</v>
      </c>
      <c r="B49" s="1" t="s">
        <v>40</v>
      </c>
      <c r="C49" s="1">
        <v>499</v>
      </c>
      <c r="D49" s="1">
        <v>390</v>
      </c>
      <c r="E49" s="1">
        <v>465</v>
      </c>
      <c r="F49" s="1">
        <v>233</v>
      </c>
      <c r="G49" s="6">
        <v>0.45</v>
      </c>
      <c r="H49" s="1">
        <v>50</v>
      </c>
      <c r="I49" s="1" t="s">
        <v>34</v>
      </c>
      <c r="J49" s="1">
        <v>442</v>
      </c>
      <c r="K49" s="1">
        <f t="shared" si="9"/>
        <v>23</v>
      </c>
      <c r="L49" s="1"/>
      <c r="M49" s="1"/>
      <c r="N49" s="1">
        <v>551</v>
      </c>
      <c r="O49" s="1"/>
      <c r="P49" s="1">
        <f t="shared" si="3"/>
        <v>93</v>
      </c>
      <c r="Q49" s="5">
        <f t="shared" si="4"/>
        <v>239</v>
      </c>
      <c r="R49" s="5">
        <f t="shared" si="5"/>
        <v>239</v>
      </c>
      <c r="S49" s="5"/>
      <c r="T49" s="5"/>
      <c r="U49" s="1"/>
      <c r="V49" s="1">
        <f t="shared" si="6"/>
        <v>11</v>
      </c>
      <c r="W49" s="1">
        <f t="shared" si="7"/>
        <v>8.43010752688172</v>
      </c>
      <c r="X49" s="1">
        <v>96</v>
      </c>
      <c r="Y49" s="1">
        <v>63</v>
      </c>
      <c r="Z49" s="1">
        <v>26.8</v>
      </c>
      <c r="AA49" s="1">
        <v>54.4</v>
      </c>
      <c r="AB49" s="1">
        <v>52.4</v>
      </c>
      <c r="AC49" s="1">
        <v>73.8</v>
      </c>
      <c r="AD49" s="1" t="s">
        <v>86</v>
      </c>
      <c r="AE49" s="1">
        <f t="shared" si="8"/>
        <v>108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87</v>
      </c>
      <c r="B50" s="1" t="s">
        <v>33</v>
      </c>
      <c r="C50" s="1">
        <v>259.21600000000001</v>
      </c>
      <c r="D50" s="1">
        <v>299.73399999999998</v>
      </c>
      <c r="E50" s="1">
        <v>335.01299999999998</v>
      </c>
      <c r="F50" s="1">
        <v>200.90899999999999</v>
      </c>
      <c r="G50" s="6">
        <v>1</v>
      </c>
      <c r="H50" s="1">
        <v>40</v>
      </c>
      <c r="I50" s="1" t="s">
        <v>34</v>
      </c>
      <c r="J50" s="1">
        <v>326.05</v>
      </c>
      <c r="K50" s="1">
        <f t="shared" si="9"/>
        <v>8.9629999999999654</v>
      </c>
      <c r="L50" s="1"/>
      <c r="M50" s="1"/>
      <c r="N50" s="1">
        <v>277.73599999999988</v>
      </c>
      <c r="O50" s="1"/>
      <c r="P50" s="1">
        <f t="shared" si="3"/>
        <v>67.002600000000001</v>
      </c>
      <c r="Q50" s="5">
        <f t="shared" si="4"/>
        <v>258.38360000000011</v>
      </c>
      <c r="R50" s="5">
        <f t="shared" si="5"/>
        <v>258.38360000000011</v>
      </c>
      <c r="S50" s="5"/>
      <c r="T50" s="5"/>
      <c r="U50" s="1"/>
      <c r="V50" s="1">
        <f t="shared" si="6"/>
        <v>11</v>
      </c>
      <c r="W50" s="1">
        <f t="shared" si="7"/>
        <v>7.1436780065251178</v>
      </c>
      <c r="X50" s="1">
        <v>55.527599999999993</v>
      </c>
      <c r="Y50" s="1">
        <v>47.481999999999999</v>
      </c>
      <c r="Z50" s="1">
        <v>52.255600000000001</v>
      </c>
      <c r="AA50" s="1">
        <v>41.761800000000001</v>
      </c>
      <c r="AB50" s="1">
        <v>33.417000000000002</v>
      </c>
      <c r="AC50" s="1">
        <v>42.386800000000001</v>
      </c>
      <c r="AD50" s="1"/>
      <c r="AE50" s="1">
        <f t="shared" si="8"/>
        <v>258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6" t="s">
        <v>88</v>
      </c>
      <c r="B51" s="1" t="s">
        <v>40</v>
      </c>
      <c r="C51" s="1"/>
      <c r="D51" s="1"/>
      <c r="E51" s="15">
        <f>E90</f>
        <v>103</v>
      </c>
      <c r="F51" s="15">
        <f>F90</f>
        <v>620</v>
      </c>
      <c r="G51" s="6">
        <v>0.4</v>
      </c>
      <c r="H51" s="1">
        <v>40</v>
      </c>
      <c r="I51" s="1" t="s">
        <v>34</v>
      </c>
      <c r="J51" s="1"/>
      <c r="K51" s="1">
        <f t="shared" si="9"/>
        <v>103</v>
      </c>
      <c r="L51" s="1"/>
      <c r="M51" s="1"/>
      <c r="N51" s="1">
        <v>0</v>
      </c>
      <c r="O51" s="1"/>
      <c r="P51" s="1">
        <f t="shared" si="3"/>
        <v>20.6</v>
      </c>
      <c r="Q51" s="5"/>
      <c r="R51" s="5">
        <f t="shared" si="5"/>
        <v>0</v>
      </c>
      <c r="S51" s="5"/>
      <c r="T51" s="5"/>
      <c r="U51" s="1"/>
      <c r="V51" s="1">
        <f t="shared" si="6"/>
        <v>30.097087378640776</v>
      </c>
      <c r="W51" s="1">
        <f t="shared" si="7"/>
        <v>30.097087378640776</v>
      </c>
      <c r="X51" s="1">
        <v>12</v>
      </c>
      <c r="Y51" s="1">
        <v>65.2</v>
      </c>
      <c r="Z51" s="1">
        <v>81.599999999999994</v>
      </c>
      <c r="AA51" s="1">
        <v>62.4</v>
      </c>
      <c r="AB51" s="1">
        <v>41.2</v>
      </c>
      <c r="AC51" s="1">
        <v>29.2</v>
      </c>
      <c r="AD51" s="1" t="s">
        <v>89</v>
      </c>
      <c r="AE51" s="1">
        <f t="shared" si="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90</v>
      </c>
      <c r="B52" s="1" t="s">
        <v>40</v>
      </c>
      <c r="C52" s="1">
        <v>352</v>
      </c>
      <c r="D52" s="1">
        <v>132</v>
      </c>
      <c r="E52" s="1">
        <v>127</v>
      </c>
      <c r="F52" s="1">
        <v>315</v>
      </c>
      <c r="G52" s="6">
        <v>0.4</v>
      </c>
      <c r="H52" s="1">
        <v>40</v>
      </c>
      <c r="I52" s="1" t="s">
        <v>34</v>
      </c>
      <c r="J52" s="1">
        <v>136</v>
      </c>
      <c r="K52" s="1">
        <f t="shared" si="9"/>
        <v>-9</v>
      </c>
      <c r="L52" s="1"/>
      <c r="M52" s="1"/>
      <c r="N52" s="1">
        <v>0</v>
      </c>
      <c r="O52" s="1"/>
      <c r="P52" s="1">
        <f t="shared" si="3"/>
        <v>25.4</v>
      </c>
      <c r="Q52" s="5"/>
      <c r="R52" s="5">
        <f t="shared" si="5"/>
        <v>0</v>
      </c>
      <c r="S52" s="5"/>
      <c r="T52" s="5"/>
      <c r="U52" s="1"/>
      <c r="V52" s="1">
        <f t="shared" si="6"/>
        <v>12.401574803149607</v>
      </c>
      <c r="W52" s="1">
        <f t="shared" si="7"/>
        <v>12.401574803149607</v>
      </c>
      <c r="X52" s="1">
        <v>28.4</v>
      </c>
      <c r="Y52" s="1">
        <v>39.200000000000003</v>
      </c>
      <c r="Z52" s="1">
        <v>35.200000000000003</v>
      </c>
      <c r="AA52" s="1">
        <v>28.4</v>
      </c>
      <c r="AB52" s="1">
        <v>23.4</v>
      </c>
      <c r="AC52" s="1">
        <v>16.8</v>
      </c>
      <c r="AD52" s="1"/>
      <c r="AE52" s="1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91</v>
      </c>
      <c r="B53" s="1" t="s">
        <v>33</v>
      </c>
      <c r="C53" s="1">
        <v>633.85199999999998</v>
      </c>
      <c r="D53" s="1">
        <v>257.67200000000003</v>
      </c>
      <c r="E53" s="1">
        <v>412.05900000000003</v>
      </c>
      <c r="F53" s="1">
        <v>439.77300000000002</v>
      </c>
      <c r="G53" s="6">
        <v>1</v>
      </c>
      <c r="H53" s="1">
        <v>50</v>
      </c>
      <c r="I53" s="1" t="s">
        <v>34</v>
      </c>
      <c r="J53" s="1">
        <v>410.1</v>
      </c>
      <c r="K53" s="1">
        <f t="shared" si="9"/>
        <v>1.9590000000000032</v>
      </c>
      <c r="L53" s="1"/>
      <c r="M53" s="1"/>
      <c r="N53" s="1">
        <v>286.89300000000009</v>
      </c>
      <c r="O53" s="1"/>
      <c r="P53" s="1">
        <f t="shared" si="3"/>
        <v>82.411799999999999</v>
      </c>
      <c r="Q53" s="5">
        <f t="shared" si="4"/>
        <v>179.86379999999997</v>
      </c>
      <c r="R53" s="5">
        <f t="shared" si="5"/>
        <v>179.86379999999997</v>
      </c>
      <c r="S53" s="5"/>
      <c r="T53" s="5"/>
      <c r="U53" s="1"/>
      <c r="V53" s="1">
        <f t="shared" si="6"/>
        <v>11.000000000000002</v>
      </c>
      <c r="W53" s="1">
        <f t="shared" si="7"/>
        <v>8.8174994357604142</v>
      </c>
      <c r="X53" s="1">
        <v>78.278400000000005</v>
      </c>
      <c r="Y53" s="1">
        <v>70.319000000000003</v>
      </c>
      <c r="Z53" s="1">
        <v>86.449600000000004</v>
      </c>
      <c r="AA53" s="1">
        <v>86.311199999999999</v>
      </c>
      <c r="AB53" s="1">
        <v>54.214200000000012</v>
      </c>
      <c r="AC53" s="1">
        <v>83.122600000000006</v>
      </c>
      <c r="AD53" s="1"/>
      <c r="AE53" s="1">
        <f t="shared" si="8"/>
        <v>180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92</v>
      </c>
      <c r="B54" s="1" t="s">
        <v>33</v>
      </c>
      <c r="C54" s="1">
        <v>1504.2270000000001</v>
      </c>
      <c r="D54" s="1">
        <v>1011.96</v>
      </c>
      <c r="E54" s="1">
        <v>1412.7760000000001</v>
      </c>
      <c r="F54" s="1">
        <v>883.44899999999996</v>
      </c>
      <c r="G54" s="6">
        <v>1</v>
      </c>
      <c r="H54" s="1">
        <v>50</v>
      </c>
      <c r="I54" s="1" t="s">
        <v>34</v>
      </c>
      <c r="J54" s="1">
        <v>1332.9349999999999</v>
      </c>
      <c r="K54" s="1">
        <f t="shared" si="9"/>
        <v>79.841000000000122</v>
      </c>
      <c r="L54" s="1"/>
      <c r="M54" s="1"/>
      <c r="N54" s="1">
        <v>1734.8440000000001</v>
      </c>
      <c r="O54" s="1"/>
      <c r="P54" s="1">
        <f t="shared" si="3"/>
        <v>282.55520000000001</v>
      </c>
      <c r="Q54" s="5">
        <f t="shared" si="4"/>
        <v>489.81420000000037</v>
      </c>
      <c r="R54" s="5">
        <v>0</v>
      </c>
      <c r="S54" s="5"/>
      <c r="T54" s="5">
        <v>0</v>
      </c>
      <c r="U54" s="1" t="s">
        <v>145</v>
      </c>
      <c r="V54" s="1">
        <f t="shared" si="6"/>
        <v>9.2664831509029035</v>
      </c>
      <c r="W54" s="1">
        <f t="shared" si="7"/>
        <v>9.2664831509029035</v>
      </c>
      <c r="X54" s="1">
        <v>283.2158</v>
      </c>
      <c r="Y54" s="1">
        <v>196.96039999999999</v>
      </c>
      <c r="Z54" s="1">
        <v>212.35499999999999</v>
      </c>
      <c r="AA54" s="1">
        <v>222.41120000000001</v>
      </c>
      <c r="AB54" s="1">
        <v>162.0128</v>
      </c>
      <c r="AC54" s="1">
        <v>124.8678</v>
      </c>
      <c r="AD54" s="1" t="s">
        <v>150</v>
      </c>
      <c r="AE54" s="1">
        <f t="shared" si="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93</v>
      </c>
      <c r="B55" s="1" t="s">
        <v>33</v>
      </c>
      <c r="C55" s="1">
        <v>37.008000000000003</v>
      </c>
      <c r="D55" s="1">
        <v>487.80900000000003</v>
      </c>
      <c r="E55" s="1">
        <v>181.23699999999999</v>
      </c>
      <c r="F55" s="1">
        <v>339.47</v>
      </c>
      <c r="G55" s="6">
        <v>1</v>
      </c>
      <c r="H55" s="1">
        <v>50</v>
      </c>
      <c r="I55" s="1" t="s">
        <v>34</v>
      </c>
      <c r="J55" s="1">
        <v>204.75</v>
      </c>
      <c r="K55" s="1">
        <f t="shared" si="9"/>
        <v>-23.513000000000005</v>
      </c>
      <c r="L55" s="1"/>
      <c r="M55" s="1"/>
      <c r="N55" s="1">
        <v>0</v>
      </c>
      <c r="O55" s="1"/>
      <c r="P55" s="1">
        <f t="shared" si="3"/>
        <v>36.247399999999999</v>
      </c>
      <c r="Q55" s="5">
        <f t="shared" si="4"/>
        <v>59.25139999999999</v>
      </c>
      <c r="R55" s="5">
        <f t="shared" si="5"/>
        <v>59.25139999999999</v>
      </c>
      <c r="S55" s="5"/>
      <c r="T55" s="5"/>
      <c r="U55" s="1"/>
      <c r="V55" s="1">
        <f t="shared" si="6"/>
        <v>11</v>
      </c>
      <c r="W55" s="1">
        <f t="shared" si="7"/>
        <v>9.3653613776436391</v>
      </c>
      <c r="X55" s="1">
        <v>15.978199999999999</v>
      </c>
      <c r="Y55" s="1">
        <v>52.895600000000002</v>
      </c>
      <c r="Z55" s="1">
        <v>56.871600000000001</v>
      </c>
      <c r="AA55" s="1">
        <v>26.661000000000001</v>
      </c>
      <c r="AB55" s="1">
        <v>22.315999999999999</v>
      </c>
      <c r="AC55" s="1">
        <v>22.030200000000001</v>
      </c>
      <c r="AD55" s="1"/>
      <c r="AE55" s="1">
        <f t="shared" si="8"/>
        <v>59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94</v>
      </c>
      <c r="B56" s="1" t="s">
        <v>40</v>
      </c>
      <c r="C56" s="1">
        <v>605</v>
      </c>
      <c r="D56" s="1">
        <v>80</v>
      </c>
      <c r="E56" s="1">
        <v>298</v>
      </c>
      <c r="F56" s="1">
        <v>275</v>
      </c>
      <c r="G56" s="6">
        <v>0.4</v>
      </c>
      <c r="H56" s="1">
        <v>50</v>
      </c>
      <c r="I56" s="1" t="s">
        <v>34</v>
      </c>
      <c r="J56" s="1">
        <v>292</v>
      </c>
      <c r="K56" s="1">
        <f t="shared" si="9"/>
        <v>6</v>
      </c>
      <c r="L56" s="1"/>
      <c r="M56" s="1"/>
      <c r="N56" s="1">
        <v>143</v>
      </c>
      <c r="O56" s="1"/>
      <c r="P56" s="1">
        <f t="shared" si="3"/>
        <v>59.6</v>
      </c>
      <c r="Q56" s="5">
        <f t="shared" si="4"/>
        <v>237.60000000000002</v>
      </c>
      <c r="R56" s="5">
        <f t="shared" si="5"/>
        <v>237.60000000000002</v>
      </c>
      <c r="S56" s="5"/>
      <c r="T56" s="5"/>
      <c r="U56" s="1"/>
      <c r="V56" s="1">
        <f t="shared" si="6"/>
        <v>11</v>
      </c>
      <c r="W56" s="1">
        <f t="shared" si="7"/>
        <v>7.0134228187919465</v>
      </c>
      <c r="X56" s="1">
        <v>55.2</v>
      </c>
      <c r="Y56" s="1">
        <v>51.6</v>
      </c>
      <c r="Z56" s="1">
        <v>55.8</v>
      </c>
      <c r="AA56" s="1">
        <v>69.2</v>
      </c>
      <c r="AB56" s="1">
        <v>42.4</v>
      </c>
      <c r="AC56" s="1">
        <v>51.6</v>
      </c>
      <c r="AD56" s="1" t="s">
        <v>95</v>
      </c>
      <c r="AE56" s="1">
        <f t="shared" si="8"/>
        <v>95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96</v>
      </c>
      <c r="B57" s="1" t="s">
        <v>40</v>
      </c>
      <c r="C57" s="1">
        <v>1150</v>
      </c>
      <c r="D57" s="1">
        <v>1056</v>
      </c>
      <c r="E57" s="1">
        <v>802</v>
      </c>
      <c r="F57" s="1">
        <v>1250</v>
      </c>
      <c r="G57" s="6">
        <v>0.4</v>
      </c>
      <c r="H57" s="1">
        <v>40</v>
      </c>
      <c r="I57" s="1" t="s">
        <v>34</v>
      </c>
      <c r="J57" s="1">
        <v>803</v>
      </c>
      <c r="K57" s="1">
        <f t="shared" si="9"/>
        <v>-1</v>
      </c>
      <c r="L57" s="1"/>
      <c r="M57" s="1"/>
      <c r="N57" s="1">
        <v>199</v>
      </c>
      <c r="O57" s="1"/>
      <c r="P57" s="1">
        <f t="shared" si="3"/>
        <v>160.4</v>
      </c>
      <c r="Q57" s="5">
        <f t="shared" si="4"/>
        <v>315.40000000000009</v>
      </c>
      <c r="R57" s="5">
        <f t="shared" si="5"/>
        <v>315.40000000000009</v>
      </c>
      <c r="S57" s="5"/>
      <c r="T57" s="5"/>
      <c r="U57" s="1"/>
      <c r="V57" s="1">
        <f t="shared" si="6"/>
        <v>11</v>
      </c>
      <c r="W57" s="1">
        <f t="shared" si="7"/>
        <v>9.0336658354114707</v>
      </c>
      <c r="X57" s="1">
        <v>160.19999999999999</v>
      </c>
      <c r="Y57" s="1">
        <v>185.8</v>
      </c>
      <c r="Z57" s="1">
        <v>196.6</v>
      </c>
      <c r="AA57" s="1">
        <v>173.6</v>
      </c>
      <c r="AB57" s="1">
        <v>136.6</v>
      </c>
      <c r="AC57" s="1">
        <v>129</v>
      </c>
      <c r="AD57" s="1"/>
      <c r="AE57" s="1">
        <f t="shared" si="8"/>
        <v>126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97</v>
      </c>
      <c r="B58" s="1" t="s">
        <v>40</v>
      </c>
      <c r="C58" s="1">
        <v>1074</v>
      </c>
      <c r="D58" s="1">
        <v>786</v>
      </c>
      <c r="E58" s="1">
        <v>722</v>
      </c>
      <c r="F58" s="1">
        <v>995</v>
      </c>
      <c r="G58" s="6">
        <v>0.4</v>
      </c>
      <c r="H58" s="1">
        <v>40</v>
      </c>
      <c r="I58" s="1" t="s">
        <v>34</v>
      </c>
      <c r="J58" s="1">
        <v>725</v>
      </c>
      <c r="K58" s="1">
        <f t="shared" si="9"/>
        <v>-3</v>
      </c>
      <c r="L58" s="1"/>
      <c r="M58" s="1"/>
      <c r="N58" s="1">
        <v>283</v>
      </c>
      <c r="O58" s="1"/>
      <c r="P58" s="1">
        <f t="shared" si="3"/>
        <v>144.4</v>
      </c>
      <c r="Q58" s="5">
        <f t="shared" si="4"/>
        <v>310.40000000000009</v>
      </c>
      <c r="R58" s="5">
        <f t="shared" si="5"/>
        <v>310.40000000000009</v>
      </c>
      <c r="S58" s="5"/>
      <c r="T58" s="5"/>
      <c r="U58" s="1"/>
      <c r="V58" s="1">
        <f t="shared" si="6"/>
        <v>11</v>
      </c>
      <c r="W58" s="1">
        <f t="shared" si="7"/>
        <v>8.8504155124653732</v>
      </c>
      <c r="X58" s="1">
        <v>142.6</v>
      </c>
      <c r="Y58" s="1">
        <v>155.19999999999999</v>
      </c>
      <c r="Z58" s="1">
        <v>161.80000000000001</v>
      </c>
      <c r="AA58" s="1">
        <v>156.80000000000001</v>
      </c>
      <c r="AB58" s="1">
        <v>125.6</v>
      </c>
      <c r="AC58" s="1">
        <v>114.8</v>
      </c>
      <c r="AD58" s="1"/>
      <c r="AE58" s="1">
        <f t="shared" si="8"/>
        <v>124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98</v>
      </c>
      <c r="B59" s="1" t="s">
        <v>33</v>
      </c>
      <c r="C59" s="1">
        <v>755.35</v>
      </c>
      <c r="D59" s="1">
        <v>517.35900000000004</v>
      </c>
      <c r="E59" s="1">
        <v>745.18700000000001</v>
      </c>
      <c r="F59" s="1">
        <v>461.23599999999999</v>
      </c>
      <c r="G59" s="6">
        <v>1</v>
      </c>
      <c r="H59" s="1">
        <v>40</v>
      </c>
      <c r="I59" s="1" t="s">
        <v>34</v>
      </c>
      <c r="J59" s="1">
        <v>715.76</v>
      </c>
      <c r="K59" s="1">
        <f t="shared" si="9"/>
        <v>29.427000000000021</v>
      </c>
      <c r="L59" s="1"/>
      <c r="M59" s="1"/>
      <c r="N59" s="1">
        <v>350</v>
      </c>
      <c r="O59" s="1"/>
      <c r="P59" s="1">
        <f t="shared" si="3"/>
        <v>149.03739999999999</v>
      </c>
      <c r="Q59" s="5">
        <f t="shared" si="4"/>
        <v>828.17539999999997</v>
      </c>
      <c r="R59" s="5">
        <v>500</v>
      </c>
      <c r="S59" s="5"/>
      <c r="T59" s="5">
        <v>500</v>
      </c>
      <c r="U59" s="1" t="s">
        <v>147</v>
      </c>
      <c r="V59" s="1">
        <f t="shared" si="6"/>
        <v>8.7980332453464705</v>
      </c>
      <c r="W59" s="1">
        <f t="shared" si="7"/>
        <v>5.4431706403895941</v>
      </c>
      <c r="X59" s="1">
        <v>118.2428</v>
      </c>
      <c r="Y59" s="1">
        <v>103.62820000000001</v>
      </c>
      <c r="Z59" s="1">
        <v>125.9008</v>
      </c>
      <c r="AA59" s="1">
        <v>108.057</v>
      </c>
      <c r="AB59" s="1">
        <v>71.549599999999998</v>
      </c>
      <c r="AC59" s="1">
        <v>82.926599999999993</v>
      </c>
      <c r="AD59" s="1"/>
      <c r="AE59" s="1">
        <f t="shared" si="8"/>
        <v>500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99</v>
      </c>
      <c r="B60" s="1" t="s">
        <v>33</v>
      </c>
      <c r="C60" s="1">
        <v>472.43</v>
      </c>
      <c r="D60" s="1">
        <v>492.108</v>
      </c>
      <c r="E60" s="1">
        <v>541.952</v>
      </c>
      <c r="F60" s="1">
        <v>365.27100000000002</v>
      </c>
      <c r="G60" s="6">
        <v>1</v>
      </c>
      <c r="H60" s="1">
        <v>40</v>
      </c>
      <c r="I60" s="1" t="s">
        <v>34</v>
      </c>
      <c r="J60" s="1">
        <v>527.73</v>
      </c>
      <c r="K60" s="1">
        <f t="shared" si="9"/>
        <v>14.22199999999998</v>
      </c>
      <c r="L60" s="1"/>
      <c r="M60" s="1"/>
      <c r="N60" s="1">
        <v>350</v>
      </c>
      <c r="O60" s="1"/>
      <c r="P60" s="1">
        <f t="shared" si="3"/>
        <v>108.3904</v>
      </c>
      <c r="Q60" s="5">
        <f t="shared" si="4"/>
        <v>477.02339999999998</v>
      </c>
      <c r="R60" s="5">
        <v>350</v>
      </c>
      <c r="S60" s="5"/>
      <c r="T60" s="5">
        <v>350</v>
      </c>
      <c r="U60" s="1" t="s">
        <v>147</v>
      </c>
      <c r="V60" s="1">
        <f t="shared" si="6"/>
        <v>9.8280936319083612</v>
      </c>
      <c r="W60" s="1">
        <f t="shared" si="7"/>
        <v>6.599025374940954</v>
      </c>
      <c r="X60" s="1">
        <v>91.936999999999998</v>
      </c>
      <c r="Y60" s="1">
        <v>80.752399999999994</v>
      </c>
      <c r="Z60" s="1">
        <v>95.723199999999991</v>
      </c>
      <c r="AA60" s="1">
        <v>74.267600000000002</v>
      </c>
      <c r="AB60" s="1">
        <v>43.399000000000001</v>
      </c>
      <c r="AC60" s="1">
        <v>63.494600000000013</v>
      </c>
      <c r="AD60" s="1"/>
      <c r="AE60" s="1">
        <f t="shared" si="8"/>
        <v>350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100</v>
      </c>
      <c r="B61" s="1" t="s">
        <v>33</v>
      </c>
      <c r="C61" s="1">
        <v>389.23200000000003</v>
      </c>
      <c r="D61" s="1">
        <v>609.072</v>
      </c>
      <c r="E61" s="1">
        <v>679.33699999999999</v>
      </c>
      <c r="F61" s="1">
        <v>262.14299999999997</v>
      </c>
      <c r="G61" s="6">
        <v>1</v>
      </c>
      <c r="H61" s="1">
        <v>40</v>
      </c>
      <c r="I61" s="1" t="s">
        <v>34</v>
      </c>
      <c r="J61" s="1">
        <v>665.14</v>
      </c>
      <c r="K61" s="1">
        <f t="shared" si="9"/>
        <v>14.197000000000003</v>
      </c>
      <c r="L61" s="1"/>
      <c r="M61" s="1"/>
      <c r="N61" s="1">
        <v>400</v>
      </c>
      <c r="O61" s="1"/>
      <c r="P61" s="1">
        <f t="shared" si="3"/>
        <v>135.8674</v>
      </c>
      <c r="Q61" s="5">
        <f t="shared" si="4"/>
        <v>832.39840000000004</v>
      </c>
      <c r="R61" s="5">
        <v>500</v>
      </c>
      <c r="S61" s="5"/>
      <c r="T61" s="5">
        <v>500</v>
      </c>
      <c r="U61" s="1" t="s">
        <v>147</v>
      </c>
      <c r="V61" s="1">
        <f t="shared" si="6"/>
        <v>8.5535087887160568</v>
      </c>
      <c r="W61" s="1">
        <f t="shared" si="7"/>
        <v>4.8734501433014836</v>
      </c>
      <c r="X61" s="1">
        <v>111.27979999999999</v>
      </c>
      <c r="Y61" s="1">
        <v>83.532600000000002</v>
      </c>
      <c r="Z61" s="1">
        <v>98.433799999999991</v>
      </c>
      <c r="AA61" s="1">
        <v>80.612400000000008</v>
      </c>
      <c r="AB61" s="1">
        <v>54.674799999999998</v>
      </c>
      <c r="AC61" s="1">
        <v>80.097400000000007</v>
      </c>
      <c r="AD61" s="1"/>
      <c r="AE61" s="1">
        <f t="shared" si="8"/>
        <v>500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101</v>
      </c>
      <c r="B62" s="1" t="s">
        <v>33</v>
      </c>
      <c r="C62" s="1">
        <v>166.90100000000001</v>
      </c>
      <c r="D62" s="1">
        <v>275.47800000000001</v>
      </c>
      <c r="E62" s="1">
        <v>159.71100000000001</v>
      </c>
      <c r="F62" s="1">
        <v>231.91</v>
      </c>
      <c r="G62" s="6">
        <v>1</v>
      </c>
      <c r="H62" s="1">
        <v>30</v>
      </c>
      <c r="I62" s="1" t="s">
        <v>34</v>
      </c>
      <c r="J62" s="1">
        <v>154.5</v>
      </c>
      <c r="K62" s="1">
        <f t="shared" si="9"/>
        <v>5.2110000000000127</v>
      </c>
      <c r="L62" s="1"/>
      <c r="M62" s="1"/>
      <c r="N62" s="1">
        <v>67.435999999999979</v>
      </c>
      <c r="O62" s="1"/>
      <c r="P62" s="1">
        <f t="shared" si="3"/>
        <v>31.942200000000003</v>
      </c>
      <c r="Q62" s="5">
        <f t="shared" si="4"/>
        <v>52.018200000000064</v>
      </c>
      <c r="R62" s="5">
        <f t="shared" si="5"/>
        <v>52.018200000000064</v>
      </c>
      <c r="S62" s="5"/>
      <c r="T62" s="5"/>
      <c r="U62" s="1"/>
      <c r="V62" s="1">
        <f t="shared" si="6"/>
        <v>11.000000000000002</v>
      </c>
      <c r="W62" s="1">
        <f t="shared" si="7"/>
        <v>9.3714897533670189</v>
      </c>
      <c r="X62" s="1">
        <v>33.6342</v>
      </c>
      <c r="Y62" s="1">
        <v>35.273600000000002</v>
      </c>
      <c r="Z62" s="1">
        <v>33.700200000000002</v>
      </c>
      <c r="AA62" s="1">
        <v>26.798400000000001</v>
      </c>
      <c r="AB62" s="1">
        <v>19.2806</v>
      </c>
      <c r="AC62" s="1">
        <v>12.179399999999999</v>
      </c>
      <c r="AD62" s="1" t="s">
        <v>69</v>
      </c>
      <c r="AE62" s="1">
        <f t="shared" si="8"/>
        <v>52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0" t="s">
        <v>102</v>
      </c>
      <c r="B63" s="10" t="s">
        <v>40</v>
      </c>
      <c r="C63" s="10"/>
      <c r="D63" s="10">
        <v>10</v>
      </c>
      <c r="E63" s="10">
        <v>10</v>
      </c>
      <c r="F63" s="10"/>
      <c r="G63" s="11">
        <v>0</v>
      </c>
      <c r="H63" s="10" t="e">
        <v>#N/A</v>
      </c>
      <c r="I63" s="10" t="s">
        <v>103</v>
      </c>
      <c r="J63" s="10">
        <v>8</v>
      </c>
      <c r="K63" s="10">
        <f t="shared" si="9"/>
        <v>2</v>
      </c>
      <c r="L63" s="10"/>
      <c r="M63" s="10"/>
      <c r="N63" s="10"/>
      <c r="O63" s="10"/>
      <c r="P63" s="10">
        <f t="shared" si="3"/>
        <v>2</v>
      </c>
      <c r="Q63" s="12"/>
      <c r="R63" s="12"/>
      <c r="S63" s="12"/>
      <c r="T63" s="12"/>
      <c r="U63" s="10"/>
      <c r="V63" s="10">
        <f t="shared" ref="V63" si="10">(F63+N63+O63+Q63)/P63</f>
        <v>0</v>
      </c>
      <c r="W63" s="10">
        <f t="shared" si="7"/>
        <v>0</v>
      </c>
      <c r="X63" s="10">
        <v>2</v>
      </c>
      <c r="Y63" s="10"/>
      <c r="Z63" s="10"/>
      <c r="AA63" s="10"/>
      <c r="AB63" s="10"/>
      <c r="AC63" s="10"/>
      <c r="AD63" s="10"/>
      <c r="AE63" s="10">
        <f t="shared" ref="AE63:AF63" si="11">ROUND(Q63*G63,0)</f>
        <v>0</v>
      </c>
      <c r="AF63" s="10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104</v>
      </c>
      <c r="B64" s="1" t="s">
        <v>40</v>
      </c>
      <c r="C64" s="1">
        <v>49</v>
      </c>
      <c r="D64" s="1">
        <v>85</v>
      </c>
      <c r="E64" s="1">
        <v>53</v>
      </c>
      <c r="F64" s="1">
        <v>37</v>
      </c>
      <c r="G64" s="6">
        <v>0.6</v>
      </c>
      <c r="H64" s="1">
        <v>60</v>
      </c>
      <c r="I64" s="1" t="s">
        <v>34</v>
      </c>
      <c r="J64" s="1">
        <v>69</v>
      </c>
      <c r="K64" s="1">
        <f t="shared" si="9"/>
        <v>-16</v>
      </c>
      <c r="L64" s="1"/>
      <c r="M64" s="1"/>
      <c r="N64" s="1">
        <v>6</v>
      </c>
      <c r="O64" s="1"/>
      <c r="P64" s="1">
        <f t="shared" si="3"/>
        <v>10.6</v>
      </c>
      <c r="Q64" s="5">
        <f t="shared" ref="Q64:Q72" si="12">11*P64-O64-N64-F64</f>
        <v>73.599999999999994</v>
      </c>
      <c r="R64" s="5">
        <f t="shared" ref="R64:R73" si="13">Q64</f>
        <v>73.599999999999994</v>
      </c>
      <c r="S64" s="5"/>
      <c r="T64" s="5"/>
      <c r="U64" s="1"/>
      <c r="V64" s="1">
        <f t="shared" ref="V64:V73" si="14">(F64+N64+O64+R64)/P64</f>
        <v>11</v>
      </c>
      <c r="W64" s="1">
        <f t="shared" si="7"/>
        <v>4.0566037735849054</v>
      </c>
      <c r="X64" s="1">
        <v>9.1999999999999993</v>
      </c>
      <c r="Y64" s="1">
        <v>9.8000000000000007</v>
      </c>
      <c r="Z64" s="1">
        <v>1.6</v>
      </c>
      <c r="AA64" s="1">
        <v>4</v>
      </c>
      <c r="AB64" s="1">
        <v>4</v>
      </c>
      <c r="AC64" s="1">
        <v>12</v>
      </c>
      <c r="AD64" s="1"/>
      <c r="AE64" s="1">
        <f t="shared" ref="AE64:AF73" si="15">ROUND(R64*G64,0)</f>
        <v>44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105</v>
      </c>
      <c r="B65" s="1" t="s">
        <v>40</v>
      </c>
      <c r="C65" s="1">
        <v>252</v>
      </c>
      <c r="D65" s="1">
        <v>108</v>
      </c>
      <c r="E65" s="1">
        <v>161</v>
      </c>
      <c r="F65" s="1">
        <v>126</v>
      </c>
      <c r="G65" s="6">
        <v>0.35</v>
      </c>
      <c r="H65" s="1">
        <v>50</v>
      </c>
      <c r="I65" s="1" t="s">
        <v>34</v>
      </c>
      <c r="J65" s="1">
        <v>171</v>
      </c>
      <c r="K65" s="1">
        <f t="shared" si="9"/>
        <v>-10</v>
      </c>
      <c r="L65" s="1"/>
      <c r="M65" s="1"/>
      <c r="N65" s="1">
        <v>111</v>
      </c>
      <c r="O65" s="1"/>
      <c r="P65" s="1">
        <f t="shared" si="3"/>
        <v>32.200000000000003</v>
      </c>
      <c r="Q65" s="5">
        <f t="shared" si="12"/>
        <v>117.20000000000005</v>
      </c>
      <c r="R65" s="5">
        <f t="shared" si="13"/>
        <v>117.20000000000005</v>
      </c>
      <c r="S65" s="5"/>
      <c r="T65" s="5"/>
      <c r="U65" s="1"/>
      <c r="V65" s="1">
        <f t="shared" si="14"/>
        <v>11</v>
      </c>
      <c r="W65" s="1">
        <f t="shared" si="7"/>
        <v>7.3602484472049685</v>
      </c>
      <c r="X65" s="1">
        <v>31.4</v>
      </c>
      <c r="Y65" s="1">
        <v>26</v>
      </c>
      <c r="Z65" s="1">
        <v>17.2</v>
      </c>
      <c r="AA65" s="1">
        <v>25.6</v>
      </c>
      <c r="AB65" s="1">
        <v>19.2</v>
      </c>
      <c r="AC65" s="1">
        <v>26.2</v>
      </c>
      <c r="AD65" s="1"/>
      <c r="AE65" s="1">
        <f t="shared" si="15"/>
        <v>41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106</v>
      </c>
      <c r="B66" s="1" t="s">
        <v>40</v>
      </c>
      <c r="C66" s="1">
        <v>813</v>
      </c>
      <c r="D66" s="1">
        <v>70</v>
      </c>
      <c r="E66" s="1">
        <v>477</v>
      </c>
      <c r="F66" s="1">
        <v>249</v>
      </c>
      <c r="G66" s="6">
        <v>0.37</v>
      </c>
      <c r="H66" s="1">
        <v>50</v>
      </c>
      <c r="I66" s="1" t="s">
        <v>34</v>
      </c>
      <c r="J66" s="1">
        <v>453</v>
      </c>
      <c r="K66" s="1">
        <f t="shared" si="9"/>
        <v>24</v>
      </c>
      <c r="L66" s="1"/>
      <c r="M66" s="1"/>
      <c r="N66" s="1">
        <v>509.84</v>
      </c>
      <c r="O66" s="1"/>
      <c r="P66" s="1">
        <f t="shared" si="3"/>
        <v>95.4</v>
      </c>
      <c r="Q66" s="5">
        <f t="shared" si="12"/>
        <v>290.56000000000017</v>
      </c>
      <c r="R66" s="5">
        <f t="shared" si="13"/>
        <v>290.56000000000017</v>
      </c>
      <c r="S66" s="5"/>
      <c r="T66" s="5"/>
      <c r="U66" s="1"/>
      <c r="V66" s="1">
        <f t="shared" si="14"/>
        <v>11</v>
      </c>
      <c r="W66" s="1">
        <f t="shared" si="7"/>
        <v>7.954297693920334</v>
      </c>
      <c r="X66" s="1">
        <v>95.4</v>
      </c>
      <c r="Y66" s="1">
        <v>65.599999999999994</v>
      </c>
      <c r="Z66" s="1">
        <v>34.200000000000003</v>
      </c>
      <c r="AA66" s="1">
        <v>89</v>
      </c>
      <c r="AB66" s="1">
        <v>89</v>
      </c>
      <c r="AC66" s="1">
        <v>75.599999999999994</v>
      </c>
      <c r="AD66" s="1"/>
      <c r="AE66" s="1">
        <f t="shared" si="15"/>
        <v>108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107</v>
      </c>
      <c r="B67" s="1" t="s">
        <v>40</v>
      </c>
      <c r="C67" s="1">
        <v>121</v>
      </c>
      <c r="D67" s="1">
        <v>42</v>
      </c>
      <c r="E67" s="1">
        <v>47</v>
      </c>
      <c r="F67" s="1">
        <v>87</v>
      </c>
      <c r="G67" s="6">
        <v>0.4</v>
      </c>
      <c r="H67" s="1">
        <v>30</v>
      </c>
      <c r="I67" s="1" t="s">
        <v>34</v>
      </c>
      <c r="J67" s="1">
        <v>56</v>
      </c>
      <c r="K67" s="1">
        <f t="shared" si="9"/>
        <v>-9</v>
      </c>
      <c r="L67" s="1"/>
      <c r="M67" s="1"/>
      <c r="N67" s="1">
        <v>0</v>
      </c>
      <c r="O67" s="1"/>
      <c r="P67" s="1">
        <f t="shared" si="3"/>
        <v>9.4</v>
      </c>
      <c r="Q67" s="5">
        <f t="shared" si="12"/>
        <v>16.400000000000006</v>
      </c>
      <c r="R67" s="5">
        <f t="shared" si="13"/>
        <v>16.400000000000006</v>
      </c>
      <c r="S67" s="5"/>
      <c r="T67" s="5"/>
      <c r="U67" s="1"/>
      <c r="V67" s="1">
        <f t="shared" si="14"/>
        <v>11</v>
      </c>
      <c r="W67" s="1">
        <f t="shared" si="7"/>
        <v>9.2553191489361701</v>
      </c>
      <c r="X67" s="1">
        <v>7.8</v>
      </c>
      <c r="Y67" s="1">
        <v>11.4</v>
      </c>
      <c r="Z67" s="1">
        <v>14.2</v>
      </c>
      <c r="AA67" s="1">
        <v>15.2</v>
      </c>
      <c r="AB67" s="1">
        <v>7.6</v>
      </c>
      <c r="AC67" s="1">
        <v>7.2</v>
      </c>
      <c r="AD67" s="1"/>
      <c r="AE67" s="1">
        <f t="shared" si="15"/>
        <v>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108</v>
      </c>
      <c r="B68" s="1" t="s">
        <v>40</v>
      </c>
      <c r="C68" s="1">
        <v>422.47</v>
      </c>
      <c r="D68" s="1">
        <v>2.5299999999999998</v>
      </c>
      <c r="E68" s="1">
        <v>80</v>
      </c>
      <c r="F68" s="1">
        <v>300</v>
      </c>
      <c r="G68" s="6">
        <v>0.6</v>
      </c>
      <c r="H68" s="1">
        <v>55</v>
      </c>
      <c r="I68" s="1" t="s">
        <v>34</v>
      </c>
      <c r="J68" s="1">
        <v>79</v>
      </c>
      <c r="K68" s="1">
        <f t="shared" si="9"/>
        <v>1</v>
      </c>
      <c r="L68" s="1"/>
      <c r="M68" s="1"/>
      <c r="N68" s="1">
        <v>0</v>
      </c>
      <c r="O68" s="1"/>
      <c r="P68" s="1">
        <f t="shared" si="3"/>
        <v>16</v>
      </c>
      <c r="Q68" s="5"/>
      <c r="R68" s="5">
        <f t="shared" si="13"/>
        <v>0</v>
      </c>
      <c r="S68" s="5"/>
      <c r="T68" s="5"/>
      <c r="U68" s="1"/>
      <c r="V68" s="1">
        <f t="shared" si="14"/>
        <v>18.75</v>
      </c>
      <c r="W68" s="1">
        <f t="shared" si="7"/>
        <v>18.75</v>
      </c>
      <c r="X68" s="1">
        <v>16.2</v>
      </c>
      <c r="Y68" s="1">
        <v>19.306000000000001</v>
      </c>
      <c r="Z68" s="1">
        <v>21.306000000000001</v>
      </c>
      <c r="AA68" s="1">
        <v>42.4</v>
      </c>
      <c r="AB68" s="1">
        <v>31.4</v>
      </c>
      <c r="AC68" s="1">
        <v>49</v>
      </c>
      <c r="AD68" s="17" t="s">
        <v>144</v>
      </c>
      <c r="AE68" s="1">
        <f t="shared" si="15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109</v>
      </c>
      <c r="B69" s="1" t="s">
        <v>40</v>
      </c>
      <c r="C69" s="1">
        <v>48</v>
      </c>
      <c r="D69" s="1">
        <v>73</v>
      </c>
      <c r="E69" s="1">
        <v>42</v>
      </c>
      <c r="F69" s="1">
        <v>32</v>
      </c>
      <c r="G69" s="6">
        <v>0.45</v>
      </c>
      <c r="H69" s="1">
        <v>40</v>
      </c>
      <c r="I69" s="1" t="s">
        <v>34</v>
      </c>
      <c r="J69" s="1">
        <v>63</v>
      </c>
      <c r="K69" s="1">
        <f t="shared" si="9"/>
        <v>-21</v>
      </c>
      <c r="L69" s="1"/>
      <c r="M69" s="1"/>
      <c r="N69" s="1">
        <v>20</v>
      </c>
      <c r="O69" s="1"/>
      <c r="P69" s="1">
        <f t="shared" si="3"/>
        <v>8.4</v>
      </c>
      <c r="Q69" s="5">
        <f t="shared" si="12"/>
        <v>40.400000000000006</v>
      </c>
      <c r="R69" s="5">
        <f t="shared" si="13"/>
        <v>40.400000000000006</v>
      </c>
      <c r="S69" s="5"/>
      <c r="T69" s="5"/>
      <c r="U69" s="1"/>
      <c r="V69" s="1">
        <f t="shared" si="14"/>
        <v>11</v>
      </c>
      <c r="W69" s="1">
        <f t="shared" si="7"/>
        <v>6.1904761904761898</v>
      </c>
      <c r="X69" s="1">
        <v>9.4</v>
      </c>
      <c r="Y69" s="1">
        <v>14.2</v>
      </c>
      <c r="Z69" s="1">
        <v>4.8</v>
      </c>
      <c r="AA69" s="1">
        <v>6</v>
      </c>
      <c r="AB69" s="1">
        <v>6</v>
      </c>
      <c r="AC69" s="1">
        <v>13.8</v>
      </c>
      <c r="AD69" s="1" t="s">
        <v>110</v>
      </c>
      <c r="AE69" s="1">
        <f t="shared" si="15"/>
        <v>18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111</v>
      </c>
      <c r="B70" s="1" t="s">
        <v>40</v>
      </c>
      <c r="C70" s="1">
        <v>30</v>
      </c>
      <c r="D70" s="1">
        <v>282</v>
      </c>
      <c r="E70" s="1">
        <v>165</v>
      </c>
      <c r="F70" s="1">
        <v>116</v>
      </c>
      <c r="G70" s="6">
        <v>0.4</v>
      </c>
      <c r="H70" s="1">
        <v>50</v>
      </c>
      <c r="I70" s="1" t="s">
        <v>34</v>
      </c>
      <c r="J70" s="1">
        <v>200</v>
      </c>
      <c r="K70" s="1">
        <f t="shared" ref="K70:K96" si="16">E70-J70</f>
        <v>-35</v>
      </c>
      <c r="L70" s="1"/>
      <c r="M70" s="1"/>
      <c r="N70" s="1">
        <v>0</v>
      </c>
      <c r="O70" s="1"/>
      <c r="P70" s="1">
        <f t="shared" si="3"/>
        <v>33</v>
      </c>
      <c r="Q70" s="5">
        <f t="shared" si="12"/>
        <v>247</v>
      </c>
      <c r="R70" s="5">
        <f t="shared" si="13"/>
        <v>247</v>
      </c>
      <c r="S70" s="5"/>
      <c r="T70" s="5"/>
      <c r="U70" s="1"/>
      <c r="V70" s="1">
        <f t="shared" si="14"/>
        <v>11</v>
      </c>
      <c r="W70" s="1">
        <f t="shared" si="7"/>
        <v>3.5151515151515151</v>
      </c>
      <c r="X70" s="1">
        <v>12.8</v>
      </c>
      <c r="Y70" s="1">
        <v>25</v>
      </c>
      <c r="Z70" s="1">
        <v>19.600000000000001</v>
      </c>
      <c r="AA70" s="1">
        <v>11.2</v>
      </c>
      <c r="AB70" s="1">
        <v>11</v>
      </c>
      <c r="AC70" s="1">
        <v>31.4</v>
      </c>
      <c r="AD70" s="1"/>
      <c r="AE70" s="1">
        <f t="shared" si="15"/>
        <v>99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3" t="s">
        <v>112</v>
      </c>
      <c r="B71" s="1" t="s">
        <v>40</v>
      </c>
      <c r="C71" s="1"/>
      <c r="D71" s="1"/>
      <c r="E71" s="1"/>
      <c r="F71" s="1"/>
      <c r="G71" s="6">
        <v>0.11</v>
      </c>
      <c r="H71" s="1">
        <v>150</v>
      </c>
      <c r="I71" s="1" t="s">
        <v>34</v>
      </c>
      <c r="J71" s="1"/>
      <c r="K71" s="1">
        <f t="shared" si="16"/>
        <v>0</v>
      </c>
      <c r="L71" s="1"/>
      <c r="M71" s="1"/>
      <c r="N71" s="13"/>
      <c r="O71" s="1"/>
      <c r="P71" s="1">
        <f t="shared" ref="P71:P96" si="17">E71/5</f>
        <v>0</v>
      </c>
      <c r="Q71" s="14">
        <v>20</v>
      </c>
      <c r="R71" s="5">
        <f t="shared" si="13"/>
        <v>20</v>
      </c>
      <c r="S71" s="5"/>
      <c r="T71" s="5"/>
      <c r="U71" s="1"/>
      <c r="V71" s="1" t="e">
        <f t="shared" si="14"/>
        <v>#DIV/0!</v>
      </c>
      <c r="W71" s="1" t="e">
        <f t="shared" ref="W71:W96" si="18">(F71+N71+O71)/P71</f>
        <v>#DIV/0!</v>
      </c>
      <c r="X71" s="1">
        <v>0</v>
      </c>
      <c r="Y71" s="1">
        <v>-0.2</v>
      </c>
      <c r="Z71" s="1">
        <v>-0.2</v>
      </c>
      <c r="AA71" s="1">
        <v>0</v>
      </c>
      <c r="AB71" s="1">
        <v>0</v>
      </c>
      <c r="AC71" s="1">
        <v>-0.6</v>
      </c>
      <c r="AD71" s="13" t="s">
        <v>113</v>
      </c>
      <c r="AE71" s="1">
        <f t="shared" si="15"/>
        <v>2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114</v>
      </c>
      <c r="B72" s="1" t="s">
        <v>40</v>
      </c>
      <c r="C72" s="1">
        <v>31</v>
      </c>
      <c r="D72" s="1">
        <v>80</v>
      </c>
      <c r="E72" s="1">
        <v>46</v>
      </c>
      <c r="F72" s="1">
        <v>47</v>
      </c>
      <c r="G72" s="6">
        <v>0.06</v>
      </c>
      <c r="H72" s="1">
        <v>60</v>
      </c>
      <c r="I72" s="1" t="s">
        <v>34</v>
      </c>
      <c r="J72" s="1">
        <v>82</v>
      </c>
      <c r="K72" s="1">
        <f t="shared" si="16"/>
        <v>-36</v>
      </c>
      <c r="L72" s="1"/>
      <c r="M72" s="1"/>
      <c r="N72" s="1">
        <v>0</v>
      </c>
      <c r="O72" s="1"/>
      <c r="P72" s="1">
        <f t="shared" si="17"/>
        <v>9.1999999999999993</v>
      </c>
      <c r="Q72" s="5">
        <f t="shared" si="12"/>
        <v>54.199999999999989</v>
      </c>
      <c r="R72" s="5">
        <f t="shared" si="13"/>
        <v>54.199999999999989</v>
      </c>
      <c r="S72" s="5"/>
      <c r="T72" s="5"/>
      <c r="U72" s="1"/>
      <c r="V72" s="1">
        <f t="shared" si="14"/>
        <v>11</v>
      </c>
      <c r="W72" s="1">
        <f t="shared" si="18"/>
        <v>5.1086956521739131</v>
      </c>
      <c r="X72" s="1">
        <v>10.4</v>
      </c>
      <c r="Y72" s="1">
        <v>12.8</v>
      </c>
      <c r="Z72" s="1">
        <v>9.8000000000000007</v>
      </c>
      <c r="AA72" s="1">
        <v>4.5999999999999996</v>
      </c>
      <c r="AB72" s="1">
        <v>3.4</v>
      </c>
      <c r="AC72" s="1">
        <v>3</v>
      </c>
      <c r="AD72" s="1" t="s">
        <v>84</v>
      </c>
      <c r="AE72" s="1">
        <f t="shared" si="15"/>
        <v>3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115</v>
      </c>
      <c r="B73" s="1" t="s">
        <v>40</v>
      </c>
      <c r="C73" s="1">
        <v>19</v>
      </c>
      <c r="D73" s="1"/>
      <c r="E73" s="1">
        <v>13</v>
      </c>
      <c r="F73" s="1">
        <v>3</v>
      </c>
      <c r="G73" s="6">
        <v>0.15</v>
      </c>
      <c r="H73" s="1">
        <v>60</v>
      </c>
      <c r="I73" s="1" t="s">
        <v>34</v>
      </c>
      <c r="J73" s="1">
        <v>13</v>
      </c>
      <c r="K73" s="1">
        <f t="shared" si="16"/>
        <v>0</v>
      </c>
      <c r="L73" s="1"/>
      <c r="M73" s="1"/>
      <c r="N73" s="1">
        <v>30</v>
      </c>
      <c r="O73" s="1"/>
      <c r="P73" s="1">
        <f t="shared" si="17"/>
        <v>2.6</v>
      </c>
      <c r="Q73" s="5"/>
      <c r="R73" s="5">
        <f t="shared" si="13"/>
        <v>0</v>
      </c>
      <c r="S73" s="5"/>
      <c r="T73" s="5"/>
      <c r="U73" s="1"/>
      <c r="V73" s="1">
        <f t="shared" si="14"/>
        <v>12.692307692307692</v>
      </c>
      <c r="W73" s="1">
        <f t="shared" si="18"/>
        <v>12.692307692307692</v>
      </c>
      <c r="X73" s="1">
        <v>2.8</v>
      </c>
      <c r="Y73" s="1">
        <v>0.8</v>
      </c>
      <c r="Z73" s="1">
        <v>0.2</v>
      </c>
      <c r="AA73" s="1">
        <v>0</v>
      </c>
      <c r="AB73" s="1">
        <v>0</v>
      </c>
      <c r="AC73" s="1">
        <v>0</v>
      </c>
      <c r="AD73" s="1"/>
      <c r="AE73" s="1">
        <f t="shared" si="15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0" t="s">
        <v>116</v>
      </c>
      <c r="B74" s="10" t="s">
        <v>33</v>
      </c>
      <c r="C74" s="10"/>
      <c r="D74" s="10">
        <v>53.115000000000002</v>
      </c>
      <c r="E74" s="10">
        <v>5.3150000000000004</v>
      </c>
      <c r="F74" s="10">
        <v>47.8</v>
      </c>
      <c r="G74" s="11">
        <v>0</v>
      </c>
      <c r="H74" s="10">
        <v>55</v>
      </c>
      <c r="I74" s="10" t="s">
        <v>103</v>
      </c>
      <c r="J74" s="10">
        <v>25.2</v>
      </c>
      <c r="K74" s="10">
        <f t="shared" si="16"/>
        <v>-19.884999999999998</v>
      </c>
      <c r="L74" s="10"/>
      <c r="M74" s="10"/>
      <c r="N74" s="10"/>
      <c r="O74" s="10"/>
      <c r="P74" s="10">
        <f t="shared" si="17"/>
        <v>1.0630000000000002</v>
      </c>
      <c r="Q74" s="12"/>
      <c r="R74" s="12"/>
      <c r="S74" s="12"/>
      <c r="T74" s="12"/>
      <c r="U74" s="10"/>
      <c r="V74" s="10">
        <f t="shared" ref="V74:V90" si="19">(F74+N74+O74+Q74)/P74</f>
        <v>44.967074317968006</v>
      </c>
      <c r="W74" s="10">
        <f t="shared" si="18"/>
        <v>44.967074317968006</v>
      </c>
      <c r="X74" s="10">
        <v>0.1356</v>
      </c>
      <c r="Y74" s="10">
        <v>5.2018000000000004</v>
      </c>
      <c r="Z74" s="10">
        <v>5.5982000000000003</v>
      </c>
      <c r="AA74" s="10">
        <v>1.8628</v>
      </c>
      <c r="AB74" s="10">
        <v>1.5964</v>
      </c>
      <c r="AC74" s="10">
        <v>8.3894000000000002</v>
      </c>
      <c r="AD74" s="10" t="s">
        <v>117</v>
      </c>
      <c r="AE74" s="10">
        <f t="shared" ref="AE74:AF90" si="20">ROUND(Q74*G74,0)</f>
        <v>0</v>
      </c>
      <c r="AF74" s="10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118</v>
      </c>
      <c r="B75" s="1" t="s">
        <v>40</v>
      </c>
      <c r="C75" s="1">
        <v>61</v>
      </c>
      <c r="D75" s="1">
        <v>60</v>
      </c>
      <c r="E75" s="1">
        <v>57</v>
      </c>
      <c r="F75" s="1">
        <v>64</v>
      </c>
      <c r="G75" s="6">
        <v>0.4</v>
      </c>
      <c r="H75" s="1">
        <v>55</v>
      </c>
      <c r="I75" s="1" t="s">
        <v>34</v>
      </c>
      <c r="J75" s="1">
        <v>55</v>
      </c>
      <c r="K75" s="1">
        <f t="shared" si="16"/>
        <v>2</v>
      </c>
      <c r="L75" s="1"/>
      <c r="M75" s="1"/>
      <c r="N75" s="1">
        <v>0</v>
      </c>
      <c r="O75" s="1"/>
      <c r="P75" s="1">
        <f t="shared" si="17"/>
        <v>11.4</v>
      </c>
      <c r="Q75" s="5">
        <f t="shared" ref="Q75:Q89" si="21">11*P75-O75-N75-F75</f>
        <v>61.400000000000006</v>
      </c>
      <c r="R75" s="5">
        <v>0</v>
      </c>
      <c r="S75" s="5"/>
      <c r="T75" s="5">
        <v>0</v>
      </c>
      <c r="U75" s="1" t="s">
        <v>147</v>
      </c>
      <c r="V75" s="1">
        <f t="shared" ref="V75:V89" si="22">(F75+N75+O75+R75)/P75</f>
        <v>5.6140350877192979</v>
      </c>
      <c r="W75" s="1">
        <f t="shared" si="18"/>
        <v>5.6140350877192979</v>
      </c>
      <c r="X75" s="1">
        <v>10.6</v>
      </c>
      <c r="Y75" s="1">
        <v>10</v>
      </c>
      <c r="Z75" s="1">
        <v>10.8</v>
      </c>
      <c r="AA75" s="1">
        <v>9.6</v>
      </c>
      <c r="AB75" s="1">
        <v>9</v>
      </c>
      <c r="AC75" s="1">
        <v>15.6</v>
      </c>
      <c r="AD75" s="1" t="s">
        <v>149</v>
      </c>
      <c r="AE75" s="1">
        <f t="shared" ref="AE75:AF89" si="23">ROUND(R75*G75,0)</f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119</v>
      </c>
      <c r="B76" s="1" t="s">
        <v>33</v>
      </c>
      <c r="C76" s="1">
        <v>837.98800000000006</v>
      </c>
      <c r="D76" s="1"/>
      <c r="E76" s="1">
        <v>344.49700000000001</v>
      </c>
      <c r="F76" s="1">
        <v>307.54500000000002</v>
      </c>
      <c r="G76" s="6">
        <v>1</v>
      </c>
      <c r="H76" s="1">
        <v>55</v>
      </c>
      <c r="I76" s="1" t="s">
        <v>34</v>
      </c>
      <c r="J76" s="1">
        <v>331.5</v>
      </c>
      <c r="K76" s="1">
        <f t="shared" si="16"/>
        <v>12.997000000000014</v>
      </c>
      <c r="L76" s="1"/>
      <c r="M76" s="1"/>
      <c r="N76" s="1">
        <v>236.61699999999999</v>
      </c>
      <c r="O76" s="1"/>
      <c r="P76" s="1">
        <f t="shared" si="17"/>
        <v>68.8994</v>
      </c>
      <c r="Q76" s="5">
        <f t="shared" si="21"/>
        <v>213.73140000000006</v>
      </c>
      <c r="R76" s="5">
        <v>0</v>
      </c>
      <c r="S76" s="5"/>
      <c r="T76" s="5">
        <v>0</v>
      </c>
      <c r="U76" s="1" t="s">
        <v>147</v>
      </c>
      <c r="V76" s="1">
        <f t="shared" si="22"/>
        <v>7.8979207366101889</v>
      </c>
      <c r="W76" s="1">
        <f t="shared" si="18"/>
        <v>7.8979207366101889</v>
      </c>
      <c r="X76" s="1">
        <v>71.551000000000002</v>
      </c>
      <c r="Y76" s="1">
        <v>60.785400000000003</v>
      </c>
      <c r="Z76" s="1">
        <v>48.432400000000001</v>
      </c>
      <c r="AA76" s="1">
        <v>84.722200000000001</v>
      </c>
      <c r="AB76" s="1">
        <v>60.154000000000003</v>
      </c>
      <c r="AC76" s="1">
        <v>80.347000000000008</v>
      </c>
      <c r="AD76" s="1" t="s">
        <v>149</v>
      </c>
      <c r="AE76" s="1">
        <f t="shared" si="23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120</v>
      </c>
      <c r="B77" s="1" t="s">
        <v>33</v>
      </c>
      <c r="C77" s="1">
        <v>587.58600000000001</v>
      </c>
      <c r="D77" s="1">
        <v>180.125</v>
      </c>
      <c r="E77" s="1">
        <v>500.476</v>
      </c>
      <c r="F77" s="1">
        <v>193.905</v>
      </c>
      <c r="G77" s="6">
        <v>1</v>
      </c>
      <c r="H77" s="1">
        <v>50</v>
      </c>
      <c r="I77" s="1" t="s">
        <v>34</v>
      </c>
      <c r="J77" s="1">
        <v>464.05</v>
      </c>
      <c r="K77" s="1">
        <f t="shared" si="16"/>
        <v>36.425999999999988</v>
      </c>
      <c r="L77" s="1"/>
      <c r="M77" s="1"/>
      <c r="N77" s="1">
        <v>467.52900000000011</v>
      </c>
      <c r="O77" s="1"/>
      <c r="P77" s="1">
        <f t="shared" si="17"/>
        <v>100.09520000000001</v>
      </c>
      <c r="Q77" s="5">
        <f t="shared" si="21"/>
        <v>439.61319999999989</v>
      </c>
      <c r="R77" s="5">
        <f t="shared" ref="R77:R89" si="24">Q77</f>
        <v>439.61319999999989</v>
      </c>
      <c r="S77" s="5"/>
      <c r="T77" s="5"/>
      <c r="U77" s="1"/>
      <c r="V77" s="1">
        <f t="shared" si="22"/>
        <v>11</v>
      </c>
      <c r="W77" s="1">
        <f t="shared" si="18"/>
        <v>6.6080491372213661</v>
      </c>
      <c r="X77" s="1">
        <v>82.259399999999999</v>
      </c>
      <c r="Y77" s="1">
        <v>62.6768</v>
      </c>
      <c r="Z77" s="1">
        <v>73.533000000000001</v>
      </c>
      <c r="AA77" s="1">
        <v>73.198000000000008</v>
      </c>
      <c r="AB77" s="1">
        <v>47.945599999999999</v>
      </c>
      <c r="AC77" s="1">
        <v>72.809799999999996</v>
      </c>
      <c r="AD77" s="1"/>
      <c r="AE77" s="1">
        <f t="shared" si="23"/>
        <v>440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121</v>
      </c>
      <c r="B78" s="1" t="s">
        <v>40</v>
      </c>
      <c r="C78" s="1">
        <v>171</v>
      </c>
      <c r="D78" s="1">
        <v>102</v>
      </c>
      <c r="E78" s="1">
        <v>95</v>
      </c>
      <c r="F78" s="1">
        <v>154</v>
      </c>
      <c r="G78" s="6">
        <v>0.2</v>
      </c>
      <c r="H78" s="1">
        <v>40</v>
      </c>
      <c r="I78" s="1" t="s">
        <v>34</v>
      </c>
      <c r="J78" s="1">
        <v>92</v>
      </c>
      <c r="K78" s="1">
        <f t="shared" si="16"/>
        <v>3</v>
      </c>
      <c r="L78" s="1"/>
      <c r="M78" s="1"/>
      <c r="N78" s="1">
        <v>48</v>
      </c>
      <c r="O78" s="1"/>
      <c r="P78" s="1">
        <f t="shared" si="17"/>
        <v>19</v>
      </c>
      <c r="Q78" s="5">
        <f t="shared" si="21"/>
        <v>7</v>
      </c>
      <c r="R78" s="5">
        <f t="shared" si="24"/>
        <v>7</v>
      </c>
      <c r="S78" s="5"/>
      <c r="T78" s="5"/>
      <c r="U78" s="1"/>
      <c r="V78" s="1">
        <f t="shared" si="22"/>
        <v>11</v>
      </c>
      <c r="W78" s="1">
        <f t="shared" si="18"/>
        <v>10.631578947368421</v>
      </c>
      <c r="X78" s="1">
        <v>21.4</v>
      </c>
      <c r="Y78" s="1">
        <v>37.799999999999997</v>
      </c>
      <c r="Z78" s="1">
        <v>54.2</v>
      </c>
      <c r="AA78" s="1">
        <v>39.200000000000003</v>
      </c>
      <c r="AB78" s="1">
        <v>17.8</v>
      </c>
      <c r="AC78" s="1">
        <v>39</v>
      </c>
      <c r="AD78" s="1" t="s">
        <v>122</v>
      </c>
      <c r="AE78" s="1">
        <f t="shared" si="23"/>
        <v>1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123</v>
      </c>
      <c r="B79" s="1" t="s">
        <v>40</v>
      </c>
      <c r="C79" s="1">
        <v>362</v>
      </c>
      <c r="D79" s="1"/>
      <c r="E79" s="1">
        <v>142</v>
      </c>
      <c r="F79" s="1">
        <v>184</v>
      </c>
      <c r="G79" s="6">
        <v>0.2</v>
      </c>
      <c r="H79" s="1">
        <v>35</v>
      </c>
      <c r="I79" s="1" t="s">
        <v>34</v>
      </c>
      <c r="J79" s="1">
        <v>143</v>
      </c>
      <c r="K79" s="1">
        <f t="shared" si="16"/>
        <v>-1</v>
      </c>
      <c r="L79" s="1"/>
      <c r="M79" s="1"/>
      <c r="N79" s="1">
        <v>87</v>
      </c>
      <c r="O79" s="1"/>
      <c r="P79" s="1">
        <f t="shared" si="17"/>
        <v>28.4</v>
      </c>
      <c r="Q79" s="5">
        <f t="shared" si="21"/>
        <v>41.399999999999977</v>
      </c>
      <c r="R79" s="5">
        <f t="shared" si="24"/>
        <v>41.399999999999977</v>
      </c>
      <c r="S79" s="5"/>
      <c r="T79" s="5"/>
      <c r="U79" s="1"/>
      <c r="V79" s="1">
        <f t="shared" si="22"/>
        <v>11</v>
      </c>
      <c r="W79" s="1">
        <f t="shared" si="18"/>
        <v>9.5422535211267618</v>
      </c>
      <c r="X79" s="1">
        <v>29.6</v>
      </c>
      <c r="Y79" s="1">
        <v>25.4</v>
      </c>
      <c r="Z79" s="1">
        <v>50.2</v>
      </c>
      <c r="AA79" s="1">
        <v>68.8</v>
      </c>
      <c r="AB79" s="1">
        <v>39.200000000000003</v>
      </c>
      <c r="AC79" s="1">
        <v>51</v>
      </c>
      <c r="AD79" s="1" t="s">
        <v>122</v>
      </c>
      <c r="AE79" s="1">
        <f t="shared" si="23"/>
        <v>8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124</v>
      </c>
      <c r="B80" s="1" t="s">
        <v>33</v>
      </c>
      <c r="C80" s="1">
        <v>1127.692</v>
      </c>
      <c r="D80" s="1">
        <v>1393.33</v>
      </c>
      <c r="E80" s="1">
        <v>1163.001</v>
      </c>
      <c r="F80" s="1">
        <v>1182.454</v>
      </c>
      <c r="G80" s="6">
        <v>1</v>
      </c>
      <c r="H80" s="1">
        <v>60</v>
      </c>
      <c r="I80" s="1" t="s">
        <v>34</v>
      </c>
      <c r="J80" s="1">
        <v>1149.5350000000001</v>
      </c>
      <c r="K80" s="1">
        <f t="shared" si="16"/>
        <v>13.465999999999894</v>
      </c>
      <c r="L80" s="1"/>
      <c r="M80" s="1"/>
      <c r="N80" s="1">
        <v>777.39247999999975</v>
      </c>
      <c r="O80" s="1"/>
      <c r="P80" s="1">
        <f t="shared" si="17"/>
        <v>232.6002</v>
      </c>
      <c r="Q80" s="5">
        <f t="shared" si="21"/>
        <v>598.75572000000011</v>
      </c>
      <c r="R80" s="5">
        <v>0</v>
      </c>
      <c r="S80" s="5"/>
      <c r="T80" s="5">
        <v>0</v>
      </c>
      <c r="U80" s="1" t="s">
        <v>145</v>
      </c>
      <c r="V80" s="1">
        <f t="shared" si="22"/>
        <v>8.4258159709234981</v>
      </c>
      <c r="W80" s="1">
        <f t="shared" si="18"/>
        <v>8.4258159709234981</v>
      </c>
      <c r="X80" s="1">
        <v>225.9188</v>
      </c>
      <c r="Y80" s="1">
        <v>202.23</v>
      </c>
      <c r="Z80" s="1">
        <v>214.4478</v>
      </c>
      <c r="AA80" s="1">
        <v>195.75059999999999</v>
      </c>
      <c r="AB80" s="1">
        <v>149.23939999999999</v>
      </c>
      <c r="AC80" s="1">
        <v>101.2212</v>
      </c>
      <c r="AD80" s="1" t="s">
        <v>150</v>
      </c>
      <c r="AE80" s="1">
        <f t="shared" si="23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125</v>
      </c>
      <c r="B81" s="1" t="s">
        <v>33</v>
      </c>
      <c r="C81" s="1">
        <v>935.22400000000005</v>
      </c>
      <c r="D81" s="1">
        <v>2676.72</v>
      </c>
      <c r="E81" s="1">
        <v>1570.396</v>
      </c>
      <c r="F81" s="1">
        <v>1797.191</v>
      </c>
      <c r="G81" s="6">
        <v>1</v>
      </c>
      <c r="H81" s="1">
        <v>60</v>
      </c>
      <c r="I81" s="1" t="s">
        <v>34</v>
      </c>
      <c r="J81" s="1">
        <v>1518.65</v>
      </c>
      <c r="K81" s="1">
        <f t="shared" si="16"/>
        <v>51.745999999999867</v>
      </c>
      <c r="L81" s="1"/>
      <c r="M81" s="1"/>
      <c r="N81" s="1">
        <v>543.57100000000037</v>
      </c>
      <c r="O81" s="1"/>
      <c r="P81" s="1">
        <f t="shared" si="17"/>
        <v>314.07920000000001</v>
      </c>
      <c r="Q81" s="5">
        <f t="shared" si="21"/>
        <v>1114.1091999999996</v>
      </c>
      <c r="R81" s="5">
        <f t="shared" si="24"/>
        <v>1114.1091999999996</v>
      </c>
      <c r="S81" s="5"/>
      <c r="T81" s="5"/>
      <c r="U81" s="1"/>
      <c r="V81" s="1">
        <f t="shared" si="22"/>
        <v>11.000000000000002</v>
      </c>
      <c r="W81" s="1">
        <f t="shared" si="18"/>
        <v>7.4527762424254789</v>
      </c>
      <c r="X81" s="1">
        <v>276.80020000000002</v>
      </c>
      <c r="Y81" s="1">
        <v>302.06060000000002</v>
      </c>
      <c r="Z81" s="1">
        <v>327.39460000000003</v>
      </c>
      <c r="AA81" s="1">
        <v>272.16899999999998</v>
      </c>
      <c r="AB81" s="1">
        <v>197.09</v>
      </c>
      <c r="AC81" s="1">
        <v>213.0018</v>
      </c>
      <c r="AD81" s="1"/>
      <c r="AE81" s="1">
        <f t="shared" si="23"/>
        <v>1114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126</v>
      </c>
      <c r="B82" s="1" t="s">
        <v>33</v>
      </c>
      <c r="C82" s="1">
        <v>972.85900000000004</v>
      </c>
      <c r="D82" s="1">
        <v>3858.875</v>
      </c>
      <c r="E82" s="1">
        <v>2560.6509999999998</v>
      </c>
      <c r="F82" s="1">
        <v>1885.4190000000001</v>
      </c>
      <c r="G82" s="6">
        <v>1</v>
      </c>
      <c r="H82" s="1">
        <v>60</v>
      </c>
      <c r="I82" s="1" t="s">
        <v>34</v>
      </c>
      <c r="J82" s="1">
        <v>2446.83</v>
      </c>
      <c r="K82" s="1">
        <f t="shared" si="16"/>
        <v>113.82099999999991</v>
      </c>
      <c r="L82" s="1"/>
      <c r="M82" s="1"/>
      <c r="N82" s="1">
        <v>1025.5989999999999</v>
      </c>
      <c r="O82" s="1">
        <v>600</v>
      </c>
      <c r="P82" s="1">
        <f t="shared" si="17"/>
        <v>512.13019999999995</v>
      </c>
      <c r="Q82" s="5">
        <f t="shared" si="21"/>
        <v>2122.4141999999993</v>
      </c>
      <c r="R82" s="5">
        <f>Q82-S82</f>
        <v>1022.4141999999993</v>
      </c>
      <c r="S82" s="5">
        <v>1100</v>
      </c>
      <c r="T82" s="5"/>
      <c r="U82" s="1"/>
      <c r="V82" s="1">
        <f>(F82+N82+O82+Q82)/P82</f>
        <v>11</v>
      </c>
      <c r="W82" s="1">
        <f t="shared" si="18"/>
        <v>6.8557136446942604</v>
      </c>
      <c r="X82" s="1">
        <v>430.14819999999997</v>
      </c>
      <c r="Y82" s="1">
        <v>390.87880000000001</v>
      </c>
      <c r="Z82" s="1">
        <v>439.45780000000002</v>
      </c>
      <c r="AA82" s="1">
        <v>396.44959999999998</v>
      </c>
      <c r="AB82" s="1">
        <v>270.2054</v>
      </c>
      <c r="AC82" s="1">
        <v>393.45359999999999</v>
      </c>
      <c r="AD82" s="1"/>
      <c r="AE82" s="1">
        <f t="shared" si="23"/>
        <v>1022</v>
      </c>
      <c r="AF82" s="1">
        <f>S82*G82</f>
        <v>1100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127</v>
      </c>
      <c r="B83" s="1" t="s">
        <v>33</v>
      </c>
      <c r="C83" s="1">
        <v>1067.3409999999999</v>
      </c>
      <c r="D83" s="1">
        <v>3560.3440000000001</v>
      </c>
      <c r="E83" s="1">
        <v>1805.336</v>
      </c>
      <c r="F83" s="1">
        <v>2507.0590000000002</v>
      </c>
      <c r="G83" s="6">
        <v>1</v>
      </c>
      <c r="H83" s="1">
        <v>60</v>
      </c>
      <c r="I83" s="1" t="s">
        <v>34</v>
      </c>
      <c r="J83" s="1">
        <v>1763.34</v>
      </c>
      <c r="K83" s="1">
        <f t="shared" si="16"/>
        <v>41.996000000000095</v>
      </c>
      <c r="L83" s="1"/>
      <c r="M83" s="1"/>
      <c r="N83" s="1">
        <v>166.6869999999999</v>
      </c>
      <c r="O83" s="1"/>
      <c r="P83" s="1">
        <f t="shared" si="17"/>
        <v>361.06720000000001</v>
      </c>
      <c r="Q83" s="5">
        <f t="shared" si="21"/>
        <v>1297.9931999999999</v>
      </c>
      <c r="R83" s="5">
        <f t="shared" si="24"/>
        <v>1297.9931999999999</v>
      </c>
      <c r="S83" s="5"/>
      <c r="T83" s="5"/>
      <c r="U83" s="1"/>
      <c r="V83" s="1">
        <f t="shared" si="22"/>
        <v>11</v>
      </c>
      <c r="W83" s="1">
        <f t="shared" si="18"/>
        <v>7.4051201549185306</v>
      </c>
      <c r="X83" s="1">
        <v>319.62479999999999</v>
      </c>
      <c r="Y83" s="1">
        <v>376.92099999999999</v>
      </c>
      <c r="Z83" s="1">
        <v>414.16800000000001</v>
      </c>
      <c r="AA83" s="1">
        <v>341.15339999999998</v>
      </c>
      <c r="AB83" s="1">
        <v>239.2808</v>
      </c>
      <c r="AC83" s="1">
        <v>291.86559999999997</v>
      </c>
      <c r="AD83" s="1"/>
      <c r="AE83" s="1">
        <f t="shared" si="23"/>
        <v>1298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128</v>
      </c>
      <c r="B84" s="1" t="s">
        <v>33</v>
      </c>
      <c r="C84" s="1">
        <v>16.140999999999998</v>
      </c>
      <c r="D84" s="1">
        <v>105.449</v>
      </c>
      <c r="E84" s="1">
        <v>77.323999999999998</v>
      </c>
      <c r="F84" s="1">
        <v>39.122</v>
      </c>
      <c r="G84" s="6">
        <v>1</v>
      </c>
      <c r="H84" s="1">
        <v>55</v>
      </c>
      <c r="I84" s="1" t="s">
        <v>34</v>
      </c>
      <c r="J84" s="1">
        <v>81.099999999999994</v>
      </c>
      <c r="K84" s="1">
        <f t="shared" si="16"/>
        <v>-3.7759999999999962</v>
      </c>
      <c r="L84" s="1"/>
      <c r="M84" s="1"/>
      <c r="N84" s="1">
        <v>29.94</v>
      </c>
      <c r="O84" s="1"/>
      <c r="P84" s="1">
        <f t="shared" si="17"/>
        <v>15.4648</v>
      </c>
      <c r="Q84" s="5">
        <f t="shared" si="21"/>
        <v>101.0508</v>
      </c>
      <c r="R84" s="5">
        <v>0</v>
      </c>
      <c r="S84" s="5"/>
      <c r="T84" s="5">
        <v>0</v>
      </c>
      <c r="U84" s="1" t="s">
        <v>147</v>
      </c>
      <c r="V84" s="1">
        <f t="shared" si="22"/>
        <v>4.4657544876105737</v>
      </c>
      <c r="W84" s="1">
        <f t="shared" si="18"/>
        <v>4.4657544876105737</v>
      </c>
      <c r="X84" s="1">
        <v>9.7751999999999999</v>
      </c>
      <c r="Y84" s="1">
        <v>11.0168</v>
      </c>
      <c r="Z84" s="1">
        <v>10.7094</v>
      </c>
      <c r="AA84" s="1">
        <v>5.8090000000000002</v>
      </c>
      <c r="AB84" s="1">
        <v>5.8090000000000002</v>
      </c>
      <c r="AC84" s="1">
        <v>21.055599999999998</v>
      </c>
      <c r="AD84" s="1" t="s">
        <v>149</v>
      </c>
      <c r="AE84" s="1">
        <f t="shared" si="23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129</v>
      </c>
      <c r="B85" s="1" t="s">
        <v>33</v>
      </c>
      <c r="C85" s="1">
        <v>1.35</v>
      </c>
      <c r="D85" s="1">
        <v>149.91300000000001</v>
      </c>
      <c r="E85" s="1">
        <v>18.335000000000001</v>
      </c>
      <c r="F85" s="1">
        <v>132.524</v>
      </c>
      <c r="G85" s="6">
        <v>1</v>
      </c>
      <c r="H85" s="1">
        <v>55</v>
      </c>
      <c r="I85" s="1" t="s">
        <v>34</v>
      </c>
      <c r="J85" s="1">
        <v>19.5</v>
      </c>
      <c r="K85" s="1">
        <f t="shared" si="16"/>
        <v>-1.1649999999999991</v>
      </c>
      <c r="L85" s="1"/>
      <c r="M85" s="1"/>
      <c r="N85" s="1">
        <v>0</v>
      </c>
      <c r="O85" s="1"/>
      <c r="P85" s="1">
        <f t="shared" si="17"/>
        <v>3.6670000000000003</v>
      </c>
      <c r="Q85" s="5"/>
      <c r="R85" s="5">
        <f t="shared" si="24"/>
        <v>0</v>
      </c>
      <c r="S85" s="5"/>
      <c r="T85" s="5"/>
      <c r="U85" s="1"/>
      <c r="V85" s="1">
        <f t="shared" si="22"/>
        <v>36.139623670575403</v>
      </c>
      <c r="W85" s="1">
        <f t="shared" si="18"/>
        <v>36.139623670575403</v>
      </c>
      <c r="X85" s="1">
        <v>1.8404</v>
      </c>
      <c r="Y85" s="1">
        <v>12.3492</v>
      </c>
      <c r="Z85" s="1">
        <v>16.619</v>
      </c>
      <c r="AA85" s="1">
        <v>16.436399999999999</v>
      </c>
      <c r="AB85" s="1">
        <v>12.389799999999999</v>
      </c>
      <c r="AC85" s="1">
        <v>8.3369999999999997</v>
      </c>
      <c r="AD85" s="1" t="s">
        <v>51</v>
      </c>
      <c r="AE85" s="1">
        <f t="shared" si="23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130</v>
      </c>
      <c r="B86" s="1" t="s">
        <v>33</v>
      </c>
      <c r="C86" s="1">
        <v>14.506</v>
      </c>
      <c r="D86" s="1">
        <v>100.63800000000001</v>
      </c>
      <c r="E86" s="1">
        <v>44.314999999999998</v>
      </c>
      <c r="F86" s="1">
        <v>66.393000000000001</v>
      </c>
      <c r="G86" s="6">
        <v>1</v>
      </c>
      <c r="H86" s="1">
        <v>55</v>
      </c>
      <c r="I86" s="1" t="s">
        <v>34</v>
      </c>
      <c r="J86" s="1">
        <v>63</v>
      </c>
      <c r="K86" s="1">
        <f t="shared" si="16"/>
        <v>-18.685000000000002</v>
      </c>
      <c r="L86" s="1"/>
      <c r="M86" s="1"/>
      <c r="N86" s="1">
        <v>0</v>
      </c>
      <c r="O86" s="1"/>
      <c r="P86" s="1">
        <f t="shared" si="17"/>
        <v>8.8629999999999995</v>
      </c>
      <c r="Q86" s="5">
        <f t="shared" si="21"/>
        <v>31.099999999999994</v>
      </c>
      <c r="R86" s="5">
        <v>0</v>
      </c>
      <c r="S86" s="5"/>
      <c r="T86" s="5">
        <v>0</v>
      </c>
      <c r="U86" s="1" t="s">
        <v>147</v>
      </c>
      <c r="V86" s="1">
        <f t="shared" si="22"/>
        <v>7.4910301252397611</v>
      </c>
      <c r="W86" s="1">
        <f t="shared" si="18"/>
        <v>7.4910301252397611</v>
      </c>
      <c r="X86" s="1">
        <v>3.2656000000000001</v>
      </c>
      <c r="Y86" s="1">
        <v>8.3208000000000002</v>
      </c>
      <c r="Z86" s="1">
        <v>11.438800000000001</v>
      </c>
      <c r="AA86" s="1">
        <v>8.3760000000000012</v>
      </c>
      <c r="AB86" s="1">
        <v>5.9535999999999998</v>
      </c>
      <c r="AC86" s="1">
        <v>13.528</v>
      </c>
      <c r="AD86" s="1" t="s">
        <v>149</v>
      </c>
      <c r="AE86" s="1">
        <f t="shared" si="23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131</v>
      </c>
      <c r="B87" s="1" t="s">
        <v>33</v>
      </c>
      <c r="C87" s="1">
        <v>63.289000000000001</v>
      </c>
      <c r="D87" s="1">
        <v>1E-3</v>
      </c>
      <c r="E87" s="1">
        <v>52.884999999999998</v>
      </c>
      <c r="F87" s="1"/>
      <c r="G87" s="6">
        <v>1</v>
      </c>
      <c r="H87" s="1">
        <v>60</v>
      </c>
      <c r="I87" s="1" t="s">
        <v>34</v>
      </c>
      <c r="J87" s="1">
        <v>83.1</v>
      </c>
      <c r="K87" s="1">
        <f t="shared" si="16"/>
        <v>-30.214999999999996</v>
      </c>
      <c r="L87" s="1"/>
      <c r="M87" s="1"/>
      <c r="N87" s="1">
        <v>88.605999999999995</v>
      </c>
      <c r="O87" s="1"/>
      <c r="P87" s="1">
        <f t="shared" si="17"/>
        <v>10.577</v>
      </c>
      <c r="Q87" s="5">
        <f t="shared" si="21"/>
        <v>27.741</v>
      </c>
      <c r="R87" s="5">
        <f t="shared" si="24"/>
        <v>27.741</v>
      </c>
      <c r="S87" s="5"/>
      <c r="T87" s="5"/>
      <c r="U87" s="1"/>
      <c r="V87" s="1">
        <f t="shared" si="22"/>
        <v>11</v>
      </c>
      <c r="W87" s="1">
        <f t="shared" si="18"/>
        <v>8.3772336201191262</v>
      </c>
      <c r="X87" s="1">
        <v>12.657999999999999</v>
      </c>
      <c r="Y87" s="1">
        <v>4.4825999999999997</v>
      </c>
      <c r="Z87" s="1">
        <v>-0.18940000000000001</v>
      </c>
      <c r="AA87" s="1">
        <v>4.5411999999999999</v>
      </c>
      <c r="AB87" s="1">
        <v>7.1322000000000001</v>
      </c>
      <c r="AC87" s="1">
        <v>20.6328</v>
      </c>
      <c r="AD87" s="1"/>
      <c r="AE87" s="1">
        <f t="shared" si="23"/>
        <v>28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132</v>
      </c>
      <c r="B88" s="1" t="s">
        <v>40</v>
      </c>
      <c r="C88" s="1">
        <v>166</v>
      </c>
      <c r="D88" s="1">
        <v>258</v>
      </c>
      <c r="E88" s="1">
        <v>145</v>
      </c>
      <c r="F88" s="1">
        <v>227</v>
      </c>
      <c r="G88" s="6">
        <v>0.3</v>
      </c>
      <c r="H88" s="1">
        <v>40</v>
      </c>
      <c r="I88" s="1" t="s">
        <v>34</v>
      </c>
      <c r="J88" s="1">
        <v>158</v>
      </c>
      <c r="K88" s="1">
        <f t="shared" si="16"/>
        <v>-13</v>
      </c>
      <c r="L88" s="1"/>
      <c r="M88" s="1"/>
      <c r="N88" s="1">
        <v>33</v>
      </c>
      <c r="O88" s="1"/>
      <c r="P88" s="1">
        <f t="shared" si="17"/>
        <v>29</v>
      </c>
      <c r="Q88" s="5">
        <f t="shared" si="21"/>
        <v>59</v>
      </c>
      <c r="R88" s="5">
        <f t="shared" si="24"/>
        <v>59</v>
      </c>
      <c r="S88" s="5"/>
      <c r="T88" s="5"/>
      <c r="U88" s="1"/>
      <c r="V88" s="1">
        <f t="shared" si="22"/>
        <v>11</v>
      </c>
      <c r="W88" s="1">
        <f t="shared" si="18"/>
        <v>8.9655172413793096</v>
      </c>
      <c r="X88" s="1">
        <v>28.6</v>
      </c>
      <c r="Y88" s="1">
        <v>34.6</v>
      </c>
      <c r="Z88" s="1">
        <v>40.4</v>
      </c>
      <c r="AA88" s="1">
        <v>27.4</v>
      </c>
      <c r="AB88" s="1">
        <v>16.8</v>
      </c>
      <c r="AC88" s="1">
        <v>19</v>
      </c>
      <c r="AD88" s="1" t="s">
        <v>133</v>
      </c>
      <c r="AE88" s="1">
        <f t="shared" si="23"/>
        <v>18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134</v>
      </c>
      <c r="B89" s="1" t="s">
        <v>40</v>
      </c>
      <c r="C89" s="1">
        <v>176</v>
      </c>
      <c r="D89" s="1">
        <v>276</v>
      </c>
      <c r="E89" s="1">
        <v>170</v>
      </c>
      <c r="F89" s="1">
        <v>248</v>
      </c>
      <c r="G89" s="6">
        <v>0.3</v>
      </c>
      <c r="H89" s="1">
        <v>40</v>
      </c>
      <c r="I89" s="1" t="s">
        <v>34</v>
      </c>
      <c r="J89" s="1">
        <v>173</v>
      </c>
      <c r="K89" s="1">
        <f t="shared" si="16"/>
        <v>-3</v>
      </c>
      <c r="L89" s="1"/>
      <c r="M89" s="1"/>
      <c r="N89" s="1">
        <v>49</v>
      </c>
      <c r="O89" s="1"/>
      <c r="P89" s="1">
        <f t="shared" si="17"/>
        <v>34</v>
      </c>
      <c r="Q89" s="5">
        <f t="shared" si="21"/>
        <v>77</v>
      </c>
      <c r="R89" s="5">
        <f t="shared" si="24"/>
        <v>77</v>
      </c>
      <c r="S89" s="5"/>
      <c r="T89" s="5"/>
      <c r="U89" s="1"/>
      <c r="V89" s="1">
        <f t="shared" si="22"/>
        <v>11</v>
      </c>
      <c r="W89" s="1">
        <f t="shared" si="18"/>
        <v>8.735294117647058</v>
      </c>
      <c r="X89" s="1">
        <v>32.6</v>
      </c>
      <c r="Y89" s="1">
        <v>37.4</v>
      </c>
      <c r="Z89" s="1">
        <v>43.6</v>
      </c>
      <c r="AA89" s="1">
        <v>29.4</v>
      </c>
      <c r="AB89" s="1">
        <v>18.8</v>
      </c>
      <c r="AC89" s="1">
        <v>19</v>
      </c>
      <c r="AD89" s="1"/>
      <c r="AE89" s="1">
        <f t="shared" si="23"/>
        <v>23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0" t="s">
        <v>135</v>
      </c>
      <c r="B90" s="10" t="s">
        <v>40</v>
      </c>
      <c r="C90" s="10">
        <v>24</v>
      </c>
      <c r="D90" s="13">
        <v>724</v>
      </c>
      <c r="E90" s="15">
        <v>103</v>
      </c>
      <c r="F90" s="15">
        <v>620</v>
      </c>
      <c r="G90" s="11">
        <v>0</v>
      </c>
      <c r="H90" s="10">
        <v>40</v>
      </c>
      <c r="I90" s="10" t="s">
        <v>103</v>
      </c>
      <c r="J90" s="10">
        <v>151</v>
      </c>
      <c r="K90" s="10">
        <f t="shared" si="16"/>
        <v>-48</v>
      </c>
      <c r="L90" s="10"/>
      <c r="M90" s="10"/>
      <c r="N90" s="10"/>
      <c r="O90" s="10"/>
      <c r="P90" s="10">
        <f t="shared" si="17"/>
        <v>20.6</v>
      </c>
      <c r="Q90" s="12"/>
      <c r="R90" s="12"/>
      <c r="S90" s="12"/>
      <c r="T90" s="12"/>
      <c r="U90" s="10"/>
      <c r="V90" s="10">
        <f t="shared" si="19"/>
        <v>30.097087378640776</v>
      </c>
      <c r="W90" s="10">
        <f t="shared" si="18"/>
        <v>30.097087378640776</v>
      </c>
      <c r="X90" s="10">
        <v>12</v>
      </c>
      <c r="Y90" s="10">
        <v>65.2</v>
      </c>
      <c r="Z90" s="10">
        <v>81.599999999999994</v>
      </c>
      <c r="AA90" s="10">
        <v>62.2</v>
      </c>
      <c r="AB90" s="10">
        <v>41</v>
      </c>
      <c r="AC90" s="10">
        <v>29.2</v>
      </c>
      <c r="AD90" s="13" t="s">
        <v>136</v>
      </c>
      <c r="AE90" s="10">
        <f t="shared" si="20"/>
        <v>0</v>
      </c>
      <c r="AF90" s="10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137</v>
      </c>
      <c r="B91" s="1" t="s">
        <v>33</v>
      </c>
      <c r="C91" s="1">
        <v>156.74</v>
      </c>
      <c r="D91" s="1">
        <v>213.19300000000001</v>
      </c>
      <c r="E91" s="1">
        <v>136.84299999999999</v>
      </c>
      <c r="F91" s="1">
        <v>206.184</v>
      </c>
      <c r="G91" s="6">
        <v>1</v>
      </c>
      <c r="H91" s="1">
        <v>45</v>
      </c>
      <c r="I91" s="1" t="s">
        <v>34</v>
      </c>
      <c r="J91" s="1">
        <v>130.80000000000001</v>
      </c>
      <c r="K91" s="1">
        <f t="shared" si="16"/>
        <v>6.0429999999999779</v>
      </c>
      <c r="L91" s="1"/>
      <c r="M91" s="1"/>
      <c r="N91" s="1">
        <v>54.956999999999987</v>
      </c>
      <c r="O91" s="1"/>
      <c r="P91" s="1">
        <f t="shared" si="17"/>
        <v>27.368599999999997</v>
      </c>
      <c r="Q91" s="5">
        <f t="shared" ref="Q91:Q92" si="25">11*P91-O91-N91-F91</f>
        <v>39.913600000000002</v>
      </c>
      <c r="R91" s="5">
        <v>0</v>
      </c>
      <c r="S91" s="5"/>
      <c r="T91" s="5">
        <v>0</v>
      </c>
      <c r="U91" s="1" t="s">
        <v>147</v>
      </c>
      <c r="V91" s="1">
        <f t="shared" ref="V91:V96" si="26">(F91+N91+O91+R91)/P91</f>
        <v>9.541627997047712</v>
      </c>
      <c r="W91" s="1">
        <f t="shared" si="18"/>
        <v>9.541627997047712</v>
      </c>
      <c r="X91" s="1">
        <v>28.326000000000001</v>
      </c>
      <c r="Y91" s="1">
        <v>40.913799999999988</v>
      </c>
      <c r="Z91" s="1">
        <v>45.731999999999999</v>
      </c>
      <c r="AA91" s="1">
        <v>28.764399999999998</v>
      </c>
      <c r="AB91" s="1">
        <v>18.837800000000001</v>
      </c>
      <c r="AC91" s="1">
        <v>39.169800000000002</v>
      </c>
      <c r="AD91" s="1" t="s">
        <v>149</v>
      </c>
      <c r="AE91" s="1">
        <f t="shared" ref="AE91:AF96" si="27">ROUND(R91*G91,0)</f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139</v>
      </c>
      <c r="B92" s="1" t="s">
        <v>40</v>
      </c>
      <c r="C92" s="1">
        <v>507</v>
      </c>
      <c r="D92" s="1">
        <v>102</v>
      </c>
      <c r="E92" s="1">
        <v>312</v>
      </c>
      <c r="F92" s="1">
        <v>203</v>
      </c>
      <c r="G92" s="6">
        <v>0.33</v>
      </c>
      <c r="H92" s="1">
        <v>40</v>
      </c>
      <c r="I92" s="1" t="s">
        <v>34</v>
      </c>
      <c r="J92" s="1">
        <v>310</v>
      </c>
      <c r="K92" s="1">
        <f t="shared" si="16"/>
        <v>2</v>
      </c>
      <c r="L92" s="1"/>
      <c r="M92" s="1"/>
      <c r="N92" s="1">
        <v>300</v>
      </c>
      <c r="O92" s="1"/>
      <c r="P92" s="1">
        <f t="shared" si="17"/>
        <v>62.4</v>
      </c>
      <c r="Q92" s="5">
        <f t="shared" si="25"/>
        <v>183.39999999999998</v>
      </c>
      <c r="R92" s="5">
        <v>0</v>
      </c>
      <c r="S92" s="5"/>
      <c r="T92" s="5">
        <v>0</v>
      </c>
      <c r="U92" s="1" t="s">
        <v>147</v>
      </c>
      <c r="V92" s="1">
        <f t="shared" si="26"/>
        <v>8.0608974358974361</v>
      </c>
      <c r="W92" s="1">
        <f t="shared" si="18"/>
        <v>8.0608974358974361</v>
      </c>
      <c r="X92" s="1">
        <v>67.400000000000006</v>
      </c>
      <c r="Y92" s="1">
        <v>37.6</v>
      </c>
      <c r="Z92" s="1">
        <v>18.399999999999999</v>
      </c>
      <c r="AA92" s="1">
        <v>0</v>
      </c>
      <c r="AB92" s="1">
        <v>0</v>
      </c>
      <c r="AC92" s="1">
        <v>0</v>
      </c>
      <c r="AD92" s="1" t="s">
        <v>151</v>
      </c>
      <c r="AE92" s="1">
        <f t="shared" si="27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140</v>
      </c>
      <c r="B93" s="1" t="s">
        <v>40</v>
      </c>
      <c r="C93" s="1">
        <v>139</v>
      </c>
      <c r="D93" s="1">
        <v>204</v>
      </c>
      <c r="E93" s="1">
        <v>76</v>
      </c>
      <c r="F93" s="1">
        <v>202</v>
      </c>
      <c r="G93" s="6">
        <v>0.33</v>
      </c>
      <c r="H93" s="1">
        <v>50</v>
      </c>
      <c r="I93" s="1" t="s">
        <v>34</v>
      </c>
      <c r="J93" s="1">
        <v>91</v>
      </c>
      <c r="K93" s="1">
        <f t="shared" si="16"/>
        <v>-15</v>
      </c>
      <c r="L93" s="1"/>
      <c r="M93" s="1"/>
      <c r="N93" s="1">
        <v>100</v>
      </c>
      <c r="O93" s="1"/>
      <c r="P93" s="1">
        <f t="shared" si="17"/>
        <v>15.2</v>
      </c>
      <c r="Q93" s="5"/>
      <c r="R93" s="5">
        <f t="shared" ref="R93:R96" si="28">Q93</f>
        <v>0</v>
      </c>
      <c r="S93" s="5"/>
      <c r="T93" s="5"/>
      <c r="U93" s="1"/>
      <c r="V93" s="1">
        <f t="shared" si="26"/>
        <v>19.868421052631579</v>
      </c>
      <c r="W93" s="1">
        <f t="shared" si="18"/>
        <v>19.868421052631579</v>
      </c>
      <c r="X93" s="1">
        <v>27.2</v>
      </c>
      <c r="Y93" s="1">
        <v>25.2</v>
      </c>
      <c r="Z93" s="1">
        <v>12.8</v>
      </c>
      <c r="AA93" s="1">
        <v>0</v>
      </c>
      <c r="AB93" s="1">
        <v>0</v>
      </c>
      <c r="AC93" s="1">
        <v>0</v>
      </c>
      <c r="AD93" s="1" t="s">
        <v>138</v>
      </c>
      <c r="AE93" s="1">
        <f t="shared" si="27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6" t="s">
        <v>141</v>
      </c>
      <c r="B94" s="1" t="s">
        <v>40</v>
      </c>
      <c r="C94" s="1"/>
      <c r="D94" s="1"/>
      <c r="E94" s="1"/>
      <c r="F94" s="1"/>
      <c r="G94" s="6">
        <v>0.3</v>
      </c>
      <c r="H94" s="1">
        <v>40</v>
      </c>
      <c r="I94" s="1" t="s">
        <v>34</v>
      </c>
      <c r="J94" s="1"/>
      <c r="K94" s="1">
        <f t="shared" si="16"/>
        <v>0</v>
      </c>
      <c r="L94" s="1"/>
      <c r="M94" s="1"/>
      <c r="N94" s="1">
        <v>500</v>
      </c>
      <c r="O94" s="1"/>
      <c r="P94" s="1">
        <f t="shared" si="17"/>
        <v>0</v>
      </c>
      <c r="Q94" s="5"/>
      <c r="R94" s="5">
        <f t="shared" si="28"/>
        <v>0</v>
      </c>
      <c r="S94" s="5"/>
      <c r="T94" s="5"/>
      <c r="U94" s="1"/>
      <c r="V94" s="1" t="e">
        <f t="shared" si="26"/>
        <v>#DIV/0!</v>
      </c>
      <c r="W94" s="1" t="e">
        <f t="shared" si="18"/>
        <v>#DIV/0!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 t="s">
        <v>138</v>
      </c>
      <c r="AE94" s="1">
        <f t="shared" si="27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6" t="s">
        <v>142</v>
      </c>
      <c r="B95" s="1" t="s">
        <v>40</v>
      </c>
      <c r="C95" s="1"/>
      <c r="D95" s="1"/>
      <c r="E95" s="1"/>
      <c r="F95" s="1"/>
      <c r="G95" s="6">
        <v>0.3</v>
      </c>
      <c r="H95" s="1">
        <v>40</v>
      </c>
      <c r="I95" s="1" t="s">
        <v>34</v>
      </c>
      <c r="J95" s="1"/>
      <c r="K95" s="1">
        <f t="shared" si="16"/>
        <v>0</v>
      </c>
      <c r="L95" s="1"/>
      <c r="M95" s="1"/>
      <c r="N95" s="1">
        <v>500</v>
      </c>
      <c r="O95" s="1"/>
      <c r="P95" s="1">
        <f t="shared" si="17"/>
        <v>0</v>
      </c>
      <c r="Q95" s="5"/>
      <c r="R95" s="5">
        <f t="shared" si="28"/>
        <v>0</v>
      </c>
      <c r="S95" s="5"/>
      <c r="T95" s="5"/>
      <c r="U95" s="1"/>
      <c r="V95" s="1" t="e">
        <f t="shared" si="26"/>
        <v>#DIV/0!</v>
      </c>
      <c r="W95" s="1" t="e">
        <f t="shared" si="18"/>
        <v>#DIV/0!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 t="s">
        <v>138</v>
      </c>
      <c r="AE95" s="1">
        <f t="shared" si="27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6" t="s">
        <v>143</v>
      </c>
      <c r="B96" s="1" t="s">
        <v>40</v>
      </c>
      <c r="C96" s="1"/>
      <c r="D96" s="1"/>
      <c r="E96" s="1"/>
      <c r="F96" s="1"/>
      <c r="G96" s="6">
        <v>0.3</v>
      </c>
      <c r="H96" s="1">
        <v>40</v>
      </c>
      <c r="I96" s="1" t="s">
        <v>34</v>
      </c>
      <c r="J96" s="1"/>
      <c r="K96" s="1">
        <f t="shared" si="16"/>
        <v>0</v>
      </c>
      <c r="L96" s="1"/>
      <c r="M96" s="1"/>
      <c r="N96" s="1">
        <v>500</v>
      </c>
      <c r="O96" s="1"/>
      <c r="P96" s="1">
        <f t="shared" si="17"/>
        <v>0</v>
      </c>
      <c r="Q96" s="5"/>
      <c r="R96" s="5">
        <f t="shared" si="28"/>
        <v>0</v>
      </c>
      <c r="S96" s="5"/>
      <c r="T96" s="5"/>
      <c r="U96" s="1"/>
      <c r="V96" s="1" t="e">
        <f t="shared" si="26"/>
        <v>#DIV/0!</v>
      </c>
      <c r="W96" s="1" t="e">
        <f t="shared" si="18"/>
        <v>#DIV/0!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 t="s">
        <v>138</v>
      </c>
      <c r="AE96" s="1">
        <f t="shared" si="27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6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E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2024-11-21T13:51:01Z</dcterms:created>
  <dcterms:modified xsi:type="dcterms:W3CDTF">2024-11-22T07:22:16Z</dcterms:modified>
</cp:coreProperties>
</file>