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08A7EA-FF6D-4233-81CF-9A04C6BA31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Z597" i="1"/>
  <c r="Y597" i="1"/>
  <c r="P597" i="1"/>
  <c r="X595" i="1"/>
  <c r="X594" i="1"/>
  <c r="BP593" i="1"/>
  <c r="BO593" i="1"/>
  <c r="BN593" i="1"/>
  <c r="BM593" i="1"/>
  <c r="Z593" i="1"/>
  <c r="Y593" i="1"/>
  <c r="P593" i="1"/>
  <c r="BO592" i="1"/>
  <c r="BM592" i="1"/>
  <c r="Y592" i="1"/>
  <c r="BP592" i="1" s="1"/>
  <c r="P592" i="1"/>
  <c r="BP591" i="1"/>
  <c r="BO591" i="1"/>
  <c r="BN591" i="1"/>
  <c r="BM591" i="1"/>
  <c r="Z591" i="1"/>
  <c r="Y591" i="1"/>
  <c r="Y595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BO585" i="1"/>
  <c r="BM585" i="1"/>
  <c r="Y585" i="1"/>
  <c r="BP585" i="1" s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Y589" i="1" s="1"/>
  <c r="P579" i="1"/>
  <c r="X577" i="1"/>
  <c r="X576" i="1"/>
  <c r="BO575" i="1"/>
  <c r="BM575" i="1"/>
  <c r="Y575" i="1"/>
  <c r="BP575" i="1" s="1"/>
  <c r="BO574" i="1"/>
  <c r="BM574" i="1"/>
  <c r="Y574" i="1"/>
  <c r="BP574" i="1" s="1"/>
  <c r="P574" i="1"/>
  <c r="BP573" i="1"/>
  <c r="BO573" i="1"/>
  <c r="BN573" i="1"/>
  <c r="BM573" i="1"/>
  <c r="Z573" i="1"/>
  <c r="Y573" i="1"/>
  <c r="Y576" i="1" s="1"/>
  <c r="P573" i="1"/>
  <c r="X571" i="1"/>
  <c r="X570" i="1"/>
  <c r="BO569" i="1"/>
  <c r="BM569" i="1"/>
  <c r="Y569" i="1"/>
  <c r="BP569" i="1" s="1"/>
  <c r="BO568" i="1"/>
  <c r="BM568" i="1"/>
  <c r="Y568" i="1"/>
  <c r="BP568" i="1" s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Y549" i="1" s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P529" i="1"/>
  <c r="BO528" i="1"/>
  <c r="BM528" i="1"/>
  <c r="Y528" i="1"/>
  <c r="Y533" i="1" s="1"/>
  <c r="P528" i="1"/>
  <c r="X526" i="1"/>
  <c r="X525" i="1"/>
  <c r="BO524" i="1"/>
  <c r="BM524" i="1"/>
  <c r="Y524" i="1"/>
  <c r="Z676" i="1" s="1"/>
  <c r="P524" i="1"/>
  <c r="X521" i="1"/>
  <c r="X520" i="1"/>
  <c r="BO519" i="1"/>
  <c r="BM519" i="1"/>
  <c r="Y519" i="1"/>
  <c r="Y521" i="1" s="1"/>
  <c r="P519" i="1"/>
  <c r="BP518" i="1"/>
  <c r="BO518" i="1"/>
  <c r="BN518" i="1"/>
  <c r="BM518" i="1"/>
  <c r="Z518" i="1"/>
  <c r="Y518" i="1"/>
  <c r="Y520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BO502" i="1"/>
  <c r="BM502" i="1"/>
  <c r="Y502" i="1"/>
  <c r="BP502" i="1" s="1"/>
  <c r="P502" i="1"/>
  <c r="BO501" i="1"/>
  <c r="BM501" i="1"/>
  <c r="Y501" i="1"/>
  <c r="BP501" i="1" s="1"/>
  <c r="P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P496" i="1" s="1"/>
  <c r="P496" i="1"/>
  <c r="BO495" i="1"/>
  <c r="BN495" i="1"/>
  <c r="BM495" i="1"/>
  <c r="Z495" i="1"/>
  <c r="Y495" i="1"/>
  <c r="BP495" i="1" s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Y676" i="1" s="1"/>
  <c r="P487" i="1"/>
  <c r="X483" i="1"/>
  <c r="X482" i="1"/>
  <c r="BO481" i="1"/>
  <c r="BM481" i="1"/>
  <c r="Y481" i="1"/>
  <c r="BP481" i="1" s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Y477" i="1" s="1"/>
  <c r="P470" i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Y467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X676" i="1" s="1"/>
  <c r="X451" i="1"/>
  <c r="X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Y444" i="1" s="1"/>
  <c r="P439" i="1"/>
  <c r="X437" i="1"/>
  <c r="X436" i="1"/>
  <c r="BO435" i="1"/>
  <c r="BM435" i="1"/>
  <c r="Y435" i="1"/>
  <c r="BP435" i="1" s="1"/>
  <c r="P435" i="1"/>
  <c r="BP434" i="1"/>
  <c r="BO434" i="1"/>
  <c r="BN434" i="1"/>
  <c r="BM434" i="1"/>
  <c r="Z434" i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Y431" i="1" s="1"/>
  <c r="P420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Y399" i="1" s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Y391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7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O332" i="1"/>
  <c r="BM332" i="1"/>
  <c r="Y332" i="1"/>
  <c r="Y333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Q676" i="1" s="1"/>
  <c r="P309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L67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Y251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4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X218" i="1"/>
  <c r="X217" i="1"/>
  <c r="BO216" i="1"/>
  <c r="BM216" i="1"/>
  <c r="Y216" i="1"/>
  <c r="Y218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6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0" i="1" s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BP35" i="1"/>
  <c r="BO35" i="1"/>
  <c r="BN35" i="1"/>
  <c r="BM35" i="1"/>
  <c r="Z35" i="1"/>
  <c r="Y35" i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X24" i="1"/>
  <c r="X66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9" i="1"/>
  <c r="Y43" i="1"/>
  <c r="Y47" i="1"/>
  <c r="Y57" i="1"/>
  <c r="Y670" i="1" s="1"/>
  <c r="Y63" i="1"/>
  <c r="Y76" i="1"/>
  <c r="Y83" i="1"/>
  <c r="Y91" i="1"/>
  <c r="Y101" i="1"/>
  <c r="Y107" i="1"/>
  <c r="Y114" i="1"/>
  <c r="Y123" i="1"/>
  <c r="Y132" i="1"/>
  <c r="Y139" i="1"/>
  <c r="Y150" i="1"/>
  <c r="Y154" i="1"/>
  <c r="Y161" i="1"/>
  <c r="Y165" i="1"/>
  <c r="Y171" i="1"/>
  <c r="Y176" i="1"/>
  <c r="Z179" i="1"/>
  <c r="BN179" i="1"/>
  <c r="Z181" i="1"/>
  <c r="BN181" i="1"/>
  <c r="Y184" i="1"/>
  <c r="Y189" i="1"/>
  <c r="BP186" i="1"/>
  <c r="BN186" i="1"/>
  <c r="Z186" i="1"/>
  <c r="Z189" i="1" s="1"/>
  <c r="BP201" i="1"/>
  <c r="BN201" i="1"/>
  <c r="Z201" i="1"/>
  <c r="BP205" i="1"/>
  <c r="BN205" i="1"/>
  <c r="Z205" i="1"/>
  <c r="J676" i="1"/>
  <c r="Y213" i="1"/>
  <c r="BP210" i="1"/>
  <c r="BN210" i="1"/>
  <c r="Z210" i="1"/>
  <c r="Z212" i="1" s="1"/>
  <c r="Z342" i="1"/>
  <c r="H9" i="1"/>
  <c r="B676" i="1"/>
  <c r="X667" i="1"/>
  <c r="X668" i="1"/>
  <c r="X670" i="1"/>
  <c r="Y24" i="1"/>
  <c r="Z26" i="1"/>
  <c r="BN26" i="1"/>
  <c r="Y667" i="1" s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Z41" i="1"/>
  <c r="Z42" i="1" s="1"/>
  <c r="BN41" i="1"/>
  <c r="BP41" i="1"/>
  <c r="Y668" i="1" s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D676" i="1"/>
  <c r="Z67" i="1"/>
  <c r="Z75" i="1" s="1"/>
  <c r="BN67" i="1"/>
  <c r="Z69" i="1"/>
  <c r="BN69" i="1"/>
  <c r="Z70" i="1"/>
  <c r="BN70" i="1"/>
  <c r="Z72" i="1"/>
  <c r="BN72" i="1"/>
  <c r="Z74" i="1"/>
  <c r="BN74" i="1"/>
  <c r="Y75" i="1"/>
  <c r="Z78" i="1"/>
  <c r="Z82" i="1" s="1"/>
  <c r="BN78" i="1"/>
  <c r="BP78" i="1"/>
  <c r="Z81" i="1"/>
  <c r="BN81" i="1"/>
  <c r="Z85" i="1"/>
  <c r="BN85" i="1"/>
  <c r="BP85" i="1"/>
  <c r="Z87" i="1"/>
  <c r="BN87" i="1"/>
  <c r="Z89" i="1"/>
  <c r="BN89" i="1"/>
  <c r="Z94" i="1"/>
  <c r="Z100" i="1" s="1"/>
  <c r="BN94" i="1"/>
  <c r="BP94" i="1"/>
  <c r="Z95" i="1"/>
  <c r="BN95" i="1"/>
  <c r="Z96" i="1"/>
  <c r="BN96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Z143" i="1"/>
  <c r="Z149" i="1" s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Z183" i="1" s="1"/>
  <c r="BN178" i="1"/>
  <c r="BP178" i="1"/>
  <c r="Z180" i="1"/>
  <c r="BN180" i="1"/>
  <c r="Z182" i="1"/>
  <c r="BN182" i="1"/>
  <c r="BP188" i="1"/>
  <c r="BN188" i="1"/>
  <c r="Z188" i="1"/>
  <c r="Y190" i="1"/>
  <c r="BP199" i="1"/>
  <c r="BN199" i="1"/>
  <c r="Z199" i="1"/>
  <c r="Z206" i="1" s="1"/>
  <c r="BP203" i="1"/>
  <c r="BN203" i="1"/>
  <c r="Z203" i="1"/>
  <c r="Y212" i="1"/>
  <c r="I676" i="1"/>
  <c r="Y196" i="1"/>
  <c r="Z216" i="1"/>
  <c r="Z217" i="1" s="1"/>
  <c r="BN216" i="1"/>
  <c r="BP216" i="1"/>
  <c r="Z220" i="1"/>
  <c r="BN220" i="1"/>
  <c r="BP220" i="1"/>
  <c r="Z222" i="1"/>
  <c r="BN222" i="1"/>
  <c r="Z224" i="1"/>
  <c r="BN224" i="1"/>
  <c r="Z226" i="1"/>
  <c r="BN226" i="1"/>
  <c r="Y229" i="1"/>
  <c r="Z232" i="1"/>
  <c r="BN232" i="1"/>
  <c r="BP232" i="1"/>
  <c r="Z234" i="1"/>
  <c r="Z242" i="1" s="1"/>
  <c r="BN234" i="1"/>
  <c r="Z236" i="1"/>
  <c r="BN236" i="1"/>
  <c r="Z238" i="1"/>
  <c r="BN238" i="1"/>
  <c r="Z240" i="1"/>
  <c r="BN240" i="1"/>
  <c r="Z246" i="1"/>
  <c r="Z250" i="1" s="1"/>
  <c r="BN246" i="1"/>
  <c r="BP246" i="1"/>
  <c r="Z248" i="1"/>
  <c r="BN248" i="1"/>
  <c r="K67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Z275" i="1" s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42" i="1"/>
  <c r="Z369" i="1"/>
  <c r="BP361" i="1"/>
  <c r="BN361" i="1"/>
  <c r="Z361" i="1"/>
  <c r="Y370" i="1"/>
  <c r="Z431" i="1"/>
  <c r="Y275" i="1"/>
  <c r="Y294" i="1"/>
  <c r="Y299" i="1"/>
  <c r="Y306" i="1"/>
  <c r="Y316" i="1"/>
  <c r="Y321" i="1"/>
  <c r="S676" i="1"/>
  <c r="Y334" i="1"/>
  <c r="BP341" i="1"/>
  <c r="BN341" i="1"/>
  <c r="Z341" i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Z385" i="1"/>
  <c r="Y376" i="1"/>
  <c r="Y386" i="1"/>
  <c r="Y392" i="1"/>
  <c r="Y398" i="1"/>
  <c r="Y404" i="1"/>
  <c r="Y415" i="1"/>
  <c r="Y437" i="1"/>
  <c r="Y445" i="1"/>
  <c r="Y450" i="1"/>
  <c r="Y462" i="1"/>
  <c r="Y468" i="1"/>
  <c r="Y478" i="1"/>
  <c r="Y483" i="1"/>
  <c r="Y489" i="1"/>
  <c r="Y510" i="1"/>
  <c r="Z492" i="1"/>
  <c r="Z510" i="1" s="1"/>
  <c r="BN492" i="1"/>
  <c r="Z494" i="1"/>
  <c r="BN494" i="1"/>
  <c r="Z496" i="1"/>
  <c r="BN496" i="1"/>
  <c r="Z498" i="1"/>
  <c r="BN498" i="1"/>
  <c r="Z499" i="1"/>
  <c r="BN499" i="1"/>
  <c r="Z501" i="1"/>
  <c r="BN501" i="1"/>
  <c r="BP503" i="1"/>
  <c r="BN503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Z549" i="1"/>
  <c r="Z594" i="1"/>
  <c r="U676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Z380" i="1"/>
  <c r="BN380" i="1"/>
  <c r="Z382" i="1"/>
  <c r="BN382" i="1"/>
  <c r="Z384" i="1"/>
  <c r="BN384" i="1"/>
  <c r="Z388" i="1"/>
  <c r="BN388" i="1"/>
  <c r="BP388" i="1"/>
  <c r="Z390" i="1"/>
  <c r="BN390" i="1"/>
  <c r="Z396" i="1"/>
  <c r="Z398" i="1" s="1"/>
  <c r="BN396" i="1"/>
  <c r="Z402" i="1"/>
  <c r="Z404" i="1" s="1"/>
  <c r="BN402" i="1"/>
  <c r="V676" i="1"/>
  <c r="Y410" i="1"/>
  <c r="Z413" i="1"/>
  <c r="Z415" i="1" s="1"/>
  <c r="BN413" i="1"/>
  <c r="W676" i="1"/>
  <c r="Z421" i="1"/>
  <c r="BN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Z439" i="1"/>
  <c r="Z444" i="1" s="1"/>
  <c r="BN439" i="1"/>
  <c r="BP439" i="1"/>
  <c r="Z440" i="1"/>
  <c r="BN440" i="1"/>
  <c r="Z442" i="1"/>
  <c r="BN442" i="1"/>
  <c r="Z443" i="1"/>
  <c r="BN443" i="1"/>
  <c r="Z447" i="1"/>
  <c r="Z450" i="1" s="1"/>
  <c r="BN447" i="1"/>
  <c r="BP447" i="1"/>
  <c r="Z454" i="1"/>
  <c r="Z462" i="1" s="1"/>
  <c r="BN454" i="1"/>
  <c r="BP454" i="1"/>
  <c r="Z456" i="1"/>
  <c r="BN456" i="1"/>
  <c r="Z458" i="1"/>
  <c r="BN458" i="1"/>
  <c r="Z460" i="1"/>
  <c r="BN460" i="1"/>
  <c r="Y463" i="1"/>
  <c r="Z466" i="1"/>
  <c r="Z467" i="1" s="1"/>
  <c r="BN466" i="1"/>
  <c r="Z470" i="1"/>
  <c r="Z477" i="1" s="1"/>
  <c r="BN470" i="1"/>
  <c r="BP470" i="1"/>
  <c r="Z471" i="1"/>
  <c r="BN471" i="1"/>
  <c r="Z474" i="1"/>
  <c r="BN474" i="1"/>
  <c r="Z476" i="1"/>
  <c r="BN476" i="1"/>
  <c r="Z480" i="1"/>
  <c r="BN480" i="1"/>
  <c r="BP480" i="1"/>
  <c r="Z481" i="1"/>
  <c r="BN481" i="1"/>
  <c r="Z497" i="1"/>
  <c r="BN497" i="1"/>
  <c r="Z500" i="1"/>
  <c r="BN500" i="1"/>
  <c r="Z502" i="1"/>
  <c r="BN502" i="1"/>
  <c r="Z503" i="1"/>
  <c r="BP507" i="1"/>
  <c r="BN507" i="1"/>
  <c r="Z507" i="1"/>
  <c r="Y515" i="1"/>
  <c r="Z519" i="1"/>
  <c r="Z520" i="1" s="1"/>
  <c r="BN519" i="1"/>
  <c r="BP519" i="1"/>
  <c r="Z524" i="1"/>
  <c r="Z525" i="1" s="1"/>
  <c r="BN524" i="1"/>
  <c r="BP524" i="1"/>
  <c r="Y525" i="1"/>
  <c r="Z528" i="1"/>
  <c r="Z533" i="1" s="1"/>
  <c r="BN528" i="1"/>
  <c r="BP528" i="1"/>
  <c r="Z530" i="1"/>
  <c r="BN530" i="1"/>
  <c r="Y534" i="1"/>
  <c r="AA676" i="1"/>
  <c r="Z546" i="1"/>
  <c r="BN546" i="1"/>
  <c r="BP546" i="1"/>
  <c r="Y550" i="1"/>
  <c r="Y555" i="1"/>
  <c r="AC676" i="1"/>
  <c r="Z560" i="1"/>
  <c r="Z570" i="1" s="1"/>
  <c r="BN560" i="1"/>
  <c r="Z562" i="1"/>
  <c r="BN562" i="1"/>
  <c r="Z564" i="1"/>
  <c r="BN564" i="1"/>
  <c r="Z568" i="1"/>
  <c r="BN568" i="1"/>
  <c r="Z569" i="1"/>
  <c r="BN569" i="1"/>
  <c r="Y570" i="1"/>
  <c r="Y577" i="1"/>
  <c r="Y588" i="1"/>
  <c r="Y594" i="1"/>
  <c r="BP615" i="1"/>
  <c r="BN615" i="1"/>
  <c r="Z615" i="1"/>
  <c r="BP617" i="1"/>
  <c r="BN617" i="1"/>
  <c r="Z617" i="1"/>
  <c r="Y619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Y526" i="1"/>
  <c r="Y571" i="1"/>
  <c r="Z574" i="1"/>
  <c r="Z576" i="1" s="1"/>
  <c r="BN574" i="1"/>
  <c r="Z575" i="1"/>
  <c r="BN575" i="1"/>
  <c r="Z579" i="1"/>
  <c r="Z588" i="1" s="1"/>
  <c r="BN579" i="1"/>
  <c r="BP579" i="1"/>
  <c r="Z581" i="1"/>
  <c r="BN581" i="1"/>
  <c r="Z582" i="1"/>
  <c r="BN582" i="1"/>
  <c r="Z585" i="1"/>
  <c r="BN585" i="1"/>
  <c r="Z586" i="1"/>
  <c r="BN586" i="1"/>
  <c r="Z592" i="1"/>
  <c r="BN592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AD676" i="1"/>
  <c r="Y669" i="1" l="1"/>
  <c r="Y666" i="1"/>
  <c r="Z618" i="1"/>
  <c r="Z639" i="1"/>
  <c r="Z482" i="1"/>
  <c r="Z391" i="1"/>
  <c r="Z228" i="1"/>
  <c r="Z139" i="1"/>
  <c r="Z131" i="1"/>
  <c r="Z106" i="1"/>
  <c r="Z91" i="1"/>
  <c r="Z38" i="1"/>
  <c r="Z671" i="1" s="1"/>
  <c r="X669" i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<sst xmlns="http://schemas.openxmlformats.org/spreadsheetml/2006/main" count="3178" uniqueCount="1117">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</sst>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3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>
        <v>45621</v>
      </c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3" t="s">
        <v>16</v>
      </c>
      <c r="U6" s="1002"/>
      <c r="V6" s="1086" t="s">
        <v>17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3">
        <v>0.41666666666666669</v>
      </c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6"/>
      <c r="E9" s="804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81"/>
      <c r="P9" s="26" t="s">
        <v>21</v>
      </c>
      <c r="Q9" s="929"/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6"/>
      <c r="E10" s="804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78" t="str">
        <f>IFERROR(VLOOKUP($D$10,Proxy,2,FALSE),"")</f>
        <v/>
      </c>
      <c r="I10" s="796"/>
      <c r="J10" s="796"/>
      <c r="K10" s="796"/>
      <c r="L10" s="796"/>
      <c r="M10" s="796"/>
      <c r="N10" s="779"/>
      <c r="P10" s="26" t="s">
        <v>22</v>
      </c>
      <c r="Q10" s="1014"/>
      <c r="R10" s="1015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29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30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31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33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34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2" t="s">
        <v>38</v>
      </c>
      <c r="D17" s="830" t="s">
        <v>39</v>
      </c>
      <c r="E17" s="904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03"/>
      <c r="R17" s="903"/>
      <c r="S17" s="903"/>
      <c r="T17" s="904"/>
      <c r="U17" s="1216" t="s">
        <v>51</v>
      </c>
      <c r="V17" s="940"/>
      <c r="W17" s="830" t="s">
        <v>52</v>
      </c>
      <c r="X17" s="830" t="s">
        <v>53</v>
      </c>
      <c r="Y17" s="1217" t="s">
        <v>54</v>
      </c>
      <c r="Z17" s="1099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63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3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1">
        <v>4607091383881</v>
      </c>
      <c r="E27" s="792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4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0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5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09" t="s">
        <v>113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09" t="s">
        <v>119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41" t="s">
        <v>122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123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124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09" t="s">
        <v>73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124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5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09" t="s">
        <v>182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09" t="s">
        <v>64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09" t="s">
        <v>73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5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7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2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09" t="s">
        <v>229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124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09" t="s">
        <v>73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7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124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09" t="s">
        <v>182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1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00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09" t="s">
        <v>73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09" t="s">
        <v>229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124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64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124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64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73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41" t="s">
        <v>351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352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182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9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64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124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182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64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09" t="s">
        <v>73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2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09" t="s">
        <v>229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124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124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18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09" t="s">
        <v>182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6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124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90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124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124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73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9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124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64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73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124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64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73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124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2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64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73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124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09" t="s">
        <v>64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73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229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09" t="s">
        <v>113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52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2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9" t="s">
        <v>669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41" t="s">
        <v>691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692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124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1100</v>
      </c>
      <c r="Y426" s="784">
        <f t="shared" si="82"/>
        <v>1110</v>
      </c>
      <c r="Z426" s="36">
        <f>IFERROR(IF(Y426=0,"",ROUNDUP(Y426/H426,0)*0.02175),"")</f>
        <v>1.6094999999999999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1135.2</v>
      </c>
      <c r="BN426" s="64">
        <f t="shared" si="84"/>
        <v>1145.52</v>
      </c>
      <c r="BO426" s="64">
        <f t="shared" si="85"/>
        <v>1.5277777777777777</v>
      </c>
      <c r="BP426" s="64">
        <f t="shared" si="86"/>
        <v>1.5416666666666665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73.333333333333329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74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1.6094999999999999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1100</v>
      </c>
      <c r="Y432" s="785">
        <f>IFERROR(SUM(Y420:Y430),"0")</f>
        <v>1110</v>
      </c>
      <c r="Z432" s="37"/>
      <c r="AA432" s="786"/>
      <c r="AB432" s="786"/>
      <c r="AC432" s="786"/>
    </row>
    <row r="433" spans="1:68" ht="14.25" customHeight="1" x14ac:dyDescent="0.25">
      <c r="A433" s="809" t="s">
        <v>182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customHeight="1" x14ac:dyDescent="0.25">
      <c r="A438" s="809" t="s">
        <v>73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7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4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229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2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124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64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73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9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4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09" t="s">
        <v>229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22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795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796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124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64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4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09" t="s">
        <v>73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113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182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64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6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09" t="s">
        <v>113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874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6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64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895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895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124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9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13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customHeight="1" x14ac:dyDescent="0.25">
      <c r="A572" s="809" t="s">
        <v>182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8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9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1">
        <v>4680115882072</v>
      </c>
      <c r="E582" s="792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2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1">
        <v>4680115882072</v>
      </c>
      <c r="E583" s="792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1">
        <v>4680115882102</v>
      </c>
      <c r="E584" s="792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2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1">
        <v>4680115882102</v>
      </c>
      <c r="E585" s="792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1">
        <v>4680115882096</v>
      </c>
      <c r="E586" s="792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41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1">
        <v>4680115882096</v>
      </c>
      <c r="E587" s="792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customHeight="1" x14ac:dyDescent="0.25">
      <c r="A590" s="809" t="s">
        <v>73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229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6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970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970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124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8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5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8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8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2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182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5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64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97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7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9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3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7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73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11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76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19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61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48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8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6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229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0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40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5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124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2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182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64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10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73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1091</v>
      </c>
      <c r="Q666" s="939"/>
      <c r="R666" s="939"/>
      <c r="S666" s="939"/>
      <c r="T666" s="939"/>
      <c r="U666" s="939"/>
      <c r="V666" s="94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1100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1110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1092</v>
      </c>
      <c r="Q667" s="939"/>
      <c r="R667" s="939"/>
      <c r="S667" s="939"/>
      <c r="T667" s="939"/>
      <c r="U667" s="939"/>
      <c r="V667" s="940"/>
      <c r="W667" s="37" t="s">
        <v>69</v>
      </c>
      <c r="X667" s="785">
        <f>IFERROR(SUM(BM22:BM663),"0")</f>
        <v>1135.2</v>
      </c>
      <c r="Y667" s="785">
        <f>IFERROR(SUM(BN22:BN663),"0")</f>
        <v>1145.52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1093</v>
      </c>
      <c r="Q668" s="939"/>
      <c r="R668" s="939"/>
      <c r="S668" s="939"/>
      <c r="T668" s="939"/>
      <c r="U668" s="939"/>
      <c r="V668" s="940"/>
      <c r="W668" s="37" t="s">
        <v>1094</v>
      </c>
      <c r="X668" s="38">
        <f>ROUNDUP(SUM(BO22:BO663),0)</f>
        <v>2</v>
      </c>
      <c r="Y668" s="38">
        <f>ROUNDUP(SUM(BP22:BP663),0)</f>
        <v>2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1095</v>
      </c>
      <c r="Q669" s="939"/>
      <c r="R669" s="939"/>
      <c r="S669" s="939"/>
      <c r="T669" s="939"/>
      <c r="U669" s="939"/>
      <c r="V669" s="940"/>
      <c r="W669" s="37" t="s">
        <v>69</v>
      </c>
      <c r="X669" s="785">
        <f>GrossWeightTotal+PalletQtyTotal*25</f>
        <v>1185.2</v>
      </c>
      <c r="Y669" s="785">
        <f>GrossWeightTotalR+PalletQtyTotalR*25</f>
        <v>1195.52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1096</v>
      </c>
      <c r="Q670" s="939"/>
      <c r="R670" s="939"/>
      <c r="S670" s="939"/>
      <c r="T670" s="939"/>
      <c r="U670" s="939"/>
      <c r="V670" s="94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73.333333333333329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74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1097</v>
      </c>
      <c r="Q671" s="939"/>
      <c r="R671" s="939"/>
      <c r="S671" s="939"/>
      <c r="T671" s="939"/>
      <c r="U671" s="939"/>
      <c r="V671" s="94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1.6094999999999999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12" t="s">
        <v>122</v>
      </c>
      <c r="D673" s="933"/>
      <c r="E673" s="933"/>
      <c r="F673" s="933"/>
      <c r="G673" s="933"/>
      <c r="H673" s="847"/>
      <c r="I673" s="812" t="s">
        <v>351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691</v>
      </c>
      <c r="X673" s="847"/>
      <c r="Y673" s="812" t="s">
        <v>795</v>
      </c>
      <c r="Z673" s="933"/>
      <c r="AA673" s="933"/>
      <c r="AB673" s="847"/>
      <c r="AC673" s="775" t="s">
        <v>895</v>
      </c>
      <c r="AD673" s="812" t="s">
        <v>970</v>
      </c>
      <c r="AE673" s="847"/>
      <c r="AF673" s="777"/>
    </row>
    <row r="674" spans="1:32" ht="14.25" customHeight="1" thickTop="1" x14ac:dyDescent="0.2">
      <c r="A674" s="1151" t="s">
        <v>1100</v>
      </c>
      <c r="B674" s="812" t="s">
        <v>63</v>
      </c>
      <c r="C674" s="812" t="s">
        <v>123</v>
      </c>
      <c r="D674" s="812" t="s">
        <v>150</v>
      </c>
      <c r="E674" s="812" t="s">
        <v>237</v>
      </c>
      <c r="F674" s="812" t="s">
        <v>263</v>
      </c>
      <c r="G674" s="812" t="s">
        <v>315</v>
      </c>
      <c r="H674" s="812" t="s">
        <v>122</v>
      </c>
      <c r="I674" s="812" t="s">
        <v>352</v>
      </c>
      <c r="J674" s="812" t="s">
        <v>377</v>
      </c>
      <c r="K674" s="812" t="s">
        <v>453</v>
      </c>
      <c r="L674" s="812" t="s">
        <v>473</v>
      </c>
      <c r="M674" s="812" t="s">
        <v>499</v>
      </c>
      <c r="N674" s="777"/>
      <c r="O674" s="812" t="s">
        <v>528</v>
      </c>
      <c r="P674" s="812" t="s">
        <v>531</v>
      </c>
      <c r="Q674" s="812" t="s">
        <v>540</v>
      </c>
      <c r="R674" s="812" t="s">
        <v>559</v>
      </c>
      <c r="S674" s="812" t="s">
        <v>569</v>
      </c>
      <c r="T674" s="812" t="s">
        <v>582</v>
      </c>
      <c r="U674" s="812" t="s">
        <v>593</v>
      </c>
      <c r="V674" s="812" t="s">
        <v>678</v>
      </c>
      <c r="W674" s="812" t="s">
        <v>692</v>
      </c>
      <c r="X674" s="812" t="s">
        <v>746</v>
      </c>
      <c r="Y674" s="812" t="s">
        <v>796</v>
      </c>
      <c r="Z674" s="812" t="s">
        <v>855</v>
      </c>
      <c r="AA674" s="812" t="s">
        <v>878</v>
      </c>
      <c r="AB674" s="812" t="s">
        <v>891</v>
      </c>
      <c r="AC674" s="812" t="s">
        <v>895</v>
      </c>
      <c r="AD674" s="812" t="s">
        <v>970</v>
      </c>
      <c r="AE674" s="812" t="s">
        <v>1070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1110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2024-11-22T07:37:55Z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