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0,11,24 ПОКОМ ЗПФ Сочи\"/>
    </mc:Choice>
  </mc:AlternateContent>
  <xr:revisionPtr revIDLastSave="0" documentId="13_ncr:1_{3C0FEE25-D4A7-4FF7-973A-8569FE8B4C4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Sheet!$A$3:$AJ$57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7" i="1" l="1"/>
  <c r="W57" i="1"/>
  <c r="X57" i="1"/>
  <c r="AF57" i="1"/>
  <c r="AI57" i="1"/>
  <c r="AH57" i="1"/>
  <c r="T57" i="1"/>
  <c r="S56" i="1" l="1"/>
  <c r="S53" i="1"/>
  <c r="S52" i="1"/>
  <c r="S51" i="1"/>
  <c r="S50" i="1"/>
  <c r="S48" i="1"/>
  <c r="S45" i="1"/>
  <c r="S38" i="1"/>
  <c r="S35" i="1"/>
  <c r="S34" i="1"/>
  <c r="S31" i="1"/>
  <c r="S30" i="1"/>
  <c r="S29" i="1"/>
  <c r="S21" i="1"/>
  <c r="S19" i="1"/>
  <c r="S18" i="1"/>
  <c r="S15" i="1"/>
  <c r="S12" i="1"/>
  <c r="S10" i="1"/>
  <c r="S8" i="1"/>
  <c r="C57" i="1" l="1"/>
  <c r="C56" i="1"/>
  <c r="C53" i="1"/>
  <c r="C52" i="1"/>
  <c r="C51" i="1"/>
  <c r="C50" i="1"/>
  <c r="C48" i="1"/>
  <c r="C45" i="1"/>
  <c r="C38" i="1"/>
  <c r="C35" i="1"/>
  <c r="C34" i="1"/>
  <c r="C31" i="1"/>
  <c r="C30" i="1"/>
  <c r="C29" i="1"/>
  <c r="C21" i="1"/>
  <c r="C19" i="1"/>
  <c r="C18" i="1"/>
  <c r="C15" i="1"/>
  <c r="C12" i="1"/>
  <c r="C10" i="1"/>
  <c r="C8" i="1"/>
  <c r="C58" i="1" l="1"/>
  <c r="Y7" i="1"/>
  <c r="Y8" i="1"/>
  <c r="Y9" i="1"/>
  <c r="Y10" i="1"/>
  <c r="Y11" i="1"/>
  <c r="Y12" i="1"/>
  <c r="Y13" i="1"/>
  <c r="Y15" i="1"/>
  <c r="Y16" i="1"/>
  <c r="Y18" i="1"/>
  <c r="Y19" i="1"/>
  <c r="Y20" i="1"/>
  <c r="Y21" i="1"/>
  <c r="Y22" i="1"/>
  <c r="Y23" i="1"/>
  <c r="Y24" i="1"/>
  <c r="Y25" i="1"/>
  <c r="Y26" i="1"/>
  <c r="Y27" i="1"/>
  <c r="Y29" i="1"/>
  <c r="Y30" i="1"/>
  <c r="Y31" i="1"/>
  <c r="Y34" i="1"/>
  <c r="Y35" i="1"/>
  <c r="Y36" i="1"/>
  <c r="Y37" i="1"/>
  <c r="Y38" i="1"/>
  <c r="Y39" i="1"/>
  <c r="Y41" i="1"/>
  <c r="Y42" i="1"/>
  <c r="Y43" i="1"/>
  <c r="Y44" i="1"/>
  <c r="Y45" i="1"/>
  <c r="Y46" i="1"/>
  <c r="Y48" i="1"/>
  <c r="Y49" i="1"/>
  <c r="Y50" i="1"/>
  <c r="Y51" i="1"/>
  <c r="Y52" i="1"/>
  <c r="Y53" i="1"/>
  <c r="Y54" i="1"/>
  <c r="Y55" i="1"/>
  <c r="Y56" i="1"/>
  <c r="Z56" i="1"/>
  <c r="Z55" i="1"/>
  <c r="Z54" i="1"/>
  <c r="Z53" i="1"/>
  <c r="Z52" i="1"/>
  <c r="Z51" i="1"/>
  <c r="Z50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1" i="1"/>
  <c r="Z30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1" i="1"/>
  <c r="AJ30" i="1"/>
  <c r="AJ29" i="1"/>
  <c r="AJ28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H44" i="1" l="1"/>
  <c r="Y5" i="1"/>
  <c r="Z5" i="1"/>
  <c r="AF7" i="1"/>
  <c r="AF27" i="1"/>
  <c r="AF32" i="1"/>
  <c r="AF33" i="1"/>
  <c r="AF6" i="1"/>
  <c r="Q7" i="1"/>
  <c r="AH7" i="1" s="1"/>
  <c r="T7" i="1" s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W27" i="1" s="1"/>
  <c r="Q28" i="1"/>
  <c r="Q29" i="1"/>
  <c r="Q30" i="1"/>
  <c r="Q31" i="1"/>
  <c r="Q32" i="1"/>
  <c r="W32" i="1" s="1"/>
  <c r="Q33" i="1"/>
  <c r="W33" i="1" s="1"/>
  <c r="Q34" i="1"/>
  <c r="Q35" i="1"/>
  <c r="Q36" i="1"/>
  <c r="Q37" i="1"/>
  <c r="Q38" i="1"/>
  <c r="Q39" i="1"/>
  <c r="Q40" i="1"/>
  <c r="AF40" i="1" s="1"/>
  <c r="Q41" i="1"/>
  <c r="Q42" i="1"/>
  <c r="Q43" i="1"/>
  <c r="Q44" i="1"/>
  <c r="AF44" i="1" s="1"/>
  <c r="Q45" i="1"/>
  <c r="Q46" i="1"/>
  <c r="Q47" i="1"/>
  <c r="Q48" i="1"/>
  <c r="Q49" i="1"/>
  <c r="Q50" i="1"/>
  <c r="Q51" i="1"/>
  <c r="Q52" i="1"/>
  <c r="AF52" i="1" s="1"/>
  <c r="Q53" i="1"/>
  <c r="Q54" i="1"/>
  <c r="Q55" i="1"/>
  <c r="Q56" i="1"/>
  <c r="AF56" i="1" s="1"/>
  <c r="Q6" i="1"/>
  <c r="X6" i="1" s="1"/>
  <c r="AF48" i="1" l="1"/>
  <c r="AH52" i="1"/>
  <c r="AI52" i="1" s="1"/>
  <c r="AI7" i="1"/>
  <c r="AI44" i="1"/>
  <c r="T44" i="1"/>
  <c r="W44" i="1" s="1"/>
  <c r="AF36" i="1"/>
  <c r="AH36" i="1"/>
  <c r="AF30" i="1"/>
  <c r="AH30" i="1"/>
  <c r="T30" i="1" s="1"/>
  <c r="AH56" i="1"/>
  <c r="AH40" i="1"/>
  <c r="W7" i="1"/>
  <c r="X55" i="1"/>
  <c r="X51" i="1"/>
  <c r="X47" i="1"/>
  <c r="X43" i="1"/>
  <c r="X39" i="1"/>
  <c r="X36" i="1"/>
  <c r="X32" i="1"/>
  <c r="X26" i="1"/>
  <c r="X22" i="1"/>
  <c r="X18" i="1"/>
  <c r="X14" i="1"/>
  <c r="X10" i="1"/>
  <c r="W6" i="1"/>
  <c r="X53" i="1"/>
  <c r="X49" i="1"/>
  <c r="X45" i="1"/>
  <c r="X41" i="1"/>
  <c r="X34" i="1"/>
  <c r="X30" i="1"/>
  <c r="X28" i="1"/>
  <c r="X24" i="1"/>
  <c r="X20" i="1"/>
  <c r="X16" i="1"/>
  <c r="X12" i="1"/>
  <c r="X8" i="1"/>
  <c r="X56" i="1"/>
  <c r="X54" i="1"/>
  <c r="X52" i="1"/>
  <c r="X50" i="1"/>
  <c r="X48" i="1"/>
  <c r="X46" i="1"/>
  <c r="X44" i="1"/>
  <c r="X42" i="1"/>
  <c r="X40" i="1"/>
  <c r="X38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AD5" i="1"/>
  <c r="AC5" i="1"/>
  <c r="AB5" i="1"/>
  <c r="AA5" i="1"/>
  <c r="U5" i="1"/>
  <c r="Q5" i="1"/>
  <c r="P5" i="1"/>
  <c r="O5" i="1"/>
  <c r="N5" i="1"/>
  <c r="L5" i="1"/>
  <c r="H5" i="1"/>
  <c r="G5" i="1"/>
  <c r="T52" i="1" l="1"/>
  <c r="W52" i="1" s="1"/>
  <c r="AH48" i="1"/>
  <c r="S5" i="1"/>
  <c r="AH8" i="1"/>
  <c r="AF8" i="1"/>
  <c r="AH10" i="1"/>
  <c r="AF10" i="1"/>
  <c r="AH12" i="1"/>
  <c r="AF12" i="1"/>
  <c r="AH14" i="1"/>
  <c r="AF14" i="1"/>
  <c r="AH16" i="1"/>
  <c r="AF16" i="1"/>
  <c r="AH18" i="1"/>
  <c r="AF18" i="1"/>
  <c r="AH20" i="1"/>
  <c r="AF20" i="1"/>
  <c r="AH22" i="1"/>
  <c r="AF22" i="1"/>
  <c r="AH24" i="1"/>
  <c r="AF24" i="1"/>
  <c r="AH26" i="1"/>
  <c r="AF26" i="1"/>
  <c r="AH28" i="1"/>
  <c r="AF28" i="1"/>
  <c r="AI30" i="1"/>
  <c r="W30" i="1"/>
  <c r="AH34" i="1"/>
  <c r="T34" i="1" s="1"/>
  <c r="AF34" i="1"/>
  <c r="AI36" i="1"/>
  <c r="T36" i="1"/>
  <c r="W36" i="1" s="1"/>
  <c r="AH38" i="1"/>
  <c r="AF38" i="1"/>
  <c r="AH42" i="1"/>
  <c r="AF42" i="1"/>
  <c r="AH46" i="1"/>
  <c r="AF46" i="1"/>
  <c r="AH50" i="1"/>
  <c r="T50" i="1" s="1"/>
  <c r="AF50" i="1"/>
  <c r="AH54" i="1"/>
  <c r="AF54" i="1"/>
  <c r="AH9" i="1"/>
  <c r="AF9" i="1"/>
  <c r="AH11" i="1"/>
  <c r="AF11" i="1"/>
  <c r="AH13" i="1"/>
  <c r="AF13" i="1"/>
  <c r="AH15" i="1"/>
  <c r="AF15" i="1"/>
  <c r="AH17" i="1"/>
  <c r="AF17" i="1"/>
  <c r="AH19" i="1"/>
  <c r="AF19" i="1"/>
  <c r="AH21" i="1"/>
  <c r="AF21" i="1"/>
  <c r="AH23" i="1"/>
  <c r="AF23" i="1"/>
  <c r="AH25" i="1"/>
  <c r="AF25" i="1"/>
  <c r="AH29" i="1"/>
  <c r="AF29" i="1"/>
  <c r="AH31" i="1"/>
  <c r="T31" i="1" s="1"/>
  <c r="AF31" i="1"/>
  <c r="AH35" i="1"/>
  <c r="T35" i="1" s="1"/>
  <c r="AF35" i="1"/>
  <c r="AH37" i="1"/>
  <c r="AF37" i="1"/>
  <c r="AH39" i="1"/>
  <c r="AF39" i="1"/>
  <c r="AH41" i="1"/>
  <c r="AF41" i="1"/>
  <c r="AH43" i="1"/>
  <c r="AF43" i="1"/>
  <c r="AH45" i="1"/>
  <c r="AF45" i="1"/>
  <c r="AH47" i="1"/>
  <c r="AF47" i="1"/>
  <c r="AH49" i="1"/>
  <c r="AF49" i="1"/>
  <c r="AH51" i="1"/>
  <c r="AF51" i="1"/>
  <c r="AH53" i="1"/>
  <c r="T53" i="1" s="1"/>
  <c r="AF53" i="1"/>
  <c r="AH55" i="1"/>
  <c r="AF55" i="1"/>
  <c r="AI40" i="1"/>
  <c r="T40" i="1"/>
  <c r="W40" i="1" s="1"/>
  <c r="AI56" i="1"/>
  <c r="T56" i="1"/>
  <c r="W56" i="1" s="1"/>
  <c r="M5" i="1"/>
  <c r="AI48" i="1" l="1"/>
  <c r="T48" i="1"/>
  <c r="W48" i="1" s="1"/>
  <c r="AH5" i="1"/>
  <c r="AF5" i="1"/>
  <c r="AI55" i="1"/>
  <c r="T55" i="1"/>
  <c r="W55" i="1" s="1"/>
  <c r="AI53" i="1"/>
  <c r="W53" i="1"/>
  <c r="AI51" i="1"/>
  <c r="W51" i="1"/>
  <c r="AI49" i="1"/>
  <c r="T49" i="1"/>
  <c r="W49" i="1" s="1"/>
  <c r="AI47" i="1"/>
  <c r="T47" i="1"/>
  <c r="W47" i="1" s="1"/>
  <c r="AI45" i="1"/>
  <c r="T45" i="1"/>
  <c r="W45" i="1" s="1"/>
  <c r="AI43" i="1"/>
  <c r="T43" i="1"/>
  <c r="W43" i="1" s="1"/>
  <c r="AI41" i="1"/>
  <c r="T41" i="1"/>
  <c r="W41" i="1" s="1"/>
  <c r="AI39" i="1"/>
  <c r="T39" i="1"/>
  <c r="W39" i="1" s="1"/>
  <c r="AI37" i="1"/>
  <c r="T37" i="1"/>
  <c r="W37" i="1" s="1"/>
  <c r="AI35" i="1"/>
  <c r="W35" i="1"/>
  <c r="AI31" i="1"/>
  <c r="W31" i="1"/>
  <c r="AI29" i="1"/>
  <c r="T29" i="1"/>
  <c r="W29" i="1" s="1"/>
  <c r="AI25" i="1"/>
  <c r="T25" i="1"/>
  <c r="W25" i="1" s="1"/>
  <c r="AI23" i="1"/>
  <c r="T23" i="1"/>
  <c r="W23" i="1" s="1"/>
  <c r="AI21" i="1"/>
  <c r="T21" i="1"/>
  <c r="W21" i="1" s="1"/>
  <c r="AI19" i="1"/>
  <c r="T19" i="1"/>
  <c r="W19" i="1" s="1"/>
  <c r="AI17" i="1"/>
  <c r="T17" i="1"/>
  <c r="W17" i="1" s="1"/>
  <c r="AI15" i="1"/>
  <c r="T15" i="1"/>
  <c r="W15" i="1" s="1"/>
  <c r="AI13" i="1"/>
  <c r="T13" i="1"/>
  <c r="W13" i="1" s="1"/>
  <c r="AI11" i="1"/>
  <c r="T11" i="1"/>
  <c r="W11" i="1" s="1"/>
  <c r="AI9" i="1"/>
  <c r="T9" i="1"/>
  <c r="W9" i="1" s="1"/>
  <c r="AI54" i="1"/>
  <c r="T54" i="1"/>
  <c r="W54" i="1" s="1"/>
  <c r="AI50" i="1"/>
  <c r="W50" i="1"/>
  <c r="AI46" i="1"/>
  <c r="T46" i="1"/>
  <c r="W46" i="1" s="1"/>
  <c r="AI42" i="1"/>
  <c r="T42" i="1"/>
  <c r="W42" i="1" s="1"/>
  <c r="AI38" i="1"/>
  <c r="T38" i="1"/>
  <c r="W38" i="1" s="1"/>
  <c r="AI34" i="1"/>
  <c r="W34" i="1"/>
  <c r="AI28" i="1"/>
  <c r="T28" i="1"/>
  <c r="W28" i="1" s="1"/>
  <c r="AI26" i="1"/>
  <c r="T26" i="1"/>
  <c r="W26" i="1" s="1"/>
  <c r="AI24" i="1"/>
  <c r="T24" i="1"/>
  <c r="W24" i="1" s="1"/>
  <c r="AI22" i="1"/>
  <c r="T22" i="1"/>
  <c r="W22" i="1" s="1"/>
  <c r="AI20" i="1"/>
  <c r="T20" i="1"/>
  <c r="W20" i="1" s="1"/>
  <c r="AI18" i="1"/>
  <c r="T18" i="1"/>
  <c r="W18" i="1" s="1"/>
  <c r="AI16" i="1"/>
  <c r="T16" i="1"/>
  <c r="W16" i="1" s="1"/>
  <c r="AI14" i="1"/>
  <c r="T14" i="1"/>
  <c r="W14" i="1" s="1"/>
  <c r="AI12" i="1"/>
  <c r="T12" i="1"/>
  <c r="W12" i="1" s="1"/>
  <c r="AI10" i="1"/>
  <c r="T10" i="1"/>
  <c r="W10" i="1" s="1"/>
  <c r="AI8" i="1"/>
  <c r="T8" i="1"/>
  <c r="AI5" i="1" l="1"/>
  <c r="W8" i="1"/>
  <c r="T5" i="1"/>
</calcChain>
</file>

<file path=xl/sharedStrings.xml><?xml version="1.0" encoding="utf-8"?>
<sst xmlns="http://schemas.openxmlformats.org/spreadsheetml/2006/main" count="205" uniqueCount="106">
  <si>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</si>
  <si>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</si>
  <si>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</si>
  <si>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</si>
  <si>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</si>
  <si>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</si>
  <si>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</si>
  <si>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</si>
  <si>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</si>
  <si>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</si>
  <si>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</si>
  <si>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</si>
  <si>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</si>
  <si>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</si>
  <si>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</si>
  <si>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</si>
  <si>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</si>
  <si>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</si>
  <si>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</si>
  <si>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</si>
  <si>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</si>
  <si>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</si>
  <si>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</si>
  <si>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</si>
  <si>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</si>
  <si>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</si>
  <si>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</si>
  <si>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21,11,</t>
  </si>
  <si>
    <t>14,10,</t>
  </si>
  <si>
    <t>07,10,</t>
  </si>
  <si>
    <t>18,09,</t>
  </si>
  <si>
    <t>11,09,</t>
  </si>
  <si>
    <t>БОНУС_Пельмени Бульмени с говядиной и свининой Горячая штучка 0,43  ПОКОМ</t>
  </si>
  <si>
    <t>шт</t>
  </si>
  <si>
    <t>бонус</t>
  </si>
  <si>
    <t>Готовые бельмеши сочные с мясом ТМ Горячая штучка 0,3кг зам  ПОКОМ</t>
  </si>
  <si>
    <t>нужно увеличить продажи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</si>
  <si>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</si>
  <si>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</si>
  <si>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</si>
  <si>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</si>
  <si>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</si>
  <si>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</si>
  <si>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ЖАР-мени ВЕС ТМ Зареченские  ПОКОМ</t>
  </si>
  <si>
    <t>кг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</si>
  <si>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</si>
  <si>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</si>
  <si>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</si>
  <si>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</si>
  <si>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</si>
  <si>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</si>
  <si>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</si>
  <si>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</si>
  <si>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Наггетсы хрустящие п/ф ВЕС ПОКОМ</t>
  </si>
  <si>
    <t>Пекерсы с индейкой в сливочном соусе ТМ Горячая штучка 0,25 кг зам 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</si>
  <si>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</si>
  <si>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</si>
  <si>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 мясом, Горячая штучка 0,43кг  ПОКОМ</t>
  </si>
  <si>
    <t>нужно продавать / ротация на 0,4 / выводим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</si>
  <si>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</si>
  <si>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5кг Наваристые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</si>
  <si>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</si>
  <si>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</si>
  <si>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Горячая штучка 0,9 кг  ПОКОМ</t>
  </si>
  <si>
    <t>ротация на 0,7</t>
  </si>
  <si>
    <t>Пельмени Бульмени со сливочным маслом ТМ Горячая шт. 0,43 кг 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</si>
  <si>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</si>
  <si>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</si>
  <si>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Медвежьи ушки с фермерскими сливками 0,4 кг. ТМ Стародворье ПОКОМ</t>
  </si>
  <si>
    <t>Пельмени Медвежьи ушки с фермерскими сливками 0,7кг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</si>
  <si>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</si>
  <si>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</si>
  <si>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</si>
  <si>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</si>
  <si>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</si>
  <si>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Со свининой и говядиной ТМ Особый рецепт Любимая ложка 1,0 кг  ПОКОМ</t>
  </si>
  <si>
    <t>Пирожки с мясом 3,7кг ВЕС ТМ Зареченские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</si>
  <si>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</si>
  <si>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</si>
  <si>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</si>
  <si>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</si>
  <si>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</si>
  <si>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</si>
  <si>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</si>
  <si>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</si>
  <si>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</si>
  <si>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</si>
  <si>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</si>
  <si>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t>Чебуречище ТМ Горячая штучка .0,14 кг зам. ПОКОМ</t>
  </si>
  <si>
    <t>ряд</t>
  </si>
  <si>
    <t>потребность</t>
  </si>
  <si>
    <t>отгрузит завод</t>
  </si>
  <si>
    <t>кратно рядам</t>
  </si>
  <si>
    <r>
      <rPr>
        <b/>
        <sz val="10"/>
        <color rgb="FFFF0000"/>
        <rFont val="Arial"/>
        <family val="2"/>
        <charset val="204"/>
      </rPr>
      <t>нужно продавать</t>
    </r>
    <r>
      <rPr>
        <sz val="10"/>
        <rFont val="Arial"/>
      </rPr>
      <t xml:space="preserve"> / ротация на 0,4</t>
    </r>
  </si>
  <si>
    <t>07,11,</t>
  </si>
  <si>
    <t>14,11,</t>
  </si>
  <si>
    <t>нужно увеличить продажи!!!</t>
  </si>
  <si>
    <t xml:space="preserve">продвижение </t>
  </si>
  <si>
    <t>завили как бонус</t>
  </si>
  <si>
    <t>плогируется ув продаж</t>
  </si>
  <si>
    <t>Пельмени Пуговки 5 кг</t>
  </si>
  <si>
    <t xml:space="preserve">Прошу добавить в заказ для торговой команды </t>
  </si>
  <si>
    <t>ИТОГО</t>
  </si>
  <si>
    <t>новинка</t>
  </si>
  <si>
    <t>25,11,</t>
  </si>
  <si>
    <t>нет в бланке / нужно увеличить продажи!!!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</si>
</sst>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8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2" fontId="1" fillId="3" borderId="1" xfId="1" applyNumberFormat="1" applyFill="1"/>
    <xf numFmtId="164" fontId="6" fillId="2" borderId="1" xfId="1" applyNumberFormat="1" applyFont="1" applyFill="1"/>
    <xf numFmtId="164" fontId="5" fillId="0" borderId="1" xfId="1" applyNumberFormat="1" applyFont="1"/>
    <xf numFmtId="165" fontId="1" fillId="0" borderId="1" xfId="1" applyNumberFormat="1"/>
    <xf numFmtId="164" fontId="7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8" fillId="6" borderId="1" xfId="1" applyNumberFormat="1" applyFont="1" applyFill="1"/>
    <xf numFmtId="166" fontId="1" fillId="0" borderId="1" xfId="1" applyNumberFormat="1" applyAlignment="1">
      <alignment horizontal="left" indent="1"/>
    </xf>
    <xf numFmtId="166" fontId="1" fillId="6" borderId="1" xfId="1" applyNumberFormat="1" applyFill="1" applyAlignment="1">
      <alignment horizontal="left" indent="1"/>
    </xf>
    <xf numFmtId="164" fontId="1" fillId="7" borderId="1" xfId="1" applyNumberFormat="1" applyFill="1"/>
    <xf numFmtId="166" fontId="1" fillId="7" borderId="1" xfId="1" applyNumberFormat="1" applyFill="1" applyAlignment="1">
      <alignment horizontal="left" indent="1"/>
    </xf>
    <xf numFmtId="2" fontId="1" fillId="7" borderId="1" xfId="1" applyNumberFormat="1" applyFill="1"/>
    <xf numFmtId="164" fontId="1" fillId="7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7;&#1086;&#1095;&#1080;/&#1087;&#1088;&#1086;&#1076;&#1072;&#1078;&#1080;%20&#1057;&#1086;&#1095;&#1080;%2008,11,24-14,11,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7;&#1086;&#1095;&#1080;/&#1087;&#1088;&#1086;&#1076;&#1072;&#1078;&#1080;%20&#1057;&#1086;&#1095;&#1080;%2001,11,24-07,11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7;&#1086;&#1095;&#1080;/&#1076;&#1074;%2014,10,24%20&#1089;&#1095;&#1088;&#1089;&#1095;%20&#1087;&#1086;&#1082;%20&#1079;&#1087;&#1092;%20&#1086;&#1090;%20&#1092;&#1080;&#1083;&#1080;&#1072;&#1083;&#1072;%20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08.11.2024 - 14.11.2024</v>
          </cell>
        </row>
        <row r="3">
          <cell r="A3" t="str">
            <v>Отбор:</v>
          </cell>
          <cell r="C3" t="str">
            <v>Номенклатура В группе из списка "ПОКОМ Логистический Партн...; Останкино ООО" И
Склад / комиссионер  / подразделение В группе из списка "Основной склад ПОКОМ (Соч...; Основной склад ЗАМОРОЗКА ...; Основной склад ОСТАНКИНО ...; Основной склад СЫРЫ (Оста..."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30.15</v>
          </cell>
          <cell r="F7">
            <v>30.15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2.8170000000000002</v>
          </cell>
          <cell r="F8">
            <v>2.8170000000000002</v>
          </cell>
        </row>
        <row r="9">
          <cell r="A9" t="str">
            <v xml:space="preserve"> 022  Колбаса Вязанка со шпиком, вектор 0,5кг, ПОКОМ</v>
          </cell>
          <cell r="D9">
            <v>14</v>
          </cell>
          <cell r="F9">
            <v>28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77.2</v>
          </cell>
          <cell r="F10">
            <v>193</v>
          </cell>
        </row>
        <row r="11">
          <cell r="A11" t="str">
            <v xml:space="preserve"> 029  Сосиски Венские, Вязанка NDX МГС, 0.5кг, ПОКОМ</v>
          </cell>
          <cell r="D11">
            <v>2.5</v>
          </cell>
          <cell r="F11">
            <v>5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55.35</v>
          </cell>
          <cell r="F12">
            <v>123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53.55</v>
          </cell>
          <cell r="F13">
            <v>119</v>
          </cell>
        </row>
        <row r="14">
          <cell r="A14" t="str">
            <v xml:space="preserve"> 034  Сосиски Рубленые, Вязанка вискофан МГС, 0.5кг, ПОКОМ</v>
          </cell>
          <cell r="D14">
            <v>7</v>
          </cell>
          <cell r="F14">
            <v>14</v>
          </cell>
        </row>
        <row r="15">
          <cell r="A15" t="str">
            <v xml:space="preserve"> 043  Ветчина Нежная ТМ Особый рецепт, п/а, 0,4кг    ПОКОМ</v>
          </cell>
          <cell r="D15">
            <v>2.4</v>
          </cell>
          <cell r="F15">
            <v>6</v>
          </cell>
        </row>
        <row r="16">
          <cell r="A16" t="str">
            <v xml:space="preserve"> 047  Кол Баварская, белков.обол. в термоусад. пакете 0.17 кг, ТМ Стародворье  ПОКОМ</v>
          </cell>
          <cell r="D16">
            <v>2.21</v>
          </cell>
          <cell r="F16">
            <v>13</v>
          </cell>
        </row>
        <row r="17">
          <cell r="A17" t="str">
            <v xml:space="preserve"> 062  Колбаса Кракушка пряная с сальцем, 0.3кг в/у п/к, БАВАРУШКА ПОКОМ</v>
          </cell>
          <cell r="D17">
            <v>6.3</v>
          </cell>
          <cell r="F17">
            <v>21</v>
          </cell>
        </row>
        <row r="18">
          <cell r="A18" t="str">
            <v xml:space="preserve"> 079  Колбаса Сервелат Кремлевский,  0.35 кг, ПОКОМ</v>
          </cell>
          <cell r="D18">
            <v>-3.85</v>
          </cell>
          <cell r="F18">
            <v>-11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5.61</v>
          </cell>
          <cell r="F19">
            <v>33</v>
          </cell>
        </row>
        <row r="20">
          <cell r="A20" t="str">
            <v xml:space="preserve"> 090  Мини-салями со вкусом бекона,  0.05кг, ядрена копоть   ПОКОМ</v>
          </cell>
          <cell r="D20">
            <v>0.1</v>
          </cell>
          <cell r="F20">
            <v>2</v>
          </cell>
        </row>
        <row r="21">
          <cell r="A21" t="str">
            <v xml:space="preserve"> 115  Колбаса Салями Филейбургская зернистая, в/у 0,35 кг срез, БАВАРУШКА ПОКОМ</v>
          </cell>
          <cell r="D21">
            <v>1.05</v>
          </cell>
          <cell r="F21">
            <v>3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1.05</v>
          </cell>
          <cell r="F22">
            <v>3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6.3</v>
          </cell>
          <cell r="F23">
            <v>18</v>
          </cell>
        </row>
        <row r="24">
          <cell r="A24" t="str">
            <v xml:space="preserve"> 201  Ветчина Нежная ТМ Особый рецепт, (2,5кг), ПОКОМ</v>
          </cell>
          <cell r="D24">
            <v>188.66300000000001</v>
          </cell>
          <cell r="F24">
            <v>188.66300000000001</v>
          </cell>
        </row>
        <row r="25">
          <cell r="A25" t="str">
            <v xml:space="preserve"> 230  Колбаса Молочная Особая ТМ Особый рецепт, п/а, ВЕС. ПОКОМ</v>
          </cell>
          <cell r="D25">
            <v>5.18</v>
          </cell>
          <cell r="F25">
            <v>5.18</v>
          </cell>
        </row>
        <row r="26">
          <cell r="A26" t="str">
            <v xml:space="preserve"> 244  Колбаса Сервелат Кремлевский, ВЕС. ПОКОМ</v>
          </cell>
          <cell r="D26">
            <v>254.99100000000001</v>
          </cell>
          <cell r="F26">
            <v>254.99100000000001</v>
          </cell>
        </row>
        <row r="27">
          <cell r="A27" t="str">
            <v xml:space="preserve"> 250  Сардельки стародворские с говядиной в обол. NDX, ВЕС. ПОКОМ</v>
          </cell>
          <cell r="D27">
            <v>25.722000000000001</v>
          </cell>
          <cell r="F27">
            <v>25.722000000000001</v>
          </cell>
        </row>
        <row r="28">
          <cell r="A28" t="str">
            <v xml:space="preserve"> 251  Сосиски Баварские, ВЕС.  ПОКОМ</v>
          </cell>
          <cell r="D28">
            <v>1.3480000000000001</v>
          </cell>
          <cell r="F28">
            <v>1.3480000000000001</v>
          </cell>
        </row>
        <row r="29">
          <cell r="A29" t="str">
            <v xml:space="preserve"> 253  Сосиски Ганноверские   ПОКОМ</v>
          </cell>
          <cell r="D29">
            <v>305.97000000000003</v>
          </cell>
          <cell r="F29">
            <v>305.97000000000003</v>
          </cell>
        </row>
        <row r="30">
          <cell r="A30" t="str">
            <v xml:space="preserve"> 255  Сосиски Молочные для завтрака ТМ Особый рецепт, п/а МГС, ВЕС, ТМ Стародворье  ПОКОМ</v>
          </cell>
          <cell r="D30">
            <v>3.4460000000000002</v>
          </cell>
          <cell r="F30">
            <v>3.4460000000000002</v>
          </cell>
        </row>
        <row r="31">
          <cell r="A31" t="str">
            <v xml:space="preserve"> 272  Колбаса Сервелат Филедворский, фиброуз, в/у 0,35 кг срез,  ПОКОМ</v>
          </cell>
          <cell r="D31">
            <v>3.5</v>
          </cell>
          <cell r="F31">
            <v>10</v>
          </cell>
        </row>
        <row r="32">
          <cell r="A32" t="str">
            <v xml:space="preserve"> 273  Сосиски Сочинки с сочной грудинкой, МГС 0.4кг,   ПОКОМ</v>
          </cell>
          <cell r="D32">
            <v>19.2</v>
          </cell>
          <cell r="F32">
            <v>48</v>
          </cell>
        </row>
        <row r="33">
          <cell r="A33" t="str">
            <v xml:space="preserve"> 276  Колбаса Сливушка ТМ Вязанка в оболочке полиамид 0,45 кг  ПОКОМ</v>
          </cell>
          <cell r="D33">
            <v>50.85</v>
          </cell>
          <cell r="F33">
            <v>113</v>
          </cell>
        </row>
        <row r="34">
          <cell r="A34" t="str">
            <v xml:space="preserve"> 278  Сосиски Сочинки с сочным окороком, МГС 0.4кг,   ПОКОМ</v>
          </cell>
          <cell r="D34">
            <v>23.6</v>
          </cell>
          <cell r="F34">
            <v>59</v>
          </cell>
        </row>
        <row r="35">
          <cell r="A35" t="str">
            <v xml:space="preserve"> 279  Колбаса Докторский гарант, Вязанка вектор, 0,4 кг.  ПОКОМ</v>
          </cell>
          <cell r="D35">
            <v>33.6</v>
          </cell>
          <cell r="F35">
            <v>84</v>
          </cell>
        </row>
        <row r="36">
          <cell r="A36" t="str">
            <v xml:space="preserve"> 285  Паштет печеночный со слив.маслом ТМ Стародворье ламистер 0,1 кг  ПОКОМ</v>
          </cell>
          <cell r="D36">
            <v>4.0999999999999996</v>
          </cell>
          <cell r="F36">
            <v>41</v>
          </cell>
        </row>
        <row r="37">
          <cell r="A37" t="str">
            <v xml:space="preserve"> 296  Колбаса Мясорубская с рубленой грудинкой 0,35кг срез ТМ Стародворье  ПОКОМ</v>
          </cell>
          <cell r="D37">
            <v>18.2</v>
          </cell>
          <cell r="F37">
            <v>52</v>
          </cell>
        </row>
        <row r="38">
          <cell r="A38" t="str">
            <v xml:space="preserve"> 301  Сосиски Сочинки по-баварски с сыром,  0.4кг, ТМ Стародворье  ПОКОМ</v>
          </cell>
          <cell r="D38">
            <v>8.4</v>
          </cell>
          <cell r="F38">
            <v>21</v>
          </cell>
        </row>
        <row r="39">
          <cell r="A39" t="str">
            <v xml:space="preserve"> 302  Сосиски Сочинки по-баварски,  0.4кг, ТМ Стародворье  ПОКОМ</v>
          </cell>
          <cell r="D39">
            <v>2</v>
          </cell>
          <cell r="F39">
            <v>5</v>
          </cell>
        </row>
        <row r="40">
          <cell r="A40" t="str">
            <v xml:space="preserve"> 307  Колбаса Сервелат Мясорубский с мелкорубленным окороком 0,35 кг срез ТМ Стародворье   Поком</v>
          </cell>
          <cell r="D40">
            <v>20.65</v>
          </cell>
          <cell r="F40">
            <v>59</v>
          </cell>
        </row>
        <row r="41">
          <cell r="A41" t="str">
            <v xml:space="preserve"> 312  Ветчина Филейская ВЕС ТМ  Вязанка ТС Столичная  ПОКОМ</v>
          </cell>
          <cell r="D41">
            <v>248.84299999999999</v>
          </cell>
          <cell r="F41">
            <v>248.84299999999999</v>
          </cell>
        </row>
        <row r="42">
          <cell r="A42" t="str">
            <v xml:space="preserve"> 315  Колбаса вареная Молокуша ТМ Вязанка ВЕС, ПОКОМ</v>
          </cell>
          <cell r="D42">
            <v>6.72</v>
          </cell>
          <cell r="F42">
            <v>6.72</v>
          </cell>
        </row>
        <row r="43">
          <cell r="A43" t="str">
            <v xml:space="preserve"> 317 Колбаса Сервелат Рижский ТМ Зареченские, ВЕС  ПОКОМ</v>
          </cell>
          <cell r="D43">
            <v>-2.84</v>
          </cell>
          <cell r="F43">
            <v>-2.84</v>
          </cell>
        </row>
        <row r="44">
          <cell r="A44" t="str">
            <v xml:space="preserve"> 319  Колбаса вареная Филейская ТМ Вязанка ТС Классическая, 0,45 кг. ПОКОМ</v>
          </cell>
          <cell r="D44">
            <v>83.25</v>
          </cell>
          <cell r="F44">
            <v>185</v>
          </cell>
        </row>
        <row r="45">
          <cell r="A45" t="str">
            <v xml:space="preserve"> 322  Колбаса вареная Молокуша 0,45кг ТМ Вязанка  ПОКОМ</v>
          </cell>
          <cell r="D45">
            <v>71.099999999999994</v>
          </cell>
          <cell r="F45">
            <v>158</v>
          </cell>
        </row>
        <row r="46">
          <cell r="A46" t="str">
            <v xml:space="preserve"> 324  Ветчина Филейская ТМ Вязанка Столичная 0,45 кг ПОКОМ</v>
          </cell>
          <cell r="D46">
            <v>47.7</v>
          </cell>
          <cell r="F46">
            <v>106</v>
          </cell>
        </row>
        <row r="47">
          <cell r="A47" t="str">
            <v xml:space="preserve"> 328  Сардельки Сочинки Стародворье ТМ  0,4 кг ПОКОМ</v>
          </cell>
          <cell r="D47">
            <v>3.2</v>
          </cell>
          <cell r="F47">
            <v>8</v>
          </cell>
        </row>
        <row r="48">
          <cell r="A48" t="str">
            <v xml:space="preserve"> 330  Колбаса вареная Филейская ТМ Вязанка ТС Классическая ВЕС  ПОКОМ</v>
          </cell>
          <cell r="D48">
            <v>27.74</v>
          </cell>
          <cell r="F48">
            <v>27.74</v>
          </cell>
        </row>
        <row r="49">
          <cell r="A49" t="str">
            <v xml:space="preserve"> 334  Паштет Любительский ТМ Стародворье ламистер 0,1 кг  ПОКОМ</v>
          </cell>
          <cell r="D49">
            <v>5.5</v>
          </cell>
          <cell r="F49">
            <v>55</v>
          </cell>
        </row>
        <row r="50">
          <cell r="A50" t="str">
            <v xml:space="preserve"> 344  Колбаса Сочинка по-европейски с сочной грудинкой ТМ Стародворье, ВЕС ПОКОМ</v>
          </cell>
          <cell r="D50">
            <v>-2E-3</v>
          </cell>
          <cell r="F50">
            <v>-2E-3</v>
          </cell>
        </row>
        <row r="51">
          <cell r="A51" t="str">
            <v xml:space="preserve"> 345  Колбаса Сочинка по-фински с сочным окроком ТМ Стародворье ВЕС ПОКОМ</v>
          </cell>
          <cell r="D51">
            <v>20.009</v>
          </cell>
          <cell r="F51">
            <v>20.009</v>
          </cell>
        </row>
        <row r="52">
          <cell r="A52" t="str">
            <v xml:space="preserve"> 353  Колбаса Салями запеченная ТМ Стародворье ТС Дугушка. 0,6 кг ПОКОМ</v>
          </cell>
          <cell r="D52">
            <v>6.6</v>
          </cell>
          <cell r="F52">
            <v>11</v>
          </cell>
        </row>
        <row r="53">
          <cell r="A53" t="str">
            <v xml:space="preserve"> 354  Колбаса Рубленая запеченная ТМ Стародворье,ТС Дугушка  0,6 кг ПОКОМ</v>
          </cell>
          <cell r="D53">
            <v>6.6</v>
          </cell>
          <cell r="F53">
            <v>11</v>
          </cell>
        </row>
        <row r="54">
          <cell r="A54" t="str">
            <v xml:space="preserve"> 355  Колбаса Сервелат запеченный ТМ Стародворье ТС Дугушка. 0,6 кг. ПОКОМ</v>
          </cell>
          <cell r="D54">
            <v>8.4</v>
          </cell>
          <cell r="F54">
            <v>14</v>
          </cell>
        </row>
        <row r="55">
          <cell r="A55" t="str">
            <v xml:space="preserve"> 376  Колбаса Докторская Дугушка 0,6кг ГОСТ ТМ Стародворье  ПОКОМ </v>
          </cell>
          <cell r="D55">
            <v>6</v>
          </cell>
          <cell r="F55">
            <v>10</v>
          </cell>
        </row>
        <row r="56">
          <cell r="A56" t="str">
            <v xml:space="preserve"> 385  Колбаски Филейбургские с филе сочного окорока, 0,28кг ТМ Баварушка  ПОКОМ</v>
          </cell>
          <cell r="D56">
            <v>-0.28000000000000003</v>
          </cell>
          <cell r="F56">
            <v>-1</v>
          </cell>
        </row>
        <row r="57">
          <cell r="A57" t="str">
            <v xml:space="preserve"> 387  Колбаса вареная Мусульманская Халяль ТМ Вязанка, 0,4 кг ПОКОМ</v>
          </cell>
          <cell r="D57">
            <v>15.2</v>
          </cell>
          <cell r="F57">
            <v>38</v>
          </cell>
        </row>
        <row r="58">
          <cell r="A58" t="str">
            <v xml:space="preserve"> 388  Сосиски Восточные Халяль ТМ Вязанка 0,33 кг АК. ПОКОМ</v>
          </cell>
          <cell r="D58">
            <v>12.54</v>
          </cell>
          <cell r="F58">
            <v>38</v>
          </cell>
        </row>
        <row r="59">
          <cell r="A59" t="str">
            <v xml:space="preserve"> 392  Колбаса Докторская Дугушка ТМ Стародворье ТС Дугушка 0,6 кг. ПОКОМ</v>
          </cell>
          <cell r="D59">
            <v>4.8</v>
          </cell>
          <cell r="F59">
            <v>8</v>
          </cell>
        </row>
        <row r="60">
          <cell r="A60" t="str">
            <v xml:space="preserve"> 394 Колбаса полукопченая Аль-Ислами халяль ТМ Вязанка оболочка фиброуз в в/у 0,35 кг  ПОКОМ</v>
          </cell>
          <cell r="D60">
            <v>4.55</v>
          </cell>
          <cell r="F60">
            <v>13</v>
          </cell>
        </row>
        <row r="61">
          <cell r="A61" t="str">
            <v xml:space="preserve"> 410  Сосиски Баварские с сыром ТМ Стародворье 0,35 кг. ПОКОМ</v>
          </cell>
          <cell r="D61">
            <v>18.55</v>
          </cell>
          <cell r="F61">
            <v>53</v>
          </cell>
        </row>
        <row r="62">
          <cell r="A62" t="str">
            <v xml:space="preserve"> 412  Сосиски Баварские ТМ Стародворье 0,35 кг ПОКОМ</v>
          </cell>
          <cell r="D62">
            <v>33.6</v>
          </cell>
          <cell r="F62">
            <v>96</v>
          </cell>
        </row>
        <row r="63">
          <cell r="A63" t="str">
            <v xml:space="preserve"> 413  Ветчина Сливушка с индейкой ТМ Вязанка  0,3 кг. ПОКОМ</v>
          </cell>
        </row>
        <row r="64">
          <cell r="A64" t="str">
            <v xml:space="preserve"> 419  Колбаса Филейбургская зернистая 0,06 кг нарезка ТМ Баварушка  ПОКОМ</v>
          </cell>
          <cell r="D64">
            <v>1.08</v>
          </cell>
          <cell r="F64">
            <v>18</v>
          </cell>
        </row>
        <row r="65">
          <cell r="A65" t="str">
            <v xml:space="preserve"> 422  Деликатесы Бекон Балыкбургский ТМ Баварушка  0,15 кг.ПОКОМ</v>
          </cell>
          <cell r="D65">
            <v>0.6</v>
          </cell>
          <cell r="F65">
            <v>4</v>
          </cell>
        </row>
        <row r="66">
          <cell r="A66" t="str">
            <v xml:space="preserve"> 430  Колбаса Стародворская с окороком 0,4 кг. ТМ Стародворье в оболочке полиамид  ПОКОМ</v>
          </cell>
          <cell r="D66">
            <v>-3.2</v>
          </cell>
          <cell r="F66">
            <v>-8</v>
          </cell>
        </row>
        <row r="67">
          <cell r="A67" t="str">
            <v xml:space="preserve"> 435  Колбаса Молочная Стародворская  с молоком в оболочке полиамид 0,4 кг.ТМ Стародворье ПОКОМ</v>
          </cell>
          <cell r="D67">
            <v>2.4</v>
          </cell>
          <cell r="F67">
            <v>6</v>
          </cell>
        </row>
        <row r="68">
          <cell r="A68" t="str">
            <v xml:space="preserve"> 437  Шпикачки Сочинки в оболочке черева в модифицированной газовой среде.ТМ Стародворье ВЕС ПОКОМ</v>
          </cell>
          <cell r="D68">
            <v>2.4950000000000001</v>
          </cell>
          <cell r="F68">
            <v>2.4950000000000001</v>
          </cell>
        </row>
        <row r="69">
          <cell r="A69" t="str">
            <v xml:space="preserve"> 450  Сосиски Молочные ТМ Вязанка в оболочке целлофан. 0,3 кг ПОКОМ</v>
          </cell>
          <cell r="D69">
            <v>-0.3</v>
          </cell>
          <cell r="F69">
            <v>-1</v>
          </cell>
        </row>
        <row r="70">
          <cell r="A70" t="str">
            <v xml:space="preserve"> 451 Сосиски Филейские ТМ Вязанка в оболочке целлофан 0,3 кг. ПОКОМ</v>
          </cell>
          <cell r="D70">
            <v>0.6</v>
          </cell>
          <cell r="F70">
            <v>2</v>
          </cell>
        </row>
        <row r="71">
          <cell r="A71" t="str">
            <v xml:space="preserve"> 452  Колбаса Со шпиком ВЕС большой батон ТМ Особый рецепт  ПОКОМ</v>
          </cell>
          <cell r="D71">
            <v>28.4</v>
          </cell>
          <cell r="F71">
            <v>28.4</v>
          </cell>
        </row>
        <row r="72">
          <cell r="A72" t="str">
            <v xml:space="preserve"> 456  Колбаса Филейная ТМ Особый рецепт ВЕС большой батон  ПОКОМ</v>
          </cell>
          <cell r="D72">
            <v>164.91499999999999</v>
          </cell>
          <cell r="F72">
            <v>164.91499999999999</v>
          </cell>
        </row>
        <row r="73">
          <cell r="A73" t="str">
            <v xml:space="preserve"> 457  Колбаса Молочная ТМ Особый рецепт ВЕС большой батон  ПОКОМ</v>
          </cell>
          <cell r="D73">
            <v>2.52</v>
          </cell>
          <cell r="F73">
            <v>2.52</v>
          </cell>
        </row>
        <row r="74">
          <cell r="A74" t="str">
            <v xml:space="preserve"> 462  Колбаса Со шпиком ТМ Особый рецепт в оболочке полиамид 0,5 кг. ПОКОМ</v>
          </cell>
          <cell r="D74">
            <v>4.5</v>
          </cell>
          <cell r="F74">
            <v>9</v>
          </cell>
        </row>
        <row r="75">
          <cell r="A75" t="str">
            <v xml:space="preserve"> 466  Сосиски Ганноверские в оболочке амицел в модиф. газовой среде 0,5 кг ТМ Стародворье. ПОКОМ</v>
          </cell>
          <cell r="D75">
            <v>-10.5</v>
          </cell>
          <cell r="F75">
            <v>-21</v>
          </cell>
        </row>
        <row r="76">
          <cell r="A76" t="str">
            <v xml:space="preserve"> 467  Колбаса Филейная 0,5кг ТМ Особый рецепт  ПОКОМ</v>
          </cell>
          <cell r="D76">
            <v>3.5</v>
          </cell>
          <cell r="F76">
            <v>7</v>
          </cell>
        </row>
        <row r="77">
          <cell r="A77" t="str">
            <v>3215 ВЕТЧ.МЯСНАЯ Папа может п/о 0.4кг 8шт.    ОСТАНКИНО</v>
          </cell>
          <cell r="D77">
            <v>13.2</v>
          </cell>
          <cell r="F77">
            <v>33</v>
          </cell>
        </row>
        <row r="78">
          <cell r="A78" t="str">
            <v>4063 МЯСНАЯ Папа может вар п/о_Л   ОСТАНКИНО</v>
          </cell>
          <cell r="D78">
            <v>14.843999999999999</v>
          </cell>
          <cell r="F78">
            <v>14.843999999999999</v>
          </cell>
        </row>
        <row r="79">
          <cell r="A79" t="str">
            <v>5015 БУРГУНДИЯ с/к в/у 1/250 ОСТАНКИНО</v>
          </cell>
          <cell r="D79">
            <v>2.5</v>
          </cell>
          <cell r="F79">
            <v>10</v>
          </cell>
        </row>
        <row r="80">
          <cell r="A80" t="str">
            <v>5341 СЕРВЕЛАТ ОХОТНИЧИЙ в/к в/у  ОСТАНКИНО</v>
          </cell>
          <cell r="D80">
            <v>-1.355</v>
          </cell>
          <cell r="F80">
            <v>-1.355</v>
          </cell>
        </row>
        <row r="81">
          <cell r="A81" t="str">
            <v>5483 ЭКСТРА Папа может с/к в/у 1/250 8шт.   ОСТАНКИНО</v>
          </cell>
          <cell r="D81">
            <v>5</v>
          </cell>
          <cell r="F81">
            <v>20</v>
          </cell>
        </row>
        <row r="82">
          <cell r="A82" t="str">
            <v>5544 Сервелат Финский в/к в/у_45с НОВАЯ ОСТАНКИНО</v>
          </cell>
          <cell r="D82">
            <v>10.11</v>
          </cell>
          <cell r="F82">
            <v>10.11</v>
          </cell>
        </row>
        <row r="83">
          <cell r="A83" t="str">
            <v>5679 САЛЯМИ ИТАЛЬЯНСКАЯ с/к в/у 1/150_60с ОСТАНКИНО</v>
          </cell>
          <cell r="D83">
            <v>10.050000000000001</v>
          </cell>
          <cell r="F83">
            <v>67</v>
          </cell>
        </row>
        <row r="84">
          <cell r="A84" t="str">
            <v>5682 САЛЯМИ МЕЛКОЗЕРНЕНАЯ с/к в/у 1/120_60с   ОСТАНКИНО</v>
          </cell>
          <cell r="D84">
            <v>7.2</v>
          </cell>
          <cell r="F84">
            <v>60</v>
          </cell>
        </row>
        <row r="85">
          <cell r="A85" t="str">
            <v>5706 АРОМАТНАЯ Папа может с/к в/у 1/250 8шт.  ОСТАНКИНО</v>
          </cell>
          <cell r="D85">
            <v>4</v>
          </cell>
          <cell r="F85">
            <v>16</v>
          </cell>
        </row>
        <row r="86">
          <cell r="A86" t="str">
            <v>6113 СОЧНЫЕ сос п/о мгс1*6_Ашан ОСТАНКИНО</v>
          </cell>
          <cell r="D86">
            <v>11.819000000000001</v>
          </cell>
          <cell r="F86">
            <v>11.819000000000001</v>
          </cell>
        </row>
        <row r="87">
          <cell r="A87" t="str">
            <v>6208 ДЫМОВИЦА ИЗ ЛОПАТКИ ПМ к/в с/н в/у 1/150 ОСТАНКИНО</v>
          </cell>
          <cell r="D87">
            <v>10.050000000000001</v>
          </cell>
          <cell r="F87">
            <v>67</v>
          </cell>
        </row>
        <row r="88">
          <cell r="A88" t="str">
            <v>6268 ГОВЯЖЬЯ Папа может вар п/о 0,4кг 8 шт.  ОСТАНКИНО</v>
          </cell>
          <cell r="D88">
            <v>-1.6</v>
          </cell>
          <cell r="F88">
            <v>-4</v>
          </cell>
        </row>
        <row r="89">
          <cell r="A89" t="str">
            <v>6279 КОРЕЙКА ПО-ОСТ.к/в в/с с/н в/у 1/150_45с  ОСТАНКИНО</v>
          </cell>
          <cell r="D89">
            <v>7.05</v>
          </cell>
          <cell r="F89">
            <v>47</v>
          </cell>
        </row>
        <row r="90">
          <cell r="A90" t="str">
            <v>6303 МЯСНЫЕ Папа может сос п/о мгс 1.5*3  ОСТАНКИНО</v>
          </cell>
          <cell r="D90">
            <v>16.056000000000001</v>
          </cell>
          <cell r="F90">
            <v>16.056000000000001</v>
          </cell>
        </row>
        <row r="91">
          <cell r="A91" t="str">
            <v>6325 ДОКТОРСКАЯ ПРЕМИУМ вар п/о 0.4кг 8шт.  ОСТАНКИНО</v>
          </cell>
          <cell r="D91">
            <v>17.2</v>
          </cell>
          <cell r="F91">
            <v>43</v>
          </cell>
        </row>
        <row r="92">
          <cell r="A92" t="str">
            <v>6333 МЯСНАЯ Папа может вар п/о 0.4кг 8шт.  ОСТАНКИНО</v>
          </cell>
          <cell r="D92">
            <v>23.6</v>
          </cell>
          <cell r="F92">
            <v>59</v>
          </cell>
        </row>
        <row r="93">
          <cell r="A93" t="str">
            <v>6337 МЯСНАЯ СО ШПИКОМ вар п/о 0,5кг 8шт ОСТАНКИНО</v>
          </cell>
          <cell r="D93">
            <v>-2</v>
          </cell>
          <cell r="F93">
            <v>-4</v>
          </cell>
        </row>
        <row r="94">
          <cell r="A94" t="str">
            <v>6340 ДОМАШНИЙ РЕЦЕПТ Коровино 0.5кг 8шт.  ОСТАНКИНО</v>
          </cell>
          <cell r="D94">
            <v>5</v>
          </cell>
          <cell r="F94">
            <v>10</v>
          </cell>
        </row>
        <row r="95">
          <cell r="A95" t="str">
            <v>6353 ЭКСТРА Папа может вар п/о 0.4кг 8шт.  ОСТАНКИНО</v>
          </cell>
          <cell r="D95">
            <v>8.8000000000000007</v>
          </cell>
          <cell r="F95">
            <v>22</v>
          </cell>
        </row>
        <row r="96">
          <cell r="A96" t="str">
            <v>6392 ФИЛЕЙНАЯ Папа может вар п/о 0.4кг. ОСТАНКИНО</v>
          </cell>
          <cell r="D96">
            <v>13.6</v>
          </cell>
          <cell r="F96">
            <v>34</v>
          </cell>
        </row>
        <row r="97">
          <cell r="A97" t="str">
            <v>6453 ЭКСТРА Папа может с/к с/н в/у 1/100 14шт.   ОСТАНКИНО</v>
          </cell>
          <cell r="D97">
            <v>11.4</v>
          </cell>
          <cell r="F97">
            <v>114</v>
          </cell>
        </row>
        <row r="98">
          <cell r="A98" t="str">
            <v>6454 АРОМАТНАЯ с/к с/н в/у 1/100 10шт ОСТАНКИНО</v>
          </cell>
          <cell r="D98">
            <v>6.4</v>
          </cell>
          <cell r="F98">
            <v>64</v>
          </cell>
        </row>
        <row r="99">
          <cell r="A99" t="str">
            <v>6459 СЕРВЕЛАТ ШВЕЙЦАРСКИЙ в/к с/н в/у 1/100  ОСТАНКИНО</v>
          </cell>
          <cell r="D99">
            <v>0.9</v>
          </cell>
          <cell r="F99">
            <v>9</v>
          </cell>
        </row>
        <row r="100">
          <cell r="A100" t="str">
            <v>6500 КАРБОНАД к/в в/с с/н в/у 1/150 8шт.  ОСТАНКИНО</v>
          </cell>
          <cell r="D100">
            <v>7.8</v>
          </cell>
          <cell r="F100">
            <v>52</v>
          </cell>
        </row>
        <row r="101">
          <cell r="A101" t="str">
            <v>6665 БАЛЫКОВАЯ Папа Может п/к в/у 0,31кг 8шт ОСТАНКИНО</v>
          </cell>
          <cell r="D101">
            <v>7.44</v>
          </cell>
          <cell r="F101">
            <v>24</v>
          </cell>
        </row>
        <row r="102">
          <cell r="A102" t="str">
            <v>6676 ЧЕСНОЧНАЯ Папа может п/к в/у 0.35кг 8шт.   ОСТАНКИНО</v>
          </cell>
          <cell r="D102">
            <v>11.55</v>
          </cell>
          <cell r="F102">
            <v>33</v>
          </cell>
        </row>
        <row r="103">
          <cell r="A103" t="str">
            <v>6683 СЕРВЕЛАТ ЗЕРНИСТЫЙ ПМ в/к в/у 0,35кг  ОСТАНКИНО</v>
          </cell>
          <cell r="D103">
            <v>6.65</v>
          </cell>
          <cell r="F103">
            <v>19</v>
          </cell>
        </row>
        <row r="104">
          <cell r="A104" t="str">
            <v>6684 СЕРВЕЛАТ КАРЕЛЬСКИЙ ПМ в/к в/у 0.28кг  ОСТАНКИНО</v>
          </cell>
          <cell r="D104">
            <v>3.36</v>
          </cell>
          <cell r="F104">
            <v>12</v>
          </cell>
        </row>
        <row r="105">
          <cell r="A105" t="str">
            <v>6689 СЕРВЕЛАТ ОХОТНИЧИЙ ПМ в/к в/у 0,35кг 8шт  ОСТАНКИНО</v>
          </cell>
          <cell r="D105">
            <v>17.5</v>
          </cell>
          <cell r="F105">
            <v>50</v>
          </cell>
        </row>
        <row r="106">
          <cell r="A106" t="str">
            <v>6697 СЕРВЕЛАТ ФИНСКИЙ ПМ в/к в/у 0,35кг 8шт.  ОСТАНКИНО</v>
          </cell>
          <cell r="D106">
            <v>19.600000000000001</v>
          </cell>
          <cell r="F106">
            <v>56</v>
          </cell>
        </row>
        <row r="107">
          <cell r="A107" t="str">
            <v>6713 СОЧНЫЙ ГРИЛЬ ПМ сос п/о мгс 0,41 кг 8 шт ОСТАНКИНО</v>
          </cell>
          <cell r="D107">
            <v>26.24</v>
          </cell>
          <cell r="F107">
            <v>64</v>
          </cell>
        </row>
        <row r="108">
          <cell r="A108" t="str">
            <v>6722 СОЧНЫЕ ПМ сос п/о мгс 0,41кг 10шт.  ОСТАНКИНО</v>
          </cell>
          <cell r="D108">
            <v>18.45</v>
          </cell>
          <cell r="F108">
            <v>45</v>
          </cell>
        </row>
        <row r="109">
          <cell r="A109" t="str">
            <v>6726 СЛИВОЧНЫЕ ПМ сос п/о мгс 0.41кг 10шт.  ОСТАНКИНО</v>
          </cell>
          <cell r="D109">
            <v>18.86</v>
          </cell>
          <cell r="F109">
            <v>46</v>
          </cell>
        </row>
        <row r="110">
          <cell r="A110" t="str">
            <v>6765 РУБЛЕНЫЕ сос ц/о мгс 0.36кг 6шт.  ОСТАНКИНО</v>
          </cell>
          <cell r="D110">
            <v>3.6</v>
          </cell>
          <cell r="F110">
            <v>10</v>
          </cell>
        </row>
        <row r="111">
          <cell r="A111" t="str">
            <v>6769 СЕМЕЙНАЯ вар п/о  ОСТАНКИНО</v>
          </cell>
          <cell r="D111">
            <v>17.431000000000001</v>
          </cell>
          <cell r="F111">
            <v>17.431000000000001</v>
          </cell>
        </row>
        <row r="112">
          <cell r="A112" t="str">
            <v>6776 ХОТ-ДОГ Папа может сос п/о мгс 0.35кг  ОСТАНКИНО</v>
          </cell>
        </row>
        <row r="113">
          <cell r="A113" t="str">
            <v>6777 МЯСНЫЕ С ГОВЯДИНОЙ ПМ сос п/о мгс 0.4кг  ОСТАНКИНО</v>
          </cell>
          <cell r="D113">
            <v>14</v>
          </cell>
          <cell r="F113">
            <v>35</v>
          </cell>
        </row>
        <row r="114">
          <cell r="A114" t="str">
            <v>6785 ВЕНСКАЯ САЛЯМИ п/к в/у 0.33кг 8шт.  ОСТАНКИНО</v>
          </cell>
          <cell r="D114">
            <v>2.64</v>
          </cell>
          <cell r="F114">
            <v>8</v>
          </cell>
        </row>
        <row r="115">
          <cell r="A115" t="str">
            <v>6787 СЕРВЕЛАТ КРЕМЛЕВСКИЙ в/к в/у 0,33кг 8шт.  ОСТАНКИНО</v>
          </cell>
          <cell r="D115">
            <v>1.98</v>
          </cell>
          <cell r="F115">
            <v>6</v>
          </cell>
        </row>
        <row r="116">
          <cell r="A116" t="str">
            <v>6793 БАЛЫКОВАЯ в/к в/у 0,33кг 8шт.  ОСТАНКИНО</v>
          </cell>
          <cell r="D116">
            <v>2.31</v>
          </cell>
          <cell r="F116">
            <v>7</v>
          </cell>
        </row>
        <row r="117">
          <cell r="A117" t="str">
            <v>6795 ОСТАНКИНСКАЯ в/к в/у 0,33кг 8шт.  ОСТАНКИНО</v>
          </cell>
          <cell r="D117">
            <v>-2.97</v>
          </cell>
          <cell r="F117">
            <v>-9</v>
          </cell>
        </row>
        <row r="118">
          <cell r="A118" t="str">
            <v>6801 ОСТАНКИНСКАЯ вар п/о 0.4кг 8шт.  ОСТАНКИНО</v>
          </cell>
          <cell r="D118">
            <v>5.6</v>
          </cell>
          <cell r="F118">
            <v>14</v>
          </cell>
        </row>
        <row r="119">
          <cell r="A119" t="str">
            <v>6807 СЕРВЕЛАТ ЕВРОПЕЙСКИЙ в/к в/у 0,33кг 8шт.  ОСТАНКИНО</v>
          </cell>
          <cell r="D119">
            <v>0.33</v>
          </cell>
          <cell r="F119">
            <v>1</v>
          </cell>
        </row>
        <row r="120">
          <cell r="A120" t="str">
            <v>6852 МОЛОЧНЫЕ ПРЕМИУМ ПМ сос п/о в/ у 1/350  ОСТАНКИНО</v>
          </cell>
          <cell r="D120">
            <v>23.8</v>
          </cell>
          <cell r="F120">
            <v>68</v>
          </cell>
        </row>
        <row r="121">
          <cell r="A121" t="str">
            <v>6861 ДОМАШНИЙ РЕЦЕПТ Коровино вар п/о  ОСТАНКИНО</v>
          </cell>
          <cell r="D121">
            <v>5.7569999999999997</v>
          </cell>
          <cell r="F121">
            <v>5.7569999999999997</v>
          </cell>
        </row>
        <row r="122">
          <cell r="A122" t="str">
            <v>6909 ДЛЯ ДЕТЕЙ сос п/о мгс 0.33кг 8шт.  ОСТАНКИНО</v>
          </cell>
          <cell r="D122">
            <v>10.56</v>
          </cell>
          <cell r="F122">
            <v>32</v>
          </cell>
        </row>
        <row r="123">
          <cell r="A123" t="str">
            <v>6919 БЕКОН с/к с/н в/у 1/180 10шт.  ОСТАНКИНО</v>
          </cell>
          <cell r="D123">
            <v>12.24</v>
          </cell>
          <cell r="F123">
            <v>68</v>
          </cell>
        </row>
        <row r="124">
          <cell r="A124" t="str">
            <v>6937 САЛЯМИ Папа может с/к в/у 1/250 8шт ОСТАНКИНО</v>
          </cell>
          <cell r="D124">
            <v>6.75</v>
          </cell>
          <cell r="F124">
            <v>27</v>
          </cell>
        </row>
        <row r="125">
          <cell r="A125" t="str">
            <v>БОНУС_435 Колбаса Молочная Стародворская  с молоком в оболочке полиамид 0,4 кг.ТМ Стародворье ПОКОМ</v>
          </cell>
          <cell r="D125">
            <v>17.2</v>
          </cell>
          <cell r="F125">
            <v>43</v>
          </cell>
        </row>
        <row r="126">
          <cell r="A126" t="str">
            <v>БОНУС_Колбаса Сервелат Филедворский, фиброуз, в/у 0,35 кг срез,  ПОКОМ</v>
          </cell>
          <cell r="D126">
            <v>5.6</v>
          </cell>
          <cell r="F126">
            <v>16</v>
          </cell>
        </row>
        <row r="127">
          <cell r="A127" t="str">
            <v>БОНУС_Сосиски Сочинки с сочной грудинкой, МГС 0.4кг,   ПОКОМ</v>
          </cell>
          <cell r="D127">
            <v>14</v>
          </cell>
          <cell r="F127">
            <v>35</v>
          </cell>
        </row>
        <row r="128">
          <cell r="A128" t="str">
            <v>Готовые бельмеши сочные с мясом ТМ Горячая штучка 0,3кг зам  ПОКОМ</v>
          </cell>
          <cell r="D128">
            <v>7.8</v>
          </cell>
          <cell r="F128">
            <v>26</v>
          </cell>
        </row>
        <row r="129">
          <cell r="A129" t="str">
            <v>Готовые чебупели острые с мясом Горячая штучка 0,3 кг зам  ПОКОМ</v>
          </cell>
          <cell r="D129">
            <v>34.5</v>
          </cell>
          <cell r="F129">
            <v>115</v>
          </cell>
        </row>
        <row r="130">
          <cell r="A130" t="str">
            <v>Готовые чебупели с ветчиной и сыром Горячая штучка 0,3кг зам  ПОКОМ</v>
          </cell>
          <cell r="D130">
            <v>30.9</v>
          </cell>
          <cell r="F130">
            <v>103</v>
          </cell>
        </row>
        <row r="131">
          <cell r="A131" t="str">
            <v>Готовые чебупели с мясом ТМ Горячая штучка Без свинины 0,3 кг ПОКОМ</v>
          </cell>
          <cell r="D131">
            <v>6.9</v>
          </cell>
          <cell r="F131">
            <v>23</v>
          </cell>
        </row>
        <row r="132">
          <cell r="A132" t="str">
            <v>Готовые чебупели сочные с мясом ТМ Горячая штучка  0,3кг зам  ПОКОМ</v>
          </cell>
          <cell r="D132">
            <v>22.5</v>
          </cell>
          <cell r="F132">
            <v>75</v>
          </cell>
        </row>
        <row r="133">
          <cell r="A133" t="str">
            <v>Готовые чебуреки с мясом ТМ Горячая штучка 0,09 кг флоу-пак ПОКОМ</v>
          </cell>
          <cell r="D133">
            <v>10.89</v>
          </cell>
          <cell r="F133">
            <v>121</v>
          </cell>
        </row>
        <row r="134">
          <cell r="A134" t="str">
            <v>Готовые чебуреки со свининой и говядиной Гор.шт.0,36 кг зам.  ПОКОМ</v>
          </cell>
          <cell r="D134">
            <v>5.76</v>
          </cell>
          <cell r="F134">
            <v>16</v>
          </cell>
        </row>
        <row r="135">
          <cell r="A135" t="str">
            <v>Круггетсы с сырным соусом ТМ Горячая штучка 0,25 кг зам  ПОКОМ</v>
          </cell>
          <cell r="D135">
            <v>11.5</v>
          </cell>
          <cell r="F135">
            <v>46</v>
          </cell>
        </row>
        <row r="136">
          <cell r="A136" t="str">
            <v>Круггетсы сочные ТМ Горячая штучка ТС Круггетсы 0,25 кг зам  ПОКОМ</v>
          </cell>
          <cell r="D136">
            <v>9</v>
          </cell>
          <cell r="F136">
            <v>36</v>
          </cell>
        </row>
        <row r="137">
          <cell r="A137" t="str">
            <v>Наггетсы из печи 0,25кг ТМ Вязанка ТС Няняггетсы Сливушки замор.  ПОКОМ</v>
          </cell>
          <cell r="D137">
            <v>10.5</v>
          </cell>
          <cell r="F137">
            <v>42</v>
          </cell>
        </row>
        <row r="138">
          <cell r="A138" t="str">
            <v>Наггетсы Нагетосы Сочная курочка в хрустящей панировке ТМ Горячая штучка 0,25 кг зам  ПОКОМ</v>
          </cell>
          <cell r="D138">
            <v>6.5</v>
          </cell>
          <cell r="F138">
            <v>26</v>
          </cell>
        </row>
        <row r="139">
          <cell r="A139" t="str">
            <v>Наггетсы Нагетосы Сочная курочка ТМ Горячая штучка 0,25 кг зам  ПОКОМ</v>
          </cell>
          <cell r="D139">
            <v>6.75</v>
          </cell>
          <cell r="F139">
            <v>27</v>
          </cell>
        </row>
        <row r="140">
          <cell r="A140" t="str">
            <v>Наггетсы с индейкой 0,25кг ТМ Вязанка ТС Няняггетсы Сливушки НД2 замор.  ПОКОМ</v>
          </cell>
          <cell r="D140">
            <v>10.25</v>
          </cell>
          <cell r="F140">
            <v>41</v>
          </cell>
        </row>
        <row r="141">
          <cell r="A141" t="str">
            <v>Наггетсы с куриным филе и сыром ТМ Вязанка 0,25 кг ПОКОМ</v>
          </cell>
          <cell r="D141">
            <v>5.75</v>
          </cell>
          <cell r="F141">
            <v>23</v>
          </cell>
        </row>
        <row r="142">
          <cell r="A142" t="str">
            <v>Наггетсы хрустящие п/ф ВЕС ПОКОМ</v>
          </cell>
          <cell r="D142">
            <v>6</v>
          </cell>
          <cell r="F142">
            <v>6</v>
          </cell>
        </row>
        <row r="143">
          <cell r="A143" t="str">
            <v>Пекерсы с индейкой в сливочном соусе ТМ Горячая штучка 0,25 кг зам  ПОКОМ</v>
          </cell>
          <cell r="D143">
            <v>28</v>
          </cell>
          <cell r="F143">
            <v>112</v>
          </cell>
        </row>
        <row r="144">
          <cell r="A144" t="str">
            <v>Пельмени Бигбули с мясом ТМ Горячая штучка. флоу-пак сфера 0,4 кг. ПОКОМ</v>
          </cell>
          <cell r="D144">
            <v>3.6</v>
          </cell>
          <cell r="F144">
            <v>9</v>
          </cell>
        </row>
        <row r="145">
          <cell r="A145" t="str">
            <v>Пельмени Бигбули с мясом ТМ Горячая штучка. флоу-пак сфера 0,7 кг ПОКОМ</v>
          </cell>
          <cell r="D145">
            <v>9.8000000000000007</v>
          </cell>
          <cell r="F145">
            <v>14</v>
          </cell>
        </row>
        <row r="146">
          <cell r="A146" t="str">
            <v>Пельмени Бигбули с мясом, Горячая штучка 0,43кг  ПОКОМ</v>
          </cell>
          <cell r="D146">
            <v>2.15</v>
          </cell>
          <cell r="F146">
            <v>5</v>
          </cell>
        </row>
        <row r="147">
          <cell r="A147" t="str">
            <v>Пельмени Бульмени с говядиной и свининой 5кг Наваристые Горячая штучка ВЕС  ПОКОМ</v>
          </cell>
          <cell r="D147">
            <v>5</v>
          </cell>
          <cell r="F147">
            <v>5</v>
          </cell>
        </row>
        <row r="148">
          <cell r="A148" t="str">
            <v>Пельмени Бульмени с говядиной и свининой ТМ Горячая штучка. флоу-пак сфера 0,4 кг ПОКОМ</v>
          </cell>
          <cell r="D148">
            <v>10.4</v>
          </cell>
          <cell r="F148">
            <v>26</v>
          </cell>
        </row>
        <row r="149">
          <cell r="A149" t="str">
            <v>Пельмени Бульмени с говядиной и свининой ТМ Горячая штучка. флоу-пак сфера 0,7 кг ПОКОМ</v>
          </cell>
          <cell r="D149">
            <v>19.600000000000001</v>
          </cell>
          <cell r="F149">
            <v>28</v>
          </cell>
        </row>
        <row r="150">
          <cell r="A150" t="str">
            <v>Пельмени Бульмени со сливочным маслом ТМ Горячая штучка. флоу-пак сфера 0,4 кг. ПОКОМ</v>
          </cell>
          <cell r="D150">
            <v>25.6</v>
          </cell>
          <cell r="F150">
            <v>64</v>
          </cell>
        </row>
        <row r="151">
          <cell r="A151" t="str">
            <v>Пельмени Бульмени со сливочным маслом ТМ Горячая штучка.флоу-пак сфера 0,7 кг. ПОКОМ</v>
          </cell>
          <cell r="D151">
            <v>29.4</v>
          </cell>
          <cell r="F151">
            <v>42</v>
          </cell>
        </row>
        <row r="152">
          <cell r="A152" t="str">
            <v>Пельмени Медвежьи ушки с фермерскими сливками 0,4 кг. ТМ Стародворье ПОКОМ</v>
          </cell>
          <cell r="D152">
            <v>2</v>
          </cell>
          <cell r="F152">
            <v>5</v>
          </cell>
        </row>
        <row r="153">
          <cell r="A153" t="str">
            <v>Пельмени Медвежьи ушки с фермерскими сливками 0,7кг  ПОКОМ</v>
          </cell>
          <cell r="D153">
            <v>5.6</v>
          </cell>
          <cell r="F153">
            <v>8</v>
          </cell>
        </row>
        <row r="154">
          <cell r="A154" t="str">
            <v>Пельмени Мясорубские ТМ Стародворье фоупак равиоли 0,7 кг  ПОКОМ</v>
          </cell>
          <cell r="D154">
            <v>29.4</v>
          </cell>
          <cell r="F154">
            <v>42</v>
          </cell>
        </row>
        <row r="155">
          <cell r="A155" t="str">
            <v>Пельмени Отборные из свинины и говядины 0,9 кг ТМ Стародворье ТС Медвежье ушко  ПОКОМ</v>
          </cell>
          <cell r="D155">
            <v>7.2</v>
          </cell>
          <cell r="F155">
            <v>8</v>
          </cell>
        </row>
        <row r="156">
          <cell r="A156" t="str">
            <v>Пельмени Отборные с говядиной 0,9 кг НОВА ТМ Стародворье ТС Медвежье ушко  ПОКОМ</v>
          </cell>
          <cell r="D156">
            <v>1.8</v>
          </cell>
          <cell r="F156">
            <v>2</v>
          </cell>
        </row>
        <row r="157">
          <cell r="A157" t="str">
            <v>Пельмени Отборные с говядиной и свининой 0,43 кг ТМ Стародворье ТС Медвежье ушко</v>
          </cell>
          <cell r="D157">
            <v>1.29</v>
          </cell>
          <cell r="F157">
            <v>3</v>
          </cell>
        </row>
        <row r="158">
          <cell r="A158" t="str">
            <v>Пельмени Со свининой и говядиной ТМ Особый рецепт Любимая ложка 1,0 кг  ПОКОМ</v>
          </cell>
          <cell r="D158">
            <v>11</v>
          </cell>
          <cell r="F158">
            <v>11</v>
          </cell>
        </row>
        <row r="159">
          <cell r="A159" t="str">
            <v>Пирожки с мясом 3,7кг ВЕС ТМ Зареченские  ПОКОМ</v>
          </cell>
          <cell r="D159">
            <v>11.1</v>
          </cell>
          <cell r="F159">
            <v>11.1</v>
          </cell>
        </row>
        <row r="160">
          <cell r="A160" t="str">
            <v>Сыр Боккончини копченый 40% 100/8шт</v>
          </cell>
          <cell r="D160">
            <v>0.9</v>
          </cell>
          <cell r="F160">
            <v>9</v>
          </cell>
        </row>
        <row r="161">
          <cell r="A161" t="str">
            <v>Сыр Гауда 45% тм Папа Может, нарезанные ломтики 125г (МИНИ)  Останкино</v>
          </cell>
          <cell r="D161">
            <v>0.125</v>
          </cell>
          <cell r="F161">
            <v>1</v>
          </cell>
        </row>
        <row r="162">
          <cell r="A162" t="str">
            <v>Сыр ПАПА МОЖЕТ "Гауда Голд" 45% 180 г  ОСТАНКИНО</v>
          </cell>
          <cell r="D162">
            <v>4.68</v>
          </cell>
          <cell r="F162">
            <v>26</v>
          </cell>
        </row>
        <row r="163">
          <cell r="A163" t="str">
            <v>Сыр ПАПА МОЖЕТ "Голландский традиционный" 45% 180 г  ОСТАНКИНО</v>
          </cell>
          <cell r="D163">
            <v>3.78</v>
          </cell>
          <cell r="F163">
            <v>21</v>
          </cell>
        </row>
        <row r="164">
          <cell r="A164" t="str">
            <v>Сыр ПАПА МОЖЕТ "Российский традиционный" 45% 180 г  ОСТАНКИНО</v>
          </cell>
          <cell r="D164">
            <v>3.78</v>
          </cell>
          <cell r="F164">
            <v>21</v>
          </cell>
        </row>
        <row r="165">
          <cell r="A165" t="str">
            <v>Сыр ПАПА МОЖЕТ "Тильзитер" 45% 180 г  ОСТАНКИНО</v>
          </cell>
          <cell r="D165">
            <v>1.98</v>
          </cell>
          <cell r="F165">
            <v>11</v>
          </cell>
        </row>
        <row r="166">
          <cell r="A166" t="str">
            <v>Сыр Папа Может Голландский 45%, нарез, 125г (9 шт)  Останкино</v>
          </cell>
          <cell r="D166">
            <v>-0.25</v>
          </cell>
          <cell r="F166">
            <v>-2</v>
          </cell>
        </row>
        <row r="167">
          <cell r="A167" t="str">
            <v>Сыр Российский сливочный 45% тм Папа Может, нарезанные ломтики 125г (МИНИ)  ОСТАНКИНО</v>
          </cell>
          <cell r="D167">
            <v>0.25</v>
          </cell>
          <cell r="F167">
            <v>2</v>
          </cell>
        </row>
        <row r="168">
          <cell r="A168" t="str">
            <v>Сыр Скаморца свежий 100г/8шт</v>
          </cell>
          <cell r="D168">
            <v>0.9</v>
          </cell>
          <cell r="F168">
            <v>9</v>
          </cell>
        </row>
        <row r="169">
          <cell r="A169" t="str">
            <v>Хотстеры ТМ Горячая штучка ТС Хотстеры 0,25 кг зам  ПОКОМ</v>
          </cell>
          <cell r="D169">
            <v>21</v>
          </cell>
          <cell r="F169">
            <v>84</v>
          </cell>
        </row>
        <row r="170">
          <cell r="A170" t="str">
            <v>Хрустящие крылышки острые к пиву ТМ Горячая штучка 0,3кг зам  ПОКОМ</v>
          </cell>
          <cell r="D170">
            <v>21</v>
          </cell>
          <cell r="F170">
            <v>70</v>
          </cell>
        </row>
        <row r="171">
          <cell r="A171" t="str">
            <v>Хрустящие крылышки ТМ Горячая штучка 0,3 кг зам  ПОКОМ</v>
          </cell>
          <cell r="D171">
            <v>15.6</v>
          </cell>
          <cell r="F171">
            <v>52</v>
          </cell>
        </row>
        <row r="172">
          <cell r="A172" t="str">
            <v>Чебупай сочное яблоко ТМ Горячая штучка 0,2 кг зам.  ПОКОМ</v>
          </cell>
          <cell r="D172">
            <v>5</v>
          </cell>
          <cell r="F172">
            <v>25</v>
          </cell>
        </row>
        <row r="173">
          <cell r="A173" t="str">
            <v>Чебупай спелая вишня ТМ Горячая штучка 0,2 кг зам.  ПОКОМ</v>
          </cell>
          <cell r="D173">
            <v>6.8</v>
          </cell>
          <cell r="F173">
            <v>34</v>
          </cell>
        </row>
        <row r="174">
          <cell r="A174" t="str">
            <v>Чебупели Курочка гриль ТМ Горячая штучка, 0,3 кг зам  ПОКОМ</v>
          </cell>
          <cell r="D174">
            <v>255</v>
          </cell>
          <cell r="F174">
            <v>850</v>
          </cell>
        </row>
        <row r="175">
          <cell r="A175" t="str">
            <v>Чебупицца курочка по-итальянски Горячая штучка 0,25 кг зам  ПОКОМ</v>
          </cell>
          <cell r="D175">
            <v>38.25</v>
          </cell>
          <cell r="F175">
            <v>153</v>
          </cell>
        </row>
        <row r="176">
          <cell r="A176" t="str">
            <v>Чебупицца Пепперони ТМ Горячая штучка ТС Чебупицца 0.25кг зам  ПОКОМ</v>
          </cell>
          <cell r="D176">
            <v>38</v>
          </cell>
          <cell r="F176">
            <v>152</v>
          </cell>
        </row>
        <row r="177">
          <cell r="A177" t="str">
            <v>Чебуреки Мясные вес 2,7  ПОКОМ</v>
          </cell>
          <cell r="D177">
            <v>10.8</v>
          </cell>
          <cell r="F177">
            <v>10.8</v>
          </cell>
        </row>
        <row r="178">
          <cell r="A178" t="str">
            <v>Чебуреки сочные ВЕС ТМ Зареченские  ПОКОМ</v>
          </cell>
          <cell r="D178">
            <v>10</v>
          </cell>
          <cell r="F178">
            <v>10</v>
          </cell>
        </row>
        <row r="179">
          <cell r="A179" t="str">
            <v>Чебуречище ТМ Горячая штучка .0,14 кг зам. ПОКОМ</v>
          </cell>
          <cell r="D179">
            <v>47.32</v>
          </cell>
          <cell r="F179">
            <v>338</v>
          </cell>
        </row>
        <row r="180">
          <cell r="A180" t="str">
            <v>Итого</v>
          </cell>
          <cell r="D180">
            <v>3403.404</v>
          </cell>
          <cell r="F180">
            <v>7699.6490000000003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01.11.2024 - 07.11.2024</v>
          </cell>
        </row>
        <row r="3">
          <cell r="A3" t="str">
            <v>Отбор:</v>
          </cell>
          <cell r="C3" t="str">
            <v>Номенклатура В группе из списка "ПОКОМ Логистический Партн...; Останкино ООО" И
Склад / комиссионер  / подразделение В группе из списка "Основной склад ПОКОМ (Соч...; Основной склад ЗАМОРОЗКА ...; Основной склад ОСТАНКИНО ...; Основной склад СЫРЫ (Оста..."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2.98</v>
          </cell>
          <cell r="F7">
            <v>2.98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26.227</v>
          </cell>
          <cell r="F8">
            <v>26.227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14.371</v>
          </cell>
          <cell r="F9">
            <v>14.371</v>
          </cell>
        </row>
        <row r="10">
          <cell r="A10" t="str">
            <v xml:space="preserve"> 022  Колбаса Вязанка со шпиком, вектор 0,5кг, ПОКОМ</v>
          </cell>
          <cell r="D10">
            <v>11.5</v>
          </cell>
          <cell r="F10">
            <v>23</v>
          </cell>
        </row>
        <row r="11">
          <cell r="A11" t="str">
            <v xml:space="preserve"> 023  Колбаса Докторская ГОСТ, Вязанка вектор, 0,4 кг, ПОКОМ</v>
          </cell>
          <cell r="D11">
            <v>77.2</v>
          </cell>
          <cell r="F11">
            <v>193</v>
          </cell>
        </row>
        <row r="12">
          <cell r="A12" t="str">
            <v xml:space="preserve"> 029  Сосиски Венские, Вязанка NDX МГС, 0.5кг, ПОКОМ</v>
          </cell>
          <cell r="D12">
            <v>1</v>
          </cell>
          <cell r="F12">
            <v>2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50.85</v>
          </cell>
          <cell r="F13">
            <v>113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51.75</v>
          </cell>
          <cell r="F14">
            <v>115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11</v>
          </cell>
          <cell r="F15">
            <v>22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1.2</v>
          </cell>
          <cell r="F16">
            <v>3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1.87</v>
          </cell>
          <cell r="F17">
            <v>11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6</v>
          </cell>
          <cell r="F18">
            <v>20</v>
          </cell>
        </row>
        <row r="19">
          <cell r="A19" t="str">
            <v xml:space="preserve"> 079  Колбаса Сервелат Кремлевский,  0.35 кг, ПОКОМ</v>
          </cell>
          <cell r="D19">
            <v>7.35</v>
          </cell>
          <cell r="F19">
            <v>21</v>
          </cell>
        </row>
        <row r="20">
          <cell r="A20" t="str">
            <v xml:space="preserve"> 083  Колбаса Швейцарская 0,17 кг., ШТ., сырокопченая   ПОКОМ</v>
          </cell>
          <cell r="D20">
            <v>3.4</v>
          </cell>
          <cell r="F20">
            <v>20</v>
          </cell>
        </row>
        <row r="21">
          <cell r="A21" t="str">
            <v xml:space="preserve"> 094  Сосиски Баварские,  0.35кг, ТМ Колбасный стандарт ПОКОМ</v>
          </cell>
          <cell r="D21">
            <v>-0.35</v>
          </cell>
          <cell r="F21">
            <v>-1</v>
          </cell>
        </row>
        <row r="22">
          <cell r="A22" t="str">
            <v xml:space="preserve"> 115  Колбаса Салями Филейбургская зернистая, в/у 0,35 кг срез, БАВАРУШКА ПОКОМ</v>
          </cell>
          <cell r="D22">
            <v>3.5</v>
          </cell>
          <cell r="F22">
            <v>10</v>
          </cell>
        </row>
        <row r="23">
          <cell r="A23" t="str">
            <v xml:space="preserve"> 117  Колбаса Сервелат Филейбургский с ароматными пряностями, в/у 0,35 кг срез, БАВАРУШКА ПОКОМ</v>
          </cell>
          <cell r="D23">
            <v>2.1</v>
          </cell>
          <cell r="F23">
            <v>6</v>
          </cell>
        </row>
        <row r="24">
          <cell r="A24" t="str">
            <v xml:space="preserve"> 118  Колбаса Сервелат Филейбургский с филе сочного окорока, в/у 0,35 кг срез, БАВАРУШКА ПОКОМ</v>
          </cell>
          <cell r="D24">
            <v>6.3</v>
          </cell>
          <cell r="F24">
            <v>18</v>
          </cell>
        </row>
        <row r="25">
          <cell r="A25" t="str">
            <v xml:space="preserve"> 201  Ветчина Нежная ТМ Особый рецепт, (2,5кг), ПОКОМ</v>
          </cell>
          <cell r="D25">
            <v>338.88600000000002</v>
          </cell>
          <cell r="F25">
            <v>338.88600000000002</v>
          </cell>
        </row>
        <row r="26">
          <cell r="A26" t="str">
            <v xml:space="preserve"> 230  Колбаса Молочная Особая ТМ Особый рецепт, п/а, ВЕС. ПОКОМ</v>
          </cell>
          <cell r="D26">
            <v>28.34</v>
          </cell>
          <cell r="F26">
            <v>28.34</v>
          </cell>
        </row>
        <row r="27">
          <cell r="A27" t="str">
            <v xml:space="preserve"> 244  Колбаса Сервелат Кремлевский, ВЕС. ПОКОМ</v>
          </cell>
          <cell r="D27">
            <v>236.32599999999999</v>
          </cell>
          <cell r="F27">
            <v>236.32599999999999</v>
          </cell>
        </row>
        <row r="28">
          <cell r="A28" t="str">
            <v xml:space="preserve"> 250  Сардельки стародворские с говядиной в обол. NDX, ВЕС. ПОКОМ</v>
          </cell>
          <cell r="D28">
            <v>31.048999999999999</v>
          </cell>
          <cell r="F28">
            <v>31.048999999999999</v>
          </cell>
        </row>
        <row r="29">
          <cell r="A29" t="str">
            <v xml:space="preserve"> 253  Сосиски Ганноверские   ПОКОМ</v>
          </cell>
          <cell r="D29">
            <v>279.08800000000002</v>
          </cell>
          <cell r="F29">
            <v>279.08800000000002</v>
          </cell>
        </row>
        <row r="30">
          <cell r="A30" t="str">
            <v xml:space="preserve"> 255  Сосиски Молочные для завтрака ТМ Особый рецепт, п/а МГС, ВЕС, ТМ Стародворье  ПОКОМ</v>
          </cell>
          <cell r="D30">
            <v>1.6180000000000001</v>
          </cell>
          <cell r="F30">
            <v>1.6180000000000001</v>
          </cell>
        </row>
        <row r="31">
          <cell r="A31" t="str">
            <v xml:space="preserve"> 272  Колбаса Сервелат Филедворский, фиброуз, в/у 0,35 кг срез,  ПОКОМ</v>
          </cell>
          <cell r="D31">
            <v>5.6</v>
          </cell>
          <cell r="F31">
            <v>16</v>
          </cell>
        </row>
        <row r="32">
          <cell r="A32" t="str">
            <v xml:space="preserve"> 273  Сосиски Сочинки с сочной грудинкой, МГС 0.4кг,   ПОКОМ</v>
          </cell>
          <cell r="D32">
            <v>31.6</v>
          </cell>
          <cell r="F32">
            <v>79</v>
          </cell>
        </row>
        <row r="33">
          <cell r="A33" t="str">
            <v xml:space="preserve"> 276  Колбаса Сливушка ТМ Вязанка в оболочке полиамид 0,45 кг  ПОКОМ</v>
          </cell>
          <cell r="D33">
            <v>59.4</v>
          </cell>
          <cell r="F33">
            <v>132</v>
          </cell>
        </row>
        <row r="34">
          <cell r="A34" t="str">
            <v xml:space="preserve"> 278  Сосиски Сочинки с сочным окороком, МГС 0.4кг,   ПОКОМ</v>
          </cell>
          <cell r="D34">
            <v>29.6</v>
          </cell>
          <cell r="F34">
            <v>74</v>
          </cell>
        </row>
        <row r="35">
          <cell r="A35" t="str">
            <v xml:space="preserve"> 279  Колбаса Докторский гарант, Вязанка вектор, 0,4 кг.  ПОКОМ</v>
          </cell>
          <cell r="D35">
            <v>41.6</v>
          </cell>
          <cell r="F35">
            <v>104</v>
          </cell>
        </row>
        <row r="36">
          <cell r="A36" t="str">
            <v xml:space="preserve"> 283  Сосиски Сочинки, ВЕС, ТМ Стародворье ПОКОМ</v>
          </cell>
          <cell r="D36">
            <v>-2.7730000000000001</v>
          </cell>
          <cell r="F36">
            <v>-2.7730000000000001</v>
          </cell>
        </row>
        <row r="37">
          <cell r="A37" t="str">
            <v xml:space="preserve"> 285  Паштет печеночный со слив.маслом ТМ Стародворье ламистер 0,1 кг  ПОКОМ</v>
          </cell>
          <cell r="D37">
            <v>3.5</v>
          </cell>
          <cell r="F37">
            <v>35</v>
          </cell>
        </row>
        <row r="38">
          <cell r="A38" t="str">
            <v xml:space="preserve"> 296  Колбаса Мясорубская с рубленой грудинкой 0,35кг срез ТМ Стародворье  ПОКОМ</v>
          </cell>
          <cell r="D38">
            <v>17.850000000000001</v>
          </cell>
          <cell r="F38">
            <v>51</v>
          </cell>
        </row>
        <row r="39">
          <cell r="A39" t="str">
            <v xml:space="preserve"> 301  Сосиски Сочинки по-баварски с сыром,  0.4кг, ТМ Стародворье  ПОКОМ</v>
          </cell>
          <cell r="D39">
            <v>6</v>
          </cell>
          <cell r="F39">
            <v>15</v>
          </cell>
        </row>
        <row r="40">
          <cell r="A40" t="str">
            <v xml:space="preserve"> 302  Сосиски Сочинки по-баварски,  0.4кг, ТМ Стародворье  ПОКОМ</v>
          </cell>
          <cell r="D40">
            <v>8.8000000000000007</v>
          </cell>
          <cell r="F40">
            <v>22</v>
          </cell>
        </row>
        <row r="41">
          <cell r="A41" t="str">
            <v xml:space="preserve"> 307  Колбаса Сервелат Мясорубский с мелкорубленным окороком 0,35 кг срез ТМ Стародворье   Поком</v>
          </cell>
          <cell r="D41">
            <v>23.8</v>
          </cell>
          <cell r="F41">
            <v>68</v>
          </cell>
        </row>
        <row r="42">
          <cell r="A42" t="str">
            <v xml:space="preserve"> 312  Ветчина Филейская ВЕС ТМ  Вязанка ТС Столичная  ПОКОМ</v>
          </cell>
          <cell r="D42">
            <v>230.02199999999999</v>
          </cell>
          <cell r="F42">
            <v>230.02199999999999</v>
          </cell>
        </row>
        <row r="43">
          <cell r="A43" t="str">
            <v xml:space="preserve"> 315  Колбаса вареная Молокуша ТМ Вязанка ВЕС, ПОКОМ</v>
          </cell>
          <cell r="D43">
            <v>8.2260000000000009</v>
          </cell>
          <cell r="F43">
            <v>8.2260000000000009</v>
          </cell>
        </row>
        <row r="44">
          <cell r="A44" t="str">
            <v xml:space="preserve"> 317 Колбаса Сервелат Рижский ТМ Зареченские, ВЕС  ПОКОМ</v>
          </cell>
          <cell r="D44">
            <v>-2.1579999999999999</v>
          </cell>
          <cell r="F44">
            <v>-2.1579999999999999</v>
          </cell>
        </row>
        <row r="45">
          <cell r="A45" t="str">
            <v xml:space="preserve"> 319  Колбаса вареная Филейская ТМ Вязанка ТС Классическая, 0,45 кг. ПОКОМ</v>
          </cell>
          <cell r="D45">
            <v>98.55</v>
          </cell>
          <cell r="F45">
            <v>219</v>
          </cell>
        </row>
        <row r="46">
          <cell r="A46" t="str">
            <v xml:space="preserve"> 322  Колбаса вареная Молокуша 0,45кг ТМ Вязанка  ПОКОМ</v>
          </cell>
          <cell r="D46">
            <v>92.7</v>
          </cell>
          <cell r="F46">
            <v>206</v>
          </cell>
        </row>
        <row r="47">
          <cell r="A47" t="str">
            <v xml:space="preserve"> 324  Ветчина Филейская ТМ Вязанка Столичная 0,45 кг ПОКОМ</v>
          </cell>
          <cell r="D47">
            <v>50.4</v>
          </cell>
          <cell r="F47">
            <v>112</v>
          </cell>
        </row>
        <row r="48">
          <cell r="A48" t="str">
            <v xml:space="preserve"> 328  Сардельки Сочинки Стародворье ТМ  0,4 кг ПОКОМ</v>
          </cell>
          <cell r="D48">
            <v>2</v>
          </cell>
          <cell r="F48">
            <v>5</v>
          </cell>
        </row>
        <row r="49">
          <cell r="A49" t="str">
            <v xml:space="preserve"> 330  Колбаса вареная Филейская ТМ Вязанка ТС Классическая ВЕС  ПОКОМ</v>
          </cell>
          <cell r="D49">
            <v>37.991</v>
          </cell>
          <cell r="F49">
            <v>37.991</v>
          </cell>
        </row>
        <row r="50">
          <cell r="A50" t="str">
            <v xml:space="preserve"> 334  Паштет Любительский ТМ Стародворье ламистер 0,1 кг  ПОКОМ</v>
          </cell>
          <cell r="D50">
            <v>4.9000000000000004</v>
          </cell>
          <cell r="F50">
            <v>49</v>
          </cell>
        </row>
        <row r="51">
          <cell r="A51" t="str">
            <v xml:space="preserve"> 344  Колбаса Сочинка по-европейски с сочной грудинкой ТМ Стародворье, ВЕС ПОКОМ</v>
          </cell>
          <cell r="D51">
            <v>58.402999999999999</v>
          </cell>
          <cell r="F51">
            <v>58.402999999999999</v>
          </cell>
        </row>
        <row r="52">
          <cell r="A52" t="str">
            <v xml:space="preserve"> 345  Колбаса Сочинка по-фински с сочным окроком ТМ Стародворье ВЕС ПОКОМ</v>
          </cell>
          <cell r="D52">
            <v>5.6310000000000002</v>
          </cell>
          <cell r="F52">
            <v>5.6310000000000002</v>
          </cell>
        </row>
        <row r="53">
          <cell r="A53" t="str">
            <v xml:space="preserve"> 353  Колбаса Салями запеченная ТМ Стародворье ТС Дугушка. 0,6 кг ПОКОМ</v>
          </cell>
          <cell r="D53">
            <v>6</v>
          </cell>
          <cell r="F53">
            <v>10</v>
          </cell>
        </row>
        <row r="54">
          <cell r="A54" t="str">
            <v xml:space="preserve"> 354  Колбаса Рубленая запеченная ТМ Стародворье,ТС Дугушка  0,6 кг ПОКОМ</v>
          </cell>
          <cell r="D54">
            <v>5.4</v>
          </cell>
          <cell r="F54">
            <v>9</v>
          </cell>
        </row>
        <row r="55">
          <cell r="A55" t="str">
            <v xml:space="preserve"> 355  Колбаса Сервелат запеченный ТМ Стародворье ТС Дугушка. 0,6 кг. ПОКОМ</v>
          </cell>
          <cell r="D55">
            <v>14.4</v>
          </cell>
          <cell r="F55">
            <v>24</v>
          </cell>
        </row>
        <row r="56">
          <cell r="A56" t="str">
            <v xml:space="preserve"> 376  Колбаса Докторская Дугушка 0,6кг ГОСТ ТМ Стародворье  ПОКОМ </v>
          </cell>
          <cell r="D56">
            <v>9</v>
          </cell>
          <cell r="F56">
            <v>15</v>
          </cell>
        </row>
        <row r="57">
          <cell r="A57" t="str">
            <v xml:space="preserve"> 385  Колбаски Филейбургские с филе сочного окорока, 0,28кг ТМ Баварушка  ПОКОМ</v>
          </cell>
          <cell r="D57">
            <v>-0.84</v>
          </cell>
          <cell r="F57">
            <v>-3</v>
          </cell>
        </row>
        <row r="58">
          <cell r="A58" t="str">
            <v xml:space="preserve"> 387  Колбаса вареная Мусульманская Халяль ТМ Вязанка, 0,4 кг ПОКОМ</v>
          </cell>
          <cell r="D58">
            <v>17.2</v>
          </cell>
          <cell r="F58">
            <v>43</v>
          </cell>
        </row>
        <row r="59">
          <cell r="A59" t="str">
            <v xml:space="preserve"> 388  Сосиски Восточные Халяль ТМ Вязанка 0,33 кг АК. ПОКОМ</v>
          </cell>
          <cell r="D59">
            <v>6.93</v>
          </cell>
          <cell r="F59">
            <v>21</v>
          </cell>
        </row>
        <row r="60">
          <cell r="A60" t="str">
            <v xml:space="preserve"> 392  Колбаса Докторская Дугушка ТМ Стародворье ТС Дугушка 0,6 кг. ПОКОМ</v>
          </cell>
          <cell r="D60">
            <v>8.4</v>
          </cell>
          <cell r="F60">
            <v>14</v>
          </cell>
        </row>
        <row r="61">
          <cell r="A61" t="str">
            <v xml:space="preserve"> 394 Колбаса полукопченая Аль-Ислами халяль ТМ Вязанка оболочка фиброуз в в/у 0,35 кг  ПОКОМ</v>
          </cell>
          <cell r="D61">
            <v>8.0500000000000007</v>
          </cell>
          <cell r="F61">
            <v>23</v>
          </cell>
        </row>
        <row r="62">
          <cell r="A62" t="str">
            <v xml:space="preserve"> 410  Сосиски Баварские с сыром ТМ Стародворье 0,35 кг. ПОКОМ</v>
          </cell>
          <cell r="D62">
            <v>12.95</v>
          </cell>
          <cell r="F62">
            <v>37</v>
          </cell>
        </row>
        <row r="63">
          <cell r="A63" t="str">
            <v xml:space="preserve"> 412  Сосиски Баварские ТМ Стародворье 0,35 кг ПОКОМ</v>
          </cell>
          <cell r="D63">
            <v>51.45</v>
          </cell>
          <cell r="F63">
            <v>147</v>
          </cell>
        </row>
        <row r="64">
          <cell r="A64" t="str">
            <v xml:space="preserve"> 413  Ветчина Сливушка с индейкой ТМ Вязанка  0,3 кг. ПОКОМ</v>
          </cell>
          <cell r="D64">
            <v>2.7</v>
          </cell>
          <cell r="F64">
            <v>9</v>
          </cell>
        </row>
        <row r="65">
          <cell r="A65" t="str">
            <v xml:space="preserve"> 414  Колбаса Филейбургская с филе сочного окорока 0,11 кг.с/к. ТМ Баварушка ПОКОМ</v>
          </cell>
          <cell r="D65">
            <v>0.11</v>
          </cell>
          <cell r="F65">
            <v>1</v>
          </cell>
        </row>
        <row r="66">
          <cell r="A66" t="str">
            <v xml:space="preserve"> 419  Колбаса Филейбургская зернистая 0,06 кг нарезка ТМ Баварушка  ПОКОМ</v>
          </cell>
          <cell r="D66">
            <v>0.84</v>
          </cell>
          <cell r="F66">
            <v>14</v>
          </cell>
        </row>
        <row r="67">
          <cell r="A67" t="str">
            <v xml:space="preserve"> 430  Колбаса Стародворская с окороком 0,4 кг. ТМ Стародворье в оболочке полиамид  ПОКОМ</v>
          </cell>
          <cell r="D67">
            <v>4.8</v>
          </cell>
          <cell r="F67">
            <v>12</v>
          </cell>
        </row>
        <row r="68">
          <cell r="A68" t="str">
            <v xml:space="preserve"> 432  Колбаса Стародворская со шпиком  в оболочке полиамид ТМ Стародворье 0,37 кг ПОКОМ</v>
          </cell>
          <cell r="D68">
            <v>-0.37</v>
          </cell>
          <cell r="F68">
            <v>-1</v>
          </cell>
        </row>
        <row r="69">
          <cell r="A69" t="str">
            <v xml:space="preserve"> 435  Колбаса Молочная Стародворская  с молоком в оболочке полиамид 0,4 кг.ТМ Стародворье ПОКОМ</v>
          </cell>
          <cell r="D69">
            <v>2</v>
          </cell>
          <cell r="F69">
            <v>5</v>
          </cell>
        </row>
        <row r="70">
          <cell r="A70" t="str">
            <v xml:space="preserve"> 437  Шпикачки Сочинки в оболочке черева в модифицированной газовой среде.ТМ Стародворье ВЕС ПОКОМ</v>
          </cell>
          <cell r="D70">
            <v>3.2850000000000001</v>
          </cell>
          <cell r="F70">
            <v>3.2850000000000001</v>
          </cell>
        </row>
        <row r="71">
          <cell r="A71" t="str">
            <v xml:space="preserve"> 450  Сосиски Молочные ТМ Вязанка в оболочке целлофан. 0,3 кг ПОКОМ</v>
          </cell>
          <cell r="D71">
            <v>-1.2</v>
          </cell>
          <cell r="F71">
            <v>-4</v>
          </cell>
        </row>
        <row r="72">
          <cell r="A72" t="str">
            <v xml:space="preserve"> 451 Сосиски Филейские ТМ Вязанка в оболочке целлофан 0,3 кг. ПОКОМ</v>
          </cell>
          <cell r="D72">
            <v>-0.3</v>
          </cell>
          <cell r="F72">
            <v>-1</v>
          </cell>
        </row>
        <row r="73">
          <cell r="A73" t="str">
            <v xml:space="preserve"> 452  Колбаса Со шпиком ВЕС большой батон ТМ Особый рецепт  ПОКОМ</v>
          </cell>
          <cell r="D73">
            <v>58.38</v>
          </cell>
          <cell r="F73">
            <v>58.38</v>
          </cell>
        </row>
        <row r="74">
          <cell r="A74" t="str">
            <v xml:space="preserve"> 456  Колбаса Филейная ТМ Особый рецепт ВЕС большой батон  ПОКОМ</v>
          </cell>
          <cell r="D74">
            <v>437.84</v>
          </cell>
          <cell r="F74">
            <v>437.84</v>
          </cell>
        </row>
        <row r="75">
          <cell r="A75" t="str">
            <v xml:space="preserve"> 457  Колбаса Молочная ТМ Особый рецепт ВЕС большой батон  ПОКОМ</v>
          </cell>
          <cell r="D75">
            <v>2.58</v>
          </cell>
          <cell r="F75">
            <v>2.58</v>
          </cell>
        </row>
        <row r="76">
          <cell r="A76" t="str">
            <v xml:space="preserve"> 462  Колбаса Со шпиком ТМ Особый рецепт в оболочке полиамид 0,5 кг. ПОКОМ</v>
          </cell>
          <cell r="D76">
            <v>4.5</v>
          </cell>
          <cell r="F76">
            <v>9</v>
          </cell>
        </row>
        <row r="77">
          <cell r="A77" t="str">
            <v xml:space="preserve"> 466  Сосиски Ганноверские в оболочке амицел в модиф. газовой среде 0,5 кг ТМ Стародворье. ПОКОМ</v>
          </cell>
          <cell r="D77">
            <v>1</v>
          </cell>
          <cell r="F77">
            <v>2</v>
          </cell>
        </row>
        <row r="78">
          <cell r="A78" t="str">
            <v xml:space="preserve"> 467  Колбаса Филейная 0,5кг ТМ Особый рецепт  ПОКОМ</v>
          </cell>
          <cell r="D78">
            <v>7.5</v>
          </cell>
          <cell r="F78">
            <v>15</v>
          </cell>
        </row>
        <row r="79">
          <cell r="A79" t="str">
            <v>3215 ВЕТЧ.МЯСНАЯ Папа может п/о 0.4кг 8шт.    ОСТАНКИНО</v>
          </cell>
          <cell r="D79">
            <v>12.8</v>
          </cell>
          <cell r="F79">
            <v>32</v>
          </cell>
        </row>
        <row r="80">
          <cell r="A80" t="str">
            <v>4063 МЯСНАЯ Папа может вар п/о_Л   ОСТАНКИНО</v>
          </cell>
          <cell r="D80">
            <v>12.093999999999999</v>
          </cell>
          <cell r="F80">
            <v>12.093999999999999</v>
          </cell>
        </row>
        <row r="81">
          <cell r="A81" t="str">
            <v>5015 БУРГУНДИЯ с/к в/у 1/250 ОСТАНКИНО</v>
          </cell>
          <cell r="D81">
            <v>3.5</v>
          </cell>
          <cell r="F81">
            <v>14</v>
          </cell>
        </row>
        <row r="82">
          <cell r="A82" t="str">
            <v>5341 СЕРВЕЛАТ ОХОТНИЧИЙ в/к в/у  ОСТАНКИНО</v>
          </cell>
          <cell r="D82">
            <v>3.4550000000000001</v>
          </cell>
          <cell r="F82">
            <v>3.4550000000000001</v>
          </cell>
        </row>
        <row r="83">
          <cell r="A83" t="str">
            <v>5483 ЭКСТРА Папа может с/к в/у 1/250 8шт.   ОСТАНКИНО</v>
          </cell>
          <cell r="D83">
            <v>3.5</v>
          </cell>
          <cell r="F83">
            <v>14</v>
          </cell>
        </row>
        <row r="84">
          <cell r="A84" t="str">
            <v>5544 Сервелат Финский в/к в/у_45с НОВАЯ ОСТАНКИНО</v>
          </cell>
          <cell r="D84">
            <v>40.456000000000003</v>
          </cell>
          <cell r="F84">
            <v>40.456000000000003</v>
          </cell>
        </row>
        <row r="85">
          <cell r="A85" t="str">
            <v>5679 САЛЯМИ ИТАЛЬЯНСКАЯ с/к в/у 1/150_60с ОСТАНКИНО</v>
          </cell>
          <cell r="D85">
            <v>8.6999999999999993</v>
          </cell>
          <cell r="F85">
            <v>58</v>
          </cell>
        </row>
        <row r="86">
          <cell r="A86" t="str">
            <v>5682 САЛЯМИ МЕЛКОЗЕРНЕНАЯ с/к в/у 1/120_60с   ОСТАНКИНО</v>
          </cell>
          <cell r="D86">
            <v>10.8</v>
          </cell>
          <cell r="F86">
            <v>90</v>
          </cell>
        </row>
        <row r="87">
          <cell r="A87" t="str">
            <v>5706 АРОМАТНАЯ Папа может с/к в/у 1/250 8шт.  ОСТАНКИНО</v>
          </cell>
          <cell r="D87">
            <v>4.75</v>
          </cell>
          <cell r="F87">
            <v>19</v>
          </cell>
        </row>
        <row r="88">
          <cell r="A88" t="str">
            <v>6208 ДЫМОВИЦА ИЗ ЛОПАТКИ ПМ к/в с/н в/у 1/150 ОСТАНКИНО</v>
          </cell>
          <cell r="D88">
            <v>22.5</v>
          </cell>
          <cell r="F88">
            <v>150</v>
          </cell>
        </row>
        <row r="89">
          <cell r="A89" t="str">
            <v>6222 ИТАЛЬЯНСКОЕ АССОРТИ с/в с/н мгс 1/90 ОСТАНКИНО</v>
          </cell>
          <cell r="D89">
            <v>-0.1</v>
          </cell>
          <cell r="F89">
            <v>-1</v>
          </cell>
        </row>
        <row r="90">
          <cell r="A90" t="str">
            <v>6268 ГОВЯЖЬЯ Папа может вар п/о 0,4кг 8 шт.  ОСТАНКИНО</v>
          </cell>
          <cell r="D90">
            <v>-1.6</v>
          </cell>
          <cell r="F90">
            <v>-4</v>
          </cell>
        </row>
        <row r="91">
          <cell r="A91" t="str">
            <v>6279 КОРЕЙКА ПО-ОСТ.к/в в/с с/н в/у 1/150_45с  ОСТАНКИНО</v>
          </cell>
          <cell r="D91">
            <v>11.25</v>
          </cell>
          <cell r="F91">
            <v>75</v>
          </cell>
        </row>
        <row r="92">
          <cell r="A92" t="str">
            <v>6303 МЯСНЫЕ Папа может сос п/о мгс 1.5*3  ОСТАНКИНО</v>
          </cell>
          <cell r="D92">
            <v>1.591</v>
          </cell>
          <cell r="F92">
            <v>1.591</v>
          </cell>
        </row>
        <row r="93">
          <cell r="A93" t="str">
            <v>6325 ДОКТОРСКАЯ ПРЕМИУМ вар п/о 0.4кг 8шт.  ОСТАНКИНО</v>
          </cell>
          <cell r="D93">
            <v>19.600000000000001</v>
          </cell>
          <cell r="F93">
            <v>49</v>
          </cell>
        </row>
        <row r="94">
          <cell r="A94" t="str">
            <v>6333 МЯСНАЯ Папа может вар п/о 0.4кг 8шт.  ОСТАНКИНО</v>
          </cell>
          <cell r="D94">
            <v>18.399999999999999</v>
          </cell>
          <cell r="F94">
            <v>46</v>
          </cell>
        </row>
        <row r="95">
          <cell r="A95" t="str">
            <v>6337 МЯСНАЯ СО ШПИКОМ вар п/о 0,5кг 8шт ОСТАНКИНО</v>
          </cell>
          <cell r="D95">
            <v>10.5</v>
          </cell>
          <cell r="F95">
            <v>21</v>
          </cell>
        </row>
        <row r="96">
          <cell r="A96" t="str">
            <v>6340 ДОМАШНИЙ РЕЦЕПТ Коровино 0.5кг 8шт.  ОСТАНКИНО</v>
          </cell>
          <cell r="D96">
            <v>4.5</v>
          </cell>
          <cell r="F96">
            <v>9</v>
          </cell>
        </row>
        <row r="97">
          <cell r="A97" t="str">
            <v>6353 ЭКСТРА Папа может вар п/о 0.4кг 8шт.  ОСТАНКИНО</v>
          </cell>
          <cell r="D97">
            <v>13.2</v>
          </cell>
          <cell r="F97">
            <v>33</v>
          </cell>
        </row>
        <row r="98">
          <cell r="A98" t="str">
            <v>6392 ФИЛЕЙНАЯ Папа может вар п/о 0.4кг. ОСТАНКИНО</v>
          </cell>
          <cell r="D98">
            <v>14.8</v>
          </cell>
          <cell r="F98">
            <v>37</v>
          </cell>
        </row>
        <row r="99">
          <cell r="A99" t="str">
            <v>6453 ЭКСТРА Папа может с/к с/н в/у 1/100 14шт.   ОСТАНКИНО</v>
          </cell>
          <cell r="D99">
            <v>14.1</v>
          </cell>
          <cell r="F99">
            <v>141</v>
          </cell>
        </row>
        <row r="100">
          <cell r="A100" t="str">
            <v>6454 АРОМАТНАЯ с/к с/н в/у 1/100 10шт ОСТАНКИНО</v>
          </cell>
          <cell r="D100">
            <v>10.9</v>
          </cell>
          <cell r="F100">
            <v>109</v>
          </cell>
        </row>
        <row r="101">
          <cell r="A101" t="str">
            <v>6459 СЕРВЕЛАТ ШВЕЙЦАРСКИЙ в/к с/н в/у 1/100  ОСТАНКИНО</v>
          </cell>
          <cell r="D101">
            <v>9.9</v>
          </cell>
          <cell r="F101">
            <v>99</v>
          </cell>
        </row>
        <row r="102">
          <cell r="A102" t="str">
            <v>6500 КАРБОНАД к/в в/с с/н в/у 1/150 8шт.  ОСТАНКИНО</v>
          </cell>
          <cell r="D102">
            <v>14.4</v>
          </cell>
          <cell r="F102">
            <v>96</v>
          </cell>
        </row>
        <row r="103">
          <cell r="A103" t="str">
            <v>6665 БАЛЫКОВАЯ Папа Может п/к в/у 0,31кг 8шт ОСТАНКИНО</v>
          </cell>
          <cell r="D103">
            <v>8.99</v>
          </cell>
          <cell r="F103">
            <v>29</v>
          </cell>
        </row>
        <row r="104">
          <cell r="A104" t="str">
            <v>6676 ЧЕСНОЧНАЯ Папа может п/к в/у 0.35кг 8шт.   ОСТАНКИНО</v>
          </cell>
          <cell r="D104">
            <v>6.65</v>
          </cell>
          <cell r="F104">
            <v>19</v>
          </cell>
        </row>
        <row r="105">
          <cell r="A105" t="str">
            <v>6683 СЕРВЕЛАТ ЗЕРНИСТЫЙ ПМ в/к в/у 0,35кг  ОСТАНКИНО</v>
          </cell>
          <cell r="D105">
            <v>14.7</v>
          </cell>
          <cell r="F105">
            <v>42</v>
          </cell>
        </row>
        <row r="106">
          <cell r="A106" t="str">
            <v>6684 СЕРВЕЛАТ КАРЕЛЬСКИЙ ПМ в/к в/у 0.28кг  ОСТАНКИНО</v>
          </cell>
          <cell r="D106">
            <v>5.88</v>
          </cell>
          <cell r="F106">
            <v>21</v>
          </cell>
        </row>
        <row r="107">
          <cell r="A107" t="str">
            <v>6689 СЕРВЕЛАТ ОХОТНИЧИЙ ПМ в/к в/у 0,35кг 8шт  ОСТАНКИНО</v>
          </cell>
          <cell r="D107">
            <v>15.75</v>
          </cell>
          <cell r="F107">
            <v>45</v>
          </cell>
        </row>
        <row r="108">
          <cell r="A108" t="str">
            <v>6697 СЕРВЕЛАТ ФИНСКИЙ ПМ в/к в/у 0,35кг 8шт.  ОСТАНКИНО</v>
          </cell>
          <cell r="D108">
            <v>17.5</v>
          </cell>
          <cell r="F108">
            <v>50</v>
          </cell>
        </row>
        <row r="109">
          <cell r="A109" t="str">
            <v>6713 СОЧНЫЙ ГРИЛЬ ПМ сос п/о мгс 0,41 кг 8 шт ОСТАНКИНО</v>
          </cell>
          <cell r="D109">
            <v>30.75</v>
          </cell>
          <cell r="F109">
            <v>75</v>
          </cell>
        </row>
        <row r="110">
          <cell r="A110" t="str">
            <v>6722 СОЧНЫЕ ПМ сос п/о мгс 0,41кг 10шт.  ОСТАНКИНО</v>
          </cell>
          <cell r="D110">
            <v>25.42</v>
          </cell>
          <cell r="F110">
            <v>62</v>
          </cell>
        </row>
        <row r="111">
          <cell r="A111" t="str">
            <v>6726 СЛИВОЧНЫЕ ПМ сос п/о мгс 0.41кг 10шт.  ОСТАНКИНО</v>
          </cell>
          <cell r="D111">
            <v>23.37</v>
          </cell>
          <cell r="F111">
            <v>57</v>
          </cell>
        </row>
        <row r="112">
          <cell r="A112" t="str">
            <v>6765 РУБЛЕНЫЕ сос ц/о мгс 0.36кг 6шт.  ОСТАНКИНО</v>
          </cell>
          <cell r="D112">
            <v>9.7200000000000006</v>
          </cell>
          <cell r="F112">
            <v>27</v>
          </cell>
        </row>
        <row r="113">
          <cell r="A113" t="str">
            <v>6769 СЕМЕЙНАЯ вар п/о  ОСТАНКИНО</v>
          </cell>
          <cell r="D113">
            <v>61.744</v>
          </cell>
          <cell r="F113">
            <v>61.744</v>
          </cell>
        </row>
        <row r="114">
          <cell r="A114" t="str">
            <v>6776 ХОТ-ДОГ Папа может сос п/о мгс 0.35кг  ОСТАНКИНО</v>
          </cell>
          <cell r="D114">
            <v>2.1</v>
          </cell>
          <cell r="F114">
            <v>6</v>
          </cell>
        </row>
        <row r="115">
          <cell r="A115" t="str">
            <v>6777 МЯСНЫЕ С ГОВЯДИНОЙ ПМ сос п/о мгс 0.4кг  ОСТАНКИНО</v>
          </cell>
          <cell r="D115">
            <v>26.4</v>
          </cell>
          <cell r="F115">
            <v>66</v>
          </cell>
        </row>
        <row r="116">
          <cell r="A116" t="str">
            <v>6785 ВЕНСКАЯ САЛЯМИ п/к в/у 0.33кг 8шт.  ОСТАНКИНО</v>
          </cell>
          <cell r="D116">
            <v>2.64</v>
          </cell>
          <cell r="F116">
            <v>8</v>
          </cell>
        </row>
        <row r="117">
          <cell r="A117" t="str">
            <v>6787 СЕРВЕЛАТ КРЕМЛЕВСКИЙ в/к в/у 0,33кг 8шт.  ОСТАНКИНО</v>
          </cell>
          <cell r="D117">
            <v>1.65</v>
          </cell>
          <cell r="F117">
            <v>5</v>
          </cell>
        </row>
        <row r="118">
          <cell r="A118" t="str">
            <v>6793 БАЛЫКОВАЯ в/к в/у 0,33кг 8шт.  ОСТАНКИНО</v>
          </cell>
          <cell r="D118">
            <v>4.29</v>
          </cell>
          <cell r="F118">
            <v>13</v>
          </cell>
        </row>
        <row r="119">
          <cell r="A119" t="str">
            <v>6795 ОСТАНКИНСКАЯ в/к в/у 0,33кг 8шт.  ОСТАНКИНО</v>
          </cell>
          <cell r="D119">
            <v>-0.99</v>
          </cell>
          <cell r="F119">
            <v>-3</v>
          </cell>
        </row>
        <row r="120">
          <cell r="A120" t="str">
            <v>6801 ОСТАНКИНСКАЯ вар п/о 0.4кг 8шт.  ОСТАНКИНО</v>
          </cell>
          <cell r="D120">
            <v>3.2</v>
          </cell>
          <cell r="F120">
            <v>8</v>
          </cell>
        </row>
        <row r="121">
          <cell r="A121" t="str">
            <v>6807 СЕРВЕЛАТ ЕВРОПЕЙСКИЙ в/к в/у 0,33кг 8шт.  ОСТАНКИНО</v>
          </cell>
          <cell r="D121">
            <v>1.65</v>
          </cell>
          <cell r="F121">
            <v>5</v>
          </cell>
        </row>
        <row r="122">
          <cell r="A122" t="str">
            <v>6834 ПОСОЛЬСКАЯ ПМ с/к с/н в/у 1/100 10шт.  ОСТАНКИНО</v>
          </cell>
          <cell r="D122">
            <v>-0.1</v>
          </cell>
          <cell r="F122">
            <v>-1</v>
          </cell>
        </row>
        <row r="123">
          <cell r="A123" t="str">
            <v>6852 МОЛОЧНЫЕ ПРЕМИУМ ПМ сос п/о в/ у 1/350  ОСТАНКИНО</v>
          </cell>
          <cell r="D123">
            <v>18.899999999999999</v>
          </cell>
          <cell r="F123">
            <v>54</v>
          </cell>
        </row>
        <row r="124">
          <cell r="A124" t="str">
            <v>6861 ДОМАШНИЙ РЕЦЕПТ Коровино вар п/о  ОСТАНКИНО</v>
          </cell>
          <cell r="D124">
            <v>9.84</v>
          </cell>
          <cell r="F124">
            <v>9.84</v>
          </cell>
        </row>
        <row r="125">
          <cell r="A125" t="str">
            <v>6909 ДЛЯ ДЕТЕЙ сос п/о мгс 0.33кг 8шт.  ОСТАНКИНО</v>
          </cell>
          <cell r="D125">
            <v>13.2</v>
          </cell>
          <cell r="F125">
            <v>40</v>
          </cell>
        </row>
        <row r="126">
          <cell r="A126" t="str">
            <v>6919 БЕКОН с/к с/н в/у 1/180 10шт.  ОСТАНКИНО</v>
          </cell>
          <cell r="D126">
            <v>8.82</v>
          </cell>
          <cell r="F126">
            <v>49</v>
          </cell>
        </row>
        <row r="127">
          <cell r="A127" t="str">
            <v>6937 САЛЯМИ Папа может с/к в/у 1/250 8шт ОСТАНКИНО</v>
          </cell>
          <cell r="D127">
            <v>0.75</v>
          </cell>
          <cell r="F127">
            <v>3</v>
          </cell>
        </row>
        <row r="128">
          <cell r="A128" t="str">
            <v>БОНУС_435 Колбаса Молочная Стародворская  с молоком в оболочке полиамид 0,4 кг.ТМ Стародворье ПОКОМ</v>
          </cell>
          <cell r="D128">
            <v>15.2</v>
          </cell>
          <cell r="F128">
            <v>38</v>
          </cell>
        </row>
        <row r="129">
          <cell r="A129" t="str">
            <v>БОНУС_436  Колбаса Молочная стародворская с молоком, ВЕС, ТМ Стародворье  ПОКОМ</v>
          </cell>
          <cell r="D129">
            <v>3.968</v>
          </cell>
          <cell r="F129">
            <v>3.968</v>
          </cell>
        </row>
        <row r="130">
          <cell r="A130" t="str">
            <v>БОНУС_Колбаса Сервелат Филедворский, фиброуз, в/у 0,35 кг срез,  ПОКОМ</v>
          </cell>
          <cell r="D130">
            <v>5.6</v>
          </cell>
          <cell r="F130">
            <v>16</v>
          </cell>
        </row>
        <row r="131">
          <cell r="A131" t="str">
            <v>БОНУС_Сосиски Сочинки с сочной грудинкой, МГС 0.4кг,   ПОКОМ</v>
          </cell>
          <cell r="D131">
            <v>17.600000000000001</v>
          </cell>
          <cell r="F131">
            <v>44</v>
          </cell>
        </row>
        <row r="132">
          <cell r="A132" t="str">
            <v>Готовые бельмеши сочные с мясом ТМ Горячая штучка 0,3кг зам  ПОКОМ</v>
          </cell>
          <cell r="D132">
            <v>10.199999999999999</v>
          </cell>
          <cell r="F132">
            <v>34</v>
          </cell>
        </row>
        <row r="133">
          <cell r="A133" t="str">
            <v>Готовые чебупели острые с мясом Горячая штучка 0,3 кг зам  ПОКОМ</v>
          </cell>
          <cell r="D133">
            <v>11.1</v>
          </cell>
          <cell r="F133">
            <v>37</v>
          </cell>
        </row>
        <row r="134">
          <cell r="A134" t="str">
            <v>Готовые чебупели с ветчиной и сыром Горячая штучка 0,3кг зам  ПОКОМ</v>
          </cell>
          <cell r="D134">
            <v>21</v>
          </cell>
          <cell r="F134">
            <v>70</v>
          </cell>
        </row>
        <row r="135">
          <cell r="A135" t="str">
            <v>Готовые чебупели с мясом ТМ Горячая штучка Без свинины 0,3 кг ПОКОМ</v>
          </cell>
          <cell r="D135">
            <v>7.5</v>
          </cell>
          <cell r="F135">
            <v>25</v>
          </cell>
        </row>
        <row r="136">
          <cell r="A136" t="str">
            <v>Готовые чебупели сочные с мясом ТМ Горячая штучка  0,3кг зам  ПОКОМ</v>
          </cell>
          <cell r="D136">
            <v>19.5</v>
          </cell>
          <cell r="F136">
            <v>65</v>
          </cell>
        </row>
        <row r="137">
          <cell r="A137" t="str">
            <v>Готовые чебуреки с мясом ТМ Горячая штучка 0,09 кг флоу-пак ПОКОМ</v>
          </cell>
          <cell r="D137">
            <v>22.77</v>
          </cell>
          <cell r="F137">
            <v>253</v>
          </cell>
        </row>
        <row r="138">
          <cell r="A138" t="str">
            <v>Готовые чебуреки со свининой и говядиной Гор.шт.0,36 кг зам.  ПОКОМ</v>
          </cell>
          <cell r="D138">
            <v>10.44</v>
          </cell>
          <cell r="F138">
            <v>29</v>
          </cell>
        </row>
        <row r="139">
          <cell r="A139" t="str">
            <v>ЖАР-мени ВЕС ТМ Зареченские  ПОКОМ</v>
          </cell>
          <cell r="D139">
            <v>5.5</v>
          </cell>
          <cell r="F139">
            <v>5.5</v>
          </cell>
        </row>
        <row r="140">
          <cell r="A140" t="str">
            <v>Круггетсы с сырным соусом ТМ Горячая штучка 0,25 кг зам  ПОКОМ</v>
          </cell>
          <cell r="D140">
            <v>14.25</v>
          </cell>
          <cell r="F140">
            <v>57</v>
          </cell>
        </row>
        <row r="141">
          <cell r="A141" t="str">
            <v>Круггетсы сочные ТМ Горячая штучка ТС Круггетсы 0,25 кг зам  ПОКОМ</v>
          </cell>
          <cell r="D141">
            <v>9.5</v>
          </cell>
          <cell r="F141">
            <v>38</v>
          </cell>
        </row>
        <row r="142">
          <cell r="A142" t="str">
            <v>Мини-сосиски в тесте "Фрайпики" 3,7кг ВЕС,  ПОКОМ</v>
          </cell>
          <cell r="D142">
            <v>7.4</v>
          </cell>
          <cell r="F142">
            <v>7.4</v>
          </cell>
        </row>
        <row r="143">
          <cell r="A143" t="str">
            <v>Наггетсы из печи 0,25кг ТМ Вязанка ТС Няняггетсы Сливушки замор.  ПОКОМ</v>
          </cell>
          <cell r="D143">
            <v>17.25</v>
          </cell>
          <cell r="F143">
            <v>69</v>
          </cell>
        </row>
        <row r="144">
          <cell r="A144" t="str">
            <v>Наггетсы Нагетосы Сочная курочка в хрустящей панировке ТМ Горячая штучка 0,25 кг зам  ПОКОМ</v>
          </cell>
          <cell r="D144">
            <v>10.5</v>
          </cell>
          <cell r="F144">
            <v>42</v>
          </cell>
        </row>
        <row r="145">
          <cell r="A145" t="str">
            <v>Наггетсы Нагетосы Сочная курочка ТМ Горячая штучка 0,25 кг зам  ПОКОМ</v>
          </cell>
          <cell r="D145">
            <v>8.25</v>
          </cell>
          <cell r="F145">
            <v>33</v>
          </cell>
        </row>
        <row r="146">
          <cell r="A146" t="str">
            <v>Наггетсы с индейкой 0,25кг ТМ Вязанка ТС Няняггетсы Сливушки НД2 замор.  ПОКОМ</v>
          </cell>
          <cell r="D146">
            <v>12.75</v>
          </cell>
          <cell r="F146">
            <v>51</v>
          </cell>
        </row>
        <row r="147">
          <cell r="A147" t="str">
            <v>Наггетсы с куриным филе и сыром ТМ Вязанка 0,25 кг ПОКОМ</v>
          </cell>
          <cell r="D147">
            <v>8</v>
          </cell>
          <cell r="F147">
            <v>32</v>
          </cell>
        </row>
        <row r="148">
          <cell r="A148" t="str">
            <v>Наггетсы хрустящие п/ф ВЕС ПОКОМ</v>
          </cell>
          <cell r="D148">
            <v>18</v>
          </cell>
          <cell r="F148">
            <v>18</v>
          </cell>
        </row>
        <row r="149">
          <cell r="A149" t="str">
            <v>Пекерсы с индейкой в сливочном соусе ТМ Горячая штучка 0,25 кг зам  ПОКОМ</v>
          </cell>
          <cell r="D149">
            <v>37</v>
          </cell>
          <cell r="F149">
            <v>148</v>
          </cell>
        </row>
        <row r="150">
          <cell r="A150" t="str">
            <v>Пельмени Бигбули с мясом ТМ Горячая штучка. флоу-пак сфера 0,4 кг. ПОКОМ</v>
          </cell>
          <cell r="D150">
            <v>0.4</v>
          </cell>
          <cell r="F150">
            <v>1</v>
          </cell>
        </row>
        <row r="151">
          <cell r="A151" t="str">
            <v>Пельмени Бигбули с мясом ТМ Горячая штучка. флоу-пак сфера 0,7 кг ПОКОМ</v>
          </cell>
          <cell r="D151">
            <v>2.1</v>
          </cell>
          <cell r="F151">
            <v>3</v>
          </cell>
        </row>
        <row r="152">
          <cell r="A152" t="str">
            <v>Пельмени Бигбули с мясом, Горячая штучка 0,43кг  ПОКОМ</v>
          </cell>
          <cell r="D152">
            <v>2.15</v>
          </cell>
          <cell r="F152">
            <v>5</v>
          </cell>
        </row>
        <row r="153">
          <cell r="A153" t="str">
            <v>Пельмени Бульмени с говядиной и свининой ТМ Горячая штучка. флоу-пак сфера 0,4 кг ПОКОМ</v>
          </cell>
          <cell r="D153">
            <v>11.6</v>
          </cell>
          <cell r="F153">
            <v>29</v>
          </cell>
        </row>
        <row r="154">
          <cell r="A154" t="str">
            <v>Пельмени Бульмени с говядиной и свининой ТМ Горячая штучка. флоу-пак сфера 0,7 кг ПОКОМ</v>
          </cell>
          <cell r="D154">
            <v>23.1</v>
          </cell>
          <cell r="F154">
            <v>33</v>
          </cell>
        </row>
        <row r="155">
          <cell r="A155" t="str">
            <v>Пельмени Бульмени со сливочным маслом ТМ Горячая штучка. флоу-пак сфера 0,4 кг. ПОКОМ</v>
          </cell>
          <cell r="D155">
            <v>6.4</v>
          </cell>
          <cell r="F155">
            <v>16</v>
          </cell>
        </row>
        <row r="156">
          <cell r="A156" t="str">
            <v>Пельмени Бульмени со сливочным маслом ТМ Горячая штучка.флоу-пак сфера 0,7 кг. ПОКОМ</v>
          </cell>
          <cell r="D156">
            <v>23.1</v>
          </cell>
          <cell r="F156">
            <v>33</v>
          </cell>
        </row>
        <row r="157">
          <cell r="A157" t="str">
            <v>Пельмени Медвежьи ушки с фермерскими сливками 0,4 кг. ТМ Стародворье ПОКОМ</v>
          </cell>
          <cell r="D157">
            <v>1.2</v>
          </cell>
          <cell r="F157">
            <v>3</v>
          </cell>
        </row>
        <row r="158">
          <cell r="A158" t="str">
            <v>Пельмени Медвежьи ушки с фермерскими сливками 0,7кг  ПОКОМ</v>
          </cell>
          <cell r="D158">
            <v>2.1</v>
          </cell>
          <cell r="F158">
            <v>3</v>
          </cell>
        </row>
        <row r="159">
          <cell r="A159" t="str">
            <v>Пельмени Мясорубские ТМ Стародворье фоупак равиоли 0,7 кг  ПОКОМ</v>
          </cell>
          <cell r="D159">
            <v>22.4</v>
          </cell>
          <cell r="F159">
            <v>32</v>
          </cell>
        </row>
        <row r="160">
          <cell r="A160" t="str">
            <v>Пельмени Отборные из свинины и говядины 0,9 кг ТМ Стародворье ТС Медвежье ушко  ПОКОМ</v>
          </cell>
          <cell r="D160">
            <v>6.3</v>
          </cell>
          <cell r="F160">
            <v>7</v>
          </cell>
        </row>
        <row r="161">
          <cell r="A161" t="str">
            <v>Пельмени Отборные с говядиной 0,43 кг ТМ Стародворье ТС Медвежье ушко</v>
          </cell>
          <cell r="D161">
            <v>2.58</v>
          </cell>
          <cell r="F161">
            <v>6</v>
          </cell>
        </row>
        <row r="162">
          <cell r="A162" t="str">
            <v>Пельмени Отборные с говядиной 0,9 кг НОВА ТМ Стародворье ТС Медвежье ушко  ПОКОМ</v>
          </cell>
          <cell r="D162">
            <v>6.3</v>
          </cell>
          <cell r="F162">
            <v>7</v>
          </cell>
        </row>
        <row r="163">
          <cell r="A163" t="str">
            <v>Пельмени Отборные с говядиной и свининой 0,43 кг ТМ Стародворье ТС Медвежье ушко</v>
          </cell>
          <cell r="D163">
            <v>1.72</v>
          </cell>
          <cell r="F163">
            <v>4</v>
          </cell>
        </row>
        <row r="164">
          <cell r="A164" t="str">
            <v>Пельмени Со свининой и говядиной ТМ Особый рецепт Любимая ложка 1,0 кг  ПОКОМ</v>
          </cell>
          <cell r="D164">
            <v>13</v>
          </cell>
          <cell r="F164">
            <v>13</v>
          </cell>
        </row>
        <row r="165">
          <cell r="A165" t="str">
            <v>Пирожки с мясом 3,7кг ВЕС ТМ Зареченские  ПОКОМ</v>
          </cell>
          <cell r="D165">
            <v>3.7</v>
          </cell>
          <cell r="F165">
            <v>3.7</v>
          </cell>
        </row>
        <row r="166">
          <cell r="A166" t="str">
            <v>Сыр Боккончини копченый 40% 100/8шт</v>
          </cell>
          <cell r="D166">
            <v>4</v>
          </cell>
          <cell r="F166">
            <v>40</v>
          </cell>
        </row>
        <row r="167">
          <cell r="A167" t="str">
            <v>Сыр Гауда 45% тм Папа Может, нарезанные ломтики 125г (МИНИ)  Останкино</v>
          </cell>
          <cell r="D167">
            <v>0.375</v>
          </cell>
          <cell r="F167">
            <v>3</v>
          </cell>
        </row>
        <row r="168">
          <cell r="A168" t="str">
            <v>Сыр ПАПА МОЖЕТ "Гауда Голд" 45% 180 г  ОСТАНКИНО</v>
          </cell>
          <cell r="D168">
            <v>3.96</v>
          </cell>
          <cell r="F168">
            <v>22</v>
          </cell>
        </row>
        <row r="169">
          <cell r="A169" t="str">
            <v>Сыр ПАПА МОЖЕТ "Голландский традиционный" 45% 180 г  ОСТАНКИНО</v>
          </cell>
          <cell r="D169">
            <v>2.7</v>
          </cell>
          <cell r="F169">
            <v>15</v>
          </cell>
        </row>
        <row r="170">
          <cell r="A170" t="str">
            <v>Сыр ПАПА МОЖЕТ "Российский традиционный" 45% 180 г  ОСТАНКИНО</v>
          </cell>
          <cell r="D170">
            <v>3.96</v>
          </cell>
          <cell r="F170">
            <v>22</v>
          </cell>
        </row>
        <row r="171">
          <cell r="A171" t="str">
            <v>Сыр ПАПА МОЖЕТ "Тильзитер" 45% 180 г  ОСТАНКИНО</v>
          </cell>
          <cell r="D171">
            <v>2.7</v>
          </cell>
          <cell r="F171">
            <v>15</v>
          </cell>
        </row>
        <row r="172">
          <cell r="A172" t="str">
            <v>Сыр Папа Может Голландский 45%, нарез, 125г (9 шт)  Останкино</v>
          </cell>
          <cell r="D172">
            <v>0.375</v>
          </cell>
          <cell r="F172">
            <v>3</v>
          </cell>
        </row>
        <row r="173">
          <cell r="A173" t="str">
            <v>Сыр рассольный жирный Чечил 45% 100/6шт</v>
          </cell>
          <cell r="D173">
            <v>3.2</v>
          </cell>
          <cell r="F173">
            <v>32</v>
          </cell>
        </row>
        <row r="174">
          <cell r="A174" t="str">
            <v>Сыр рассольный жирный Чечил копченый 45% 100/6шт</v>
          </cell>
          <cell r="D174">
            <v>6.8</v>
          </cell>
          <cell r="F174">
            <v>68</v>
          </cell>
        </row>
        <row r="175">
          <cell r="A175" t="str">
            <v>Сыр Российский сливочный 45% тм Папа Может, нарезанные ломтики 125г (МИНИ)  ОСТАНКИНО</v>
          </cell>
          <cell r="D175">
            <v>0.25</v>
          </cell>
          <cell r="F175">
            <v>2</v>
          </cell>
        </row>
        <row r="176">
          <cell r="A176" t="str">
            <v>Сыр Скаморца свежий 100г/8шт</v>
          </cell>
          <cell r="D176">
            <v>4.2</v>
          </cell>
          <cell r="F176">
            <v>42</v>
          </cell>
        </row>
        <row r="177">
          <cell r="A177" t="str">
            <v>Сыр Тильзитер 45% ТМ Папа Может, нарезанные ломтики 125г (МИНИ)  ОСТАНКИНО</v>
          </cell>
          <cell r="D177">
            <v>-0.75</v>
          </cell>
          <cell r="F177">
            <v>-6</v>
          </cell>
        </row>
        <row r="178">
          <cell r="A178" t="str">
            <v>Хотстеры ТМ Горячая штучка ТС Хотстеры 0,25 кг зам  ПОКОМ</v>
          </cell>
          <cell r="D178">
            <v>28.5</v>
          </cell>
          <cell r="F178">
            <v>114</v>
          </cell>
        </row>
        <row r="179">
          <cell r="A179" t="str">
            <v>Хрустящие крылышки острые к пиву ТМ Горячая штучка 0,3кг зам  ПОКОМ</v>
          </cell>
          <cell r="D179">
            <v>21.3</v>
          </cell>
          <cell r="F179">
            <v>71</v>
          </cell>
        </row>
        <row r="180">
          <cell r="A180" t="str">
            <v>Хрустящие крылышки ТМ Горячая штучка 0,3 кг зам  ПОКОМ</v>
          </cell>
          <cell r="D180">
            <v>14.7</v>
          </cell>
          <cell r="F180">
            <v>49</v>
          </cell>
        </row>
        <row r="181">
          <cell r="A181" t="str">
            <v>Хрустящие крылышки ТМ Зареченские ТС Зареченские продукты. ВЕС ПОКОМ</v>
          </cell>
          <cell r="D181">
            <v>9</v>
          </cell>
          <cell r="F181">
            <v>9</v>
          </cell>
        </row>
        <row r="182">
          <cell r="A182" t="str">
            <v>Чебупай спелая вишня ТМ Горячая штучка 0,2 кг зам.  ПОКОМ</v>
          </cell>
          <cell r="D182">
            <v>5</v>
          </cell>
          <cell r="F182">
            <v>25</v>
          </cell>
        </row>
        <row r="183">
          <cell r="A183" t="str">
            <v>Чебупели Курочка гриль ТМ Горячая штучка, 0,3 кг зам  ПОКОМ</v>
          </cell>
          <cell r="D183">
            <v>220.2</v>
          </cell>
          <cell r="F183">
            <v>734</v>
          </cell>
        </row>
        <row r="184">
          <cell r="A184" t="str">
            <v>Чебупицца курочка по-итальянски Горячая штучка 0,25 кг зам  ПОКОМ</v>
          </cell>
          <cell r="D184">
            <v>57.5</v>
          </cell>
          <cell r="F184">
            <v>230</v>
          </cell>
        </row>
        <row r="185">
          <cell r="A185" t="str">
            <v>Чебупицца Пепперони ТМ Горячая штучка ТС Чебупицца 0.25кг зам  ПОКОМ</v>
          </cell>
          <cell r="D185">
            <v>58</v>
          </cell>
          <cell r="F185">
            <v>232</v>
          </cell>
        </row>
        <row r="186">
          <cell r="A186" t="str">
            <v>Чебуреки Мясные вес 2,7  ПОКОМ</v>
          </cell>
          <cell r="D186">
            <v>5.4</v>
          </cell>
          <cell r="F186">
            <v>5.4</v>
          </cell>
        </row>
        <row r="187">
          <cell r="A187" t="str">
            <v>Чебуреки сочные ВЕС ТМ Зареченские  ПОКОМ</v>
          </cell>
          <cell r="D187">
            <v>5</v>
          </cell>
          <cell r="F187">
            <v>5</v>
          </cell>
        </row>
        <row r="188">
          <cell r="A188" t="str">
            <v>Чебуречище ТМ Горячая штучка .0,14 кг зам. ПОКОМ</v>
          </cell>
          <cell r="D188">
            <v>48.16</v>
          </cell>
          <cell r="F188">
            <v>344</v>
          </cell>
        </row>
        <row r="189">
          <cell r="A189" t="str">
            <v>Итого</v>
          </cell>
          <cell r="D189">
            <v>4170.58</v>
          </cell>
          <cell r="F189">
            <v>9247.4599999999991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МОЖНО</v>
          </cell>
          <cell r="R1" t="str">
            <v>отгрузит завод</v>
          </cell>
        </row>
        <row r="2">
          <cell r="P2" t="str">
            <v>потребность</v>
          </cell>
          <cell r="Q2" t="str">
            <v>МЕНЯТЬ</v>
          </cell>
          <cell r="R2" t="str">
            <v>кратно рядам</v>
          </cell>
          <cell r="AD2" t="str">
            <v>потребность</v>
          </cell>
          <cell r="AG2" t="str">
            <v>отгрузит завод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расчет</v>
          </cell>
          <cell r="S3" t="str">
            <v>заказ филиала</v>
          </cell>
          <cell r="T3" t="str">
            <v>Комментарии филиала</v>
          </cell>
          <cell r="U3" t="str">
            <v>кон ост</v>
          </cell>
          <cell r="V3" t="str">
            <v>факт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ср</v>
          </cell>
          <cell r="AC3" t="str">
            <v>комментарии</v>
          </cell>
          <cell r="AD3" t="str">
            <v>вес</v>
          </cell>
          <cell r="AE3" t="str">
            <v>крат кор</v>
          </cell>
          <cell r="AF3" t="str">
            <v>заказ кор.</v>
          </cell>
          <cell r="AG3" t="str">
            <v>ВЕС</v>
          </cell>
          <cell r="AH3" t="str">
            <v>ряд</v>
          </cell>
        </row>
        <row r="4">
          <cell r="N4" t="str">
            <v>нет</v>
          </cell>
          <cell r="O4" t="str">
            <v>14,10,</v>
          </cell>
          <cell r="W4" t="str">
            <v>07,10,</v>
          </cell>
          <cell r="X4" t="str">
            <v>18,09,</v>
          </cell>
          <cell r="Y4" t="str">
            <v>11,09,</v>
          </cell>
          <cell r="Z4" t="str">
            <v>27,08,</v>
          </cell>
          <cell r="AA4" t="str">
            <v>13,08,</v>
          </cell>
          <cell r="AB4" t="str">
            <v>07,08,</v>
          </cell>
          <cell r="AF4" t="str">
            <v>нет</v>
          </cell>
        </row>
        <row r="5">
          <cell r="E5">
            <v>2575.3000000000002</v>
          </cell>
          <cell r="F5">
            <v>13000.3</v>
          </cell>
          <cell r="J5">
            <v>2991.1</v>
          </cell>
          <cell r="K5">
            <v>-415.79999999999995</v>
          </cell>
          <cell r="L5">
            <v>0</v>
          </cell>
          <cell r="M5">
            <v>0</v>
          </cell>
          <cell r="N5">
            <v>0</v>
          </cell>
          <cell r="O5">
            <v>515.06000000000006</v>
          </cell>
          <cell r="P5">
            <v>4899.5</v>
          </cell>
          <cell r="Q5">
            <v>17960</v>
          </cell>
          <cell r="R5">
            <v>17953.2</v>
          </cell>
          <cell r="S5">
            <v>17791</v>
          </cell>
          <cell r="W5">
            <v>790.88</v>
          </cell>
          <cell r="X5">
            <v>1227.8599999999999</v>
          </cell>
          <cell r="Y5">
            <v>1212.1599999999999</v>
          </cell>
          <cell r="Z5">
            <v>1346.5799999999997</v>
          </cell>
          <cell r="AA5">
            <v>1302.4599999999998</v>
          </cell>
          <cell r="AB5">
            <v>1824.3200000000004</v>
          </cell>
          <cell r="AD5">
            <v>4736.9600000000009</v>
          </cell>
          <cell r="AF5">
            <v>1476</v>
          </cell>
          <cell r="AG5">
            <v>4730.1600000000008</v>
          </cell>
        </row>
        <row r="6">
          <cell r="A6" t="str">
            <v>БОНУС_Пельмени Бульмени с говядиной и свининой Горячая штучка 0,43  ПОКОМ</v>
          </cell>
          <cell r="B6" t="str">
            <v>шт</v>
          </cell>
          <cell r="C6">
            <v>-10</v>
          </cell>
          <cell r="E6">
            <v>3</v>
          </cell>
          <cell r="F6">
            <v>-13</v>
          </cell>
          <cell r="G6">
            <v>0</v>
          </cell>
          <cell r="H6" t="e">
            <v>#N/A</v>
          </cell>
          <cell r="J6">
            <v>8</v>
          </cell>
          <cell r="K6">
            <v>-5</v>
          </cell>
          <cell r="O6">
            <v>0.6</v>
          </cell>
          <cell r="U6">
            <v>-21.666666666666668</v>
          </cell>
          <cell r="V6">
            <v>-21.666666666666668</v>
          </cell>
          <cell r="W6">
            <v>0</v>
          </cell>
          <cell r="X6">
            <v>0</v>
          </cell>
          <cell r="Y6">
            <v>4</v>
          </cell>
          <cell r="Z6">
            <v>3</v>
          </cell>
          <cell r="AA6">
            <v>3.8</v>
          </cell>
          <cell r="AB6">
            <v>0</v>
          </cell>
          <cell r="AC6" t="str">
            <v>бонус</v>
          </cell>
          <cell r="AD6">
            <v>0</v>
          </cell>
          <cell r="AE6">
            <v>0</v>
          </cell>
          <cell r="AH6">
            <v>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992</v>
          </cell>
          <cell r="E7">
            <v>69</v>
          </cell>
          <cell r="F7">
            <v>923</v>
          </cell>
          <cell r="G7">
            <v>0.3</v>
          </cell>
          <cell r="H7">
            <v>180</v>
          </cell>
          <cell r="J7">
            <v>69</v>
          </cell>
          <cell r="K7">
            <v>0</v>
          </cell>
          <cell r="O7">
            <v>13.8</v>
          </cell>
          <cell r="Q7">
            <v>168</v>
          </cell>
          <cell r="R7">
            <v>168</v>
          </cell>
          <cell r="S7">
            <v>168</v>
          </cell>
          <cell r="T7" t="str">
            <v>Продвижение</v>
          </cell>
          <cell r="U7">
            <v>79.05797101449275</v>
          </cell>
          <cell r="V7">
            <v>66.884057971014485</v>
          </cell>
          <cell r="W7">
            <v>7.6</v>
          </cell>
          <cell r="X7">
            <v>35</v>
          </cell>
          <cell r="Y7">
            <v>19.600000000000001</v>
          </cell>
          <cell r="Z7">
            <v>37.200000000000003</v>
          </cell>
          <cell r="AA7">
            <v>46.2</v>
          </cell>
          <cell r="AB7">
            <v>72.599999999999994</v>
          </cell>
          <cell r="AC7" t="str">
            <v>нужно увеличить продажи</v>
          </cell>
          <cell r="AD7">
            <v>50.4</v>
          </cell>
          <cell r="AE7">
            <v>12</v>
          </cell>
          <cell r="AF7">
            <v>14</v>
          </cell>
          <cell r="AG7">
            <v>50.4</v>
          </cell>
          <cell r="AH7">
            <v>14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689</v>
          </cell>
          <cell r="E8">
            <v>98</v>
          </cell>
          <cell r="F8">
            <v>591</v>
          </cell>
          <cell r="G8">
            <v>0.3</v>
          </cell>
          <cell r="H8">
            <v>180</v>
          </cell>
          <cell r="J8">
            <v>98</v>
          </cell>
          <cell r="K8">
            <v>0</v>
          </cell>
          <cell r="O8">
            <v>19.600000000000001</v>
          </cell>
          <cell r="Q8">
            <v>168</v>
          </cell>
          <cell r="R8">
            <v>168</v>
          </cell>
          <cell r="S8">
            <v>168</v>
          </cell>
          <cell r="T8" t="str">
            <v>Продвижение</v>
          </cell>
          <cell r="U8">
            <v>38.724489795918366</v>
          </cell>
          <cell r="V8">
            <v>30.153061224489793</v>
          </cell>
          <cell r="W8">
            <v>13.6</v>
          </cell>
          <cell r="X8">
            <v>41.2</v>
          </cell>
          <cell r="Y8">
            <v>8</v>
          </cell>
          <cell r="Z8">
            <v>81.2</v>
          </cell>
          <cell r="AA8">
            <v>33</v>
          </cell>
          <cell r="AB8">
            <v>54</v>
          </cell>
          <cell r="AC8" t="str">
            <v>нужно увеличить продажи</v>
          </cell>
          <cell r="AD8">
            <v>50.4</v>
          </cell>
          <cell r="AE8">
            <v>12</v>
          </cell>
          <cell r="AF8">
            <v>14</v>
          </cell>
          <cell r="AG8">
            <v>50.4</v>
          </cell>
          <cell r="AH8">
            <v>14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569</v>
          </cell>
          <cell r="E9">
            <v>150</v>
          </cell>
          <cell r="F9">
            <v>419</v>
          </cell>
          <cell r="G9">
            <v>0.3</v>
          </cell>
          <cell r="H9">
            <v>180</v>
          </cell>
          <cell r="J9">
            <v>150</v>
          </cell>
          <cell r="K9">
            <v>0</v>
          </cell>
          <cell r="O9">
            <v>30</v>
          </cell>
          <cell r="P9">
            <v>331</v>
          </cell>
          <cell r="Q9">
            <v>672</v>
          </cell>
          <cell r="R9">
            <v>672</v>
          </cell>
          <cell r="S9">
            <v>672</v>
          </cell>
          <cell r="T9" t="str">
            <v>Продвижение</v>
          </cell>
          <cell r="U9">
            <v>36.366666666666667</v>
          </cell>
          <cell r="V9">
            <v>13.966666666666667</v>
          </cell>
          <cell r="W9">
            <v>9.4</v>
          </cell>
          <cell r="X9">
            <v>55</v>
          </cell>
          <cell r="Y9">
            <v>47.4</v>
          </cell>
          <cell r="Z9">
            <v>55</v>
          </cell>
          <cell r="AA9">
            <v>66</v>
          </cell>
          <cell r="AB9">
            <v>105</v>
          </cell>
          <cell r="AD9">
            <v>201.6</v>
          </cell>
          <cell r="AE9">
            <v>12</v>
          </cell>
          <cell r="AF9">
            <v>56</v>
          </cell>
          <cell r="AG9">
            <v>201.6</v>
          </cell>
          <cell r="AH9">
            <v>14</v>
          </cell>
        </row>
        <row r="10">
          <cell r="A10" t="str">
            <v>Готовые чебупели с мясом ТМ Горячая штучка Без свинины 0,3 кг ПОКОМ</v>
          </cell>
          <cell r="B10" t="str">
            <v>шт</v>
          </cell>
          <cell r="G10">
            <v>0.3</v>
          </cell>
          <cell r="H10">
            <v>180</v>
          </cell>
          <cell r="K10">
            <v>0</v>
          </cell>
          <cell r="O10">
            <v>0</v>
          </cell>
          <cell r="P10">
            <v>100</v>
          </cell>
          <cell r="Q10">
            <v>336</v>
          </cell>
          <cell r="R10">
            <v>336</v>
          </cell>
          <cell r="S10">
            <v>336</v>
          </cell>
          <cell r="U10" t="e">
            <v>#DIV/0!</v>
          </cell>
          <cell r="V10" t="e">
            <v>#DIV/0!</v>
          </cell>
          <cell r="W10">
            <v>0</v>
          </cell>
          <cell r="X10">
            <v>2.4</v>
          </cell>
          <cell r="Y10">
            <v>83.8</v>
          </cell>
          <cell r="Z10">
            <v>16</v>
          </cell>
          <cell r="AA10">
            <v>15.4</v>
          </cell>
          <cell r="AB10">
            <v>23.2</v>
          </cell>
          <cell r="AD10">
            <v>100.8</v>
          </cell>
          <cell r="AE10">
            <v>12</v>
          </cell>
          <cell r="AF10">
            <v>28</v>
          </cell>
          <cell r="AG10">
            <v>100.8</v>
          </cell>
          <cell r="AH10">
            <v>14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794</v>
          </cell>
          <cell r="D11">
            <v>1</v>
          </cell>
          <cell r="E11">
            <v>54</v>
          </cell>
          <cell r="F11">
            <v>734</v>
          </cell>
          <cell r="G11">
            <v>0.3</v>
          </cell>
          <cell r="H11">
            <v>180</v>
          </cell>
          <cell r="J11">
            <v>54</v>
          </cell>
          <cell r="K11">
            <v>0</v>
          </cell>
          <cell r="O11">
            <v>10.8</v>
          </cell>
          <cell r="Q11">
            <v>336</v>
          </cell>
          <cell r="R11">
            <v>336</v>
          </cell>
          <cell r="S11">
            <v>336</v>
          </cell>
          <cell r="U11">
            <v>99.074074074074062</v>
          </cell>
          <cell r="V11">
            <v>67.962962962962962</v>
          </cell>
          <cell r="W11">
            <v>25</v>
          </cell>
          <cell r="X11">
            <v>54.6</v>
          </cell>
          <cell r="Y11">
            <v>50.8</v>
          </cell>
          <cell r="Z11">
            <v>67.599999999999994</v>
          </cell>
          <cell r="AA11">
            <v>66</v>
          </cell>
          <cell r="AB11">
            <v>97.4</v>
          </cell>
          <cell r="AC11" t="str">
            <v>нужно увеличить продажи</v>
          </cell>
          <cell r="AD11">
            <v>100.8</v>
          </cell>
          <cell r="AE11">
            <v>12</v>
          </cell>
          <cell r="AF11">
            <v>28</v>
          </cell>
          <cell r="AG11">
            <v>100.8</v>
          </cell>
          <cell r="AH11">
            <v>14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236</v>
          </cell>
          <cell r="D12">
            <v>27</v>
          </cell>
          <cell r="E12">
            <v>125</v>
          </cell>
          <cell r="F12">
            <v>-9</v>
          </cell>
          <cell r="G12">
            <v>0.09</v>
          </cell>
          <cell r="H12">
            <v>180</v>
          </cell>
          <cell r="J12">
            <v>200</v>
          </cell>
          <cell r="K12">
            <v>-75</v>
          </cell>
          <cell r="O12">
            <v>25</v>
          </cell>
          <cell r="P12">
            <v>634</v>
          </cell>
          <cell r="Q12">
            <v>2016</v>
          </cell>
          <cell r="R12">
            <v>2016</v>
          </cell>
          <cell r="S12">
            <v>2016</v>
          </cell>
          <cell r="T12" t="str">
            <v>Продвижение</v>
          </cell>
          <cell r="U12">
            <v>80.28</v>
          </cell>
          <cell r="V12">
            <v>-0.36</v>
          </cell>
          <cell r="W12">
            <v>32</v>
          </cell>
          <cell r="X12">
            <v>19.8</v>
          </cell>
          <cell r="Y12">
            <v>25.2</v>
          </cell>
          <cell r="Z12">
            <v>32.799999999999997</v>
          </cell>
          <cell r="AA12">
            <v>60.8</v>
          </cell>
          <cell r="AB12">
            <v>50.6</v>
          </cell>
          <cell r="AD12">
            <v>181.44</v>
          </cell>
          <cell r="AE12">
            <v>24</v>
          </cell>
          <cell r="AF12">
            <v>84</v>
          </cell>
          <cell r="AG12">
            <v>181.44</v>
          </cell>
          <cell r="AH12">
            <v>14</v>
          </cell>
        </row>
        <row r="13">
          <cell r="A13" t="str">
            <v>Готовые чебуреки со свининой и говядиной Гор.шт.0,36 кг зам.  ПОКОМ</v>
          </cell>
          <cell r="B13" t="str">
            <v>шт</v>
          </cell>
          <cell r="C13">
            <v>164</v>
          </cell>
          <cell r="E13">
            <v>50</v>
          </cell>
          <cell r="F13">
            <v>114</v>
          </cell>
          <cell r="G13">
            <v>0.36</v>
          </cell>
          <cell r="H13">
            <v>180</v>
          </cell>
          <cell r="J13">
            <v>50</v>
          </cell>
          <cell r="K13">
            <v>0</v>
          </cell>
          <cell r="O13">
            <v>10</v>
          </cell>
          <cell r="P13">
            <v>136</v>
          </cell>
          <cell r="Q13">
            <v>280</v>
          </cell>
          <cell r="R13">
            <v>280</v>
          </cell>
          <cell r="S13">
            <v>280</v>
          </cell>
          <cell r="U13">
            <v>39.4</v>
          </cell>
          <cell r="V13">
            <v>11.4</v>
          </cell>
          <cell r="W13">
            <v>6.6</v>
          </cell>
          <cell r="X13">
            <v>11.6</v>
          </cell>
          <cell r="Y13">
            <v>10</v>
          </cell>
          <cell r="Z13">
            <v>19.2</v>
          </cell>
          <cell r="AA13">
            <v>15.2</v>
          </cell>
          <cell r="AB13">
            <v>16.600000000000001</v>
          </cell>
          <cell r="AD13">
            <v>100.8</v>
          </cell>
          <cell r="AE13">
            <v>10</v>
          </cell>
          <cell r="AF13">
            <v>28</v>
          </cell>
          <cell r="AG13">
            <v>100.8</v>
          </cell>
          <cell r="AH13">
            <v>14</v>
          </cell>
        </row>
        <row r="14">
          <cell r="A14" t="str">
            <v>ЖАР-мени ВЕС ТМ Зареченские  ПОКОМ</v>
          </cell>
          <cell r="B14" t="str">
            <v>кг</v>
          </cell>
          <cell r="C14">
            <v>117.5</v>
          </cell>
          <cell r="E14">
            <v>5.5</v>
          </cell>
          <cell r="F14">
            <v>112</v>
          </cell>
          <cell r="G14">
            <v>1</v>
          </cell>
          <cell r="H14">
            <v>180</v>
          </cell>
          <cell r="J14">
            <v>5.5</v>
          </cell>
          <cell r="K14">
            <v>0</v>
          </cell>
          <cell r="O14">
            <v>1.1000000000000001</v>
          </cell>
          <cell r="Q14">
            <v>0</v>
          </cell>
          <cell r="R14">
            <v>0</v>
          </cell>
          <cell r="U14">
            <v>101.81818181818181</v>
          </cell>
          <cell r="V14">
            <v>101.81818181818181</v>
          </cell>
          <cell r="W14">
            <v>1.1000000000000001</v>
          </cell>
          <cell r="X14">
            <v>1.1000000000000001</v>
          </cell>
          <cell r="Y14">
            <v>2.2000000000000002</v>
          </cell>
          <cell r="Z14">
            <v>2.2000000000000002</v>
          </cell>
          <cell r="AA14">
            <v>5.5</v>
          </cell>
          <cell r="AB14">
            <v>4.4000000000000004</v>
          </cell>
          <cell r="AC14" t="str">
            <v>нужно увеличить продажи</v>
          </cell>
          <cell r="AD14">
            <v>0</v>
          </cell>
          <cell r="AE14">
            <v>5.5</v>
          </cell>
          <cell r="AF14">
            <v>0</v>
          </cell>
          <cell r="AG14">
            <v>0</v>
          </cell>
          <cell r="AH14">
            <v>12</v>
          </cell>
        </row>
        <row r="15">
          <cell r="A15" t="str">
            <v>Круггетсы с сырным соусом ТМ Горячая штучка 0,25 кг зам  ПОКОМ</v>
          </cell>
          <cell r="B15" t="str">
            <v>шт</v>
          </cell>
          <cell r="C15">
            <v>444</v>
          </cell>
          <cell r="D15">
            <v>3</v>
          </cell>
          <cell r="E15">
            <v>54</v>
          </cell>
          <cell r="F15">
            <v>392</v>
          </cell>
          <cell r="G15">
            <v>0.25</v>
          </cell>
          <cell r="H15">
            <v>180</v>
          </cell>
          <cell r="J15">
            <v>54</v>
          </cell>
          <cell r="K15">
            <v>0</v>
          </cell>
          <cell r="O15">
            <v>10.8</v>
          </cell>
          <cell r="Q15">
            <v>168</v>
          </cell>
          <cell r="R15">
            <v>168</v>
          </cell>
          <cell r="U15">
            <v>51.851851851851848</v>
          </cell>
          <cell r="V15">
            <v>36.296296296296291</v>
          </cell>
          <cell r="W15">
            <v>19.2</v>
          </cell>
          <cell r="X15">
            <v>45</v>
          </cell>
          <cell r="Y15">
            <v>36.4</v>
          </cell>
          <cell r="Z15">
            <v>45</v>
          </cell>
          <cell r="AA15">
            <v>49.6</v>
          </cell>
          <cell r="AB15">
            <v>77.599999999999994</v>
          </cell>
          <cell r="AC15" t="str">
            <v>нужно увеличить продажи</v>
          </cell>
          <cell r="AD15">
            <v>42</v>
          </cell>
          <cell r="AE15">
            <v>12</v>
          </cell>
          <cell r="AF15">
            <v>14</v>
          </cell>
          <cell r="AG15">
            <v>42</v>
          </cell>
          <cell r="AH15">
            <v>14</v>
          </cell>
        </row>
        <row r="16">
          <cell r="A16" t="str">
            <v>Круггетсы сочные ТМ Горячая штучка ТС Круггетсы 0,25 кг зам  ПОКОМ</v>
          </cell>
          <cell r="B16" t="str">
            <v>шт</v>
          </cell>
          <cell r="C16">
            <v>331</v>
          </cell>
          <cell r="D16">
            <v>3</v>
          </cell>
          <cell r="E16">
            <v>56</v>
          </cell>
          <cell r="F16">
            <v>277</v>
          </cell>
          <cell r="G16">
            <v>0.25</v>
          </cell>
          <cell r="H16">
            <v>180</v>
          </cell>
          <cell r="J16">
            <v>56</v>
          </cell>
          <cell r="K16">
            <v>0</v>
          </cell>
          <cell r="O16">
            <v>11.2</v>
          </cell>
          <cell r="Q16">
            <v>672</v>
          </cell>
          <cell r="R16">
            <v>672</v>
          </cell>
          <cell r="S16">
            <v>672</v>
          </cell>
          <cell r="T16" t="str">
            <v>Продвижение</v>
          </cell>
          <cell r="U16">
            <v>84.732142857142861</v>
          </cell>
          <cell r="V16">
            <v>24.732142857142858</v>
          </cell>
          <cell r="W16">
            <v>10.4</v>
          </cell>
          <cell r="X16">
            <v>18.600000000000001</v>
          </cell>
          <cell r="Y16">
            <v>22.4</v>
          </cell>
          <cell r="Z16">
            <v>31.2</v>
          </cell>
          <cell r="AA16">
            <v>10.6</v>
          </cell>
          <cell r="AB16">
            <v>24.8</v>
          </cell>
          <cell r="AD16">
            <v>168</v>
          </cell>
          <cell r="AE16">
            <v>12</v>
          </cell>
          <cell r="AF16">
            <v>56</v>
          </cell>
          <cell r="AG16">
            <v>168</v>
          </cell>
          <cell r="AH16">
            <v>14</v>
          </cell>
        </row>
        <row r="17">
          <cell r="A17" t="str">
            <v>Мини-сосиски в тесте "Фрайпики" 3,7кг ВЕС,  ПОКОМ</v>
          </cell>
          <cell r="B17" t="str">
            <v>кг</v>
          </cell>
          <cell r="C17">
            <v>72.8</v>
          </cell>
          <cell r="E17">
            <v>7.4</v>
          </cell>
          <cell r="F17">
            <v>65.400000000000006</v>
          </cell>
          <cell r="G17">
            <v>1</v>
          </cell>
          <cell r="H17">
            <v>180</v>
          </cell>
          <cell r="J17">
            <v>7.4</v>
          </cell>
          <cell r="K17">
            <v>0</v>
          </cell>
          <cell r="O17">
            <v>1.48</v>
          </cell>
          <cell r="Q17">
            <v>0</v>
          </cell>
          <cell r="R17">
            <v>0</v>
          </cell>
          <cell r="U17">
            <v>44.189189189189193</v>
          </cell>
          <cell r="V17">
            <v>44.189189189189193</v>
          </cell>
          <cell r="W17">
            <v>0.74</v>
          </cell>
          <cell r="X17">
            <v>2.96</v>
          </cell>
          <cell r="Y17">
            <v>0.74</v>
          </cell>
          <cell r="Z17">
            <v>6.6599999999999993</v>
          </cell>
          <cell r="AA17">
            <v>6.6599999999999993</v>
          </cell>
          <cell r="AB17">
            <v>5.92</v>
          </cell>
          <cell r="AC17" t="str">
            <v>нужно увеличить продажи</v>
          </cell>
          <cell r="AD17">
            <v>0</v>
          </cell>
          <cell r="AE17">
            <v>3.7</v>
          </cell>
          <cell r="AF17">
            <v>0</v>
          </cell>
          <cell r="AG17">
            <v>0</v>
          </cell>
          <cell r="AH17">
            <v>14</v>
          </cell>
        </row>
        <row r="18">
          <cell r="A18" t="str">
            <v>Наггетсы Нагетосы Сочная курочка ТМ Горячая штучка 0,25 кг зам  ПОКОМ</v>
          </cell>
          <cell r="B18" t="str">
            <v>шт</v>
          </cell>
          <cell r="C18">
            <v>795</v>
          </cell>
          <cell r="E18">
            <v>79</v>
          </cell>
          <cell r="F18">
            <v>704</v>
          </cell>
          <cell r="G18">
            <v>0.25</v>
          </cell>
          <cell r="H18">
            <v>180</v>
          </cell>
          <cell r="J18">
            <v>73</v>
          </cell>
          <cell r="K18">
            <v>6</v>
          </cell>
          <cell r="O18">
            <v>15.8</v>
          </cell>
          <cell r="Q18">
            <v>0</v>
          </cell>
          <cell r="R18">
            <v>0</v>
          </cell>
          <cell r="S18">
            <v>0</v>
          </cell>
          <cell r="U18">
            <v>44.556962025316452</v>
          </cell>
          <cell r="V18">
            <v>44.556962025316452</v>
          </cell>
          <cell r="W18">
            <v>14.8</v>
          </cell>
          <cell r="X18">
            <v>53.6</v>
          </cell>
          <cell r="Y18">
            <v>38.6</v>
          </cell>
          <cell r="Z18">
            <v>45</v>
          </cell>
          <cell r="AA18">
            <v>32.200000000000003</v>
          </cell>
          <cell r="AB18">
            <v>62</v>
          </cell>
          <cell r="AC18" t="str">
            <v>нужно увеличить продажи</v>
          </cell>
          <cell r="AD18">
            <v>0</v>
          </cell>
          <cell r="AE18">
            <v>6</v>
          </cell>
          <cell r="AF18">
            <v>0</v>
          </cell>
          <cell r="AG18">
            <v>0</v>
          </cell>
          <cell r="AH18">
            <v>14</v>
          </cell>
        </row>
        <row r="19">
          <cell r="A19" t="str">
            <v>Наггетсы Нагетосы Сочная курочка в хрустящей панировке ТМ Горячая штучка 0,25 кг зам  ПОКОМ</v>
          </cell>
          <cell r="B19" t="str">
            <v>шт</v>
          </cell>
          <cell r="C19">
            <v>181</v>
          </cell>
          <cell r="E19">
            <v>32</v>
          </cell>
          <cell r="F19">
            <v>149</v>
          </cell>
          <cell r="G19">
            <v>0.25</v>
          </cell>
          <cell r="H19">
            <v>180</v>
          </cell>
          <cell r="J19">
            <v>32</v>
          </cell>
          <cell r="K19">
            <v>0</v>
          </cell>
          <cell r="O19">
            <v>6.4</v>
          </cell>
          <cell r="Q19">
            <v>336</v>
          </cell>
          <cell r="R19">
            <v>336</v>
          </cell>
          <cell r="S19">
            <v>336</v>
          </cell>
          <cell r="U19">
            <v>75.78125</v>
          </cell>
          <cell r="V19">
            <v>23.28125</v>
          </cell>
          <cell r="W19">
            <v>14.2</v>
          </cell>
          <cell r="X19">
            <v>27.8</v>
          </cell>
          <cell r="Y19">
            <v>21.2</v>
          </cell>
          <cell r="Z19">
            <v>38.4</v>
          </cell>
          <cell r="AA19">
            <v>33.4</v>
          </cell>
          <cell r="AB19">
            <v>61.8</v>
          </cell>
          <cell r="AD19">
            <v>84</v>
          </cell>
          <cell r="AE19">
            <v>6</v>
          </cell>
          <cell r="AF19">
            <v>56</v>
          </cell>
          <cell r="AG19">
            <v>84</v>
          </cell>
          <cell r="AH19">
            <v>14</v>
          </cell>
        </row>
        <row r="20">
          <cell r="A20" t="str">
            <v>Наггетсы из печи 0,25кг ТМ Вязанка ТС Няняггетсы Сливушки замор.  ПОКОМ</v>
          </cell>
          <cell r="B20" t="str">
            <v>шт</v>
          </cell>
          <cell r="C20">
            <v>116</v>
          </cell>
          <cell r="E20">
            <v>76</v>
          </cell>
          <cell r="F20">
            <v>39</v>
          </cell>
          <cell r="G20">
            <v>0.25</v>
          </cell>
          <cell r="H20">
            <v>180</v>
          </cell>
          <cell r="J20">
            <v>77</v>
          </cell>
          <cell r="K20">
            <v>-1</v>
          </cell>
          <cell r="O20">
            <v>15.2</v>
          </cell>
          <cell r="P20">
            <v>341</v>
          </cell>
          <cell r="Q20">
            <v>672</v>
          </cell>
          <cell r="R20">
            <v>672</v>
          </cell>
          <cell r="S20">
            <v>672</v>
          </cell>
          <cell r="U20">
            <v>46.776315789473685</v>
          </cell>
          <cell r="V20">
            <v>2.5657894736842106</v>
          </cell>
          <cell r="W20">
            <v>23.2</v>
          </cell>
          <cell r="X20">
            <v>15</v>
          </cell>
          <cell r="Y20">
            <v>22.6</v>
          </cell>
          <cell r="Z20">
            <v>29</v>
          </cell>
          <cell r="AA20">
            <v>41</v>
          </cell>
          <cell r="AB20">
            <v>40.4</v>
          </cell>
          <cell r="AD20">
            <v>168</v>
          </cell>
          <cell r="AE20">
            <v>12</v>
          </cell>
          <cell r="AF20">
            <v>56</v>
          </cell>
          <cell r="AG20">
            <v>168</v>
          </cell>
          <cell r="AH20">
            <v>14</v>
          </cell>
        </row>
        <row r="21">
          <cell r="A21" t="str">
            <v>Наггетсы с индейкой 0,25кг ТМ Вязанка ТС Няняггетсы Сливушки НД2 замор.  ПОКОМ</v>
          </cell>
          <cell r="B21" t="str">
            <v>шт</v>
          </cell>
          <cell r="C21">
            <v>189</v>
          </cell>
          <cell r="E21">
            <v>41</v>
          </cell>
          <cell r="F21">
            <v>147</v>
          </cell>
          <cell r="G21">
            <v>0.25</v>
          </cell>
          <cell r="H21">
            <v>180</v>
          </cell>
          <cell r="J21">
            <v>42</v>
          </cell>
          <cell r="K21">
            <v>-1</v>
          </cell>
          <cell r="O21">
            <v>8.1999999999999993</v>
          </cell>
          <cell r="P21">
            <v>90</v>
          </cell>
          <cell r="Q21">
            <v>336</v>
          </cell>
          <cell r="R21">
            <v>336</v>
          </cell>
          <cell r="S21">
            <v>336</v>
          </cell>
          <cell r="U21">
            <v>58.902439024390247</v>
          </cell>
          <cell r="V21">
            <v>17.926829268292686</v>
          </cell>
          <cell r="W21">
            <v>10</v>
          </cell>
          <cell r="X21">
            <v>8.1999999999999993</v>
          </cell>
          <cell r="Y21">
            <v>11.8</v>
          </cell>
          <cell r="Z21">
            <v>20.2</v>
          </cell>
          <cell r="AA21">
            <v>17.2</v>
          </cell>
          <cell r="AB21">
            <v>22.6</v>
          </cell>
          <cell r="AD21">
            <v>84</v>
          </cell>
          <cell r="AE21">
            <v>12</v>
          </cell>
          <cell r="AF21">
            <v>28</v>
          </cell>
          <cell r="AG21">
            <v>84</v>
          </cell>
          <cell r="AH21">
            <v>14</v>
          </cell>
        </row>
        <row r="22">
          <cell r="A22" t="str">
            <v>Наггетсы с куриным филе и сыром ТМ Вязанка 0,25 кг ПОКОМ</v>
          </cell>
          <cell r="B22" t="str">
            <v>шт</v>
          </cell>
          <cell r="C22">
            <v>-5</v>
          </cell>
          <cell r="E22">
            <v>6</v>
          </cell>
          <cell r="F22">
            <v>-11</v>
          </cell>
          <cell r="G22">
            <v>0.25</v>
          </cell>
          <cell r="H22">
            <v>180</v>
          </cell>
          <cell r="J22">
            <v>6</v>
          </cell>
          <cell r="K22">
            <v>0</v>
          </cell>
          <cell r="O22">
            <v>1.2</v>
          </cell>
          <cell r="P22">
            <v>90</v>
          </cell>
          <cell r="Q22">
            <v>336</v>
          </cell>
          <cell r="R22">
            <v>336</v>
          </cell>
          <cell r="S22">
            <v>336</v>
          </cell>
          <cell r="U22">
            <v>270.83333333333337</v>
          </cell>
          <cell r="V22">
            <v>-9.1666666666666679</v>
          </cell>
          <cell r="W22">
            <v>9.8000000000000007</v>
          </cell>
          <cell r="X22">
            <v>7</v>
          </cell>
          <cell r="Y22">
            <v>12.8</v>
          </cell>
          <cell r="Z22">
            <v>17.2</v>
          </cell>
          <cell r="AA22">
            <v>17.399999999999999</v>
          </cell>
          <cell r="AB22">
            <v>18.2</v>
          </cell>
          <cell r="AD22">
            <v>84</v>
          </cell>
          <cell r="AE22">
            <v>12</v>
          </cell>
          <cell r="AF22">
            <v>28</v>
          </cell>
          <cell r="AG22">
            <v>84</v>
          </cell>
          <cell r="AH22">
            <v>14</v>
          </cell>
        </row>
        <row r="23">
          <cell r="A23" t="str">
            <v>Наггетсы хрустящие п/ф ВЕС ПОКОМ</v>
          </cell>
          <cell r="B23" t="str">
            <v>кг</v>
          </cell>
          <cell r="C23">
            <v>0.6</v>
          </cell>
          <cell r="D23">
            <v>6</v>
          </cell>
          <cell r="E23">
            <v>6</v>
          </cell>
          <cell r="F23">
            <v>-5.4</v>
          </cell>
          <cell r="G23">
            <v>1</v>
          </cell>
          <cell r="H23">
            <v>180</v>
          </cell>
          <cell r="J23">
            <v>2.4</v>
          </cell>
          <cell r="K23">
            <v>3.6</v>
          </cell>
          <cell r="O23">
            <v>1.2</v>
          </cell>
          <cell r="P23">
            <v>41.4</v>
          </cell>
          <cell r="Q23">
            <v>144</v>
          </cell>
          <cell r="R23">
            <v>144</v>
          </cell>
          <cell r="S23">
            <v>144</v>
          </cell>
          <cell r="U23">
            <v>115.5</v>
          </cell>
          <cell r="V23">
            <v>-4.5000000000000009</v>
          </cell>
          <cell r="W23">
            <v>3.6</v>
          </cell>
          <cell r="X23">
            <v>1.2</v>
          </cell>
          <cell r="Y23">
            <v>3.6</v>
          </cell>
          <cell r="Z23">
            <v>4.8</v>
          </cell>
          <cell r="AA23">
            <v>2.4</v>
          </cell>
          <cell r="AB23">
            <v>3.6</v>
          </cell>
          <cell r="AD23">
            <v>144</v>
          </cell>
          <cell r="AE23">
            <v>6</v>
          </cell>
          <cell r="AF23">
            <v>24</v>
          </cell>
          <cell r="AG23">
            <v>144</v>
          </cell>
          <cell r="AH23">
            <v>12</v>
          </cell>
        </row>
        <row r="24">
          <cell r="A24" t="str">
            <v>Пекерсы с индейкой в сливочном соусе ТМ Горячая штучка 0,25 кг зам  ПОКОМ</v>
          </cell>
          <cell r="B24" t="str">
            <v>шт</v>
          </cell>
          <cell r="C24">
            <v>212</v>
          </cell>
          <cell r="E24">
            <v>129</v>
          </cell>
          <cell r="F24">
            <v>23</v>
          </cell>
          <cell r="G24">
            <v>0.25</v>
          </cell>
          <cell r="H24">
            <v>180</v>
          </cell>
          <cell r="J24">
            <v>117</v>
          </cell>
          <cell r="K24">
            <v>12</v>
          </cell>
          <cell r="O24">
            <v>25.8</v>
          </cell>
          <cell r="P24">
            <v>622</v>
          </cell>
          <cell r="Q24">
            <v>1680</v>
          </cell>
          <cell r="R24">
            <v>1680</v>
          </cell>
          <cell r="S24">
            <v>1680</v>
          </cell>
          <cell r="T24" t="str">
            <v>Продвижение</v>
          </cell>
          <cell r="U24">
            <v>66.007751937984494</v>
          </cell>
          <cell r="V24">
            <v>0.89147286821705429</v>
          </cell>
          <cell r="W24">
            <v>30.8</v>
          </cell>
          <cell r="X24">
            <v>21.2</v>
          </cell>
          <cell r="Y24">
            <v>5</v>
          </cell>
          <cell r="Z24">
            <v>31</v>
          </cell>
          <cell r="AA24">
            <v>7.4</v>
          </cell>
          <cell r="AB24">
            <v>8.4</v>
          </cell>
          <cell r="AD24">
            <v>420</v>
          </cell>
          <cell r="AE24">
            <v>12</v>
          </cell>
          <cell r="AF24">
            <v>140</v>
          </cell>
          <cell r="AG24">
            <v>420</v>
          </cell>
          <cell r="AH24">
            <v>14</v>
          </cell>
        </row>
        <row r="25">
          <cell r="A25" t="str">
            <v>Пельмени Бигбули с мясом ТМ Горячая штучка. флоу-пак сфера 0,4 кг. ПОКОМ</v>
          </cell>
          <cell r="B25" t="str">
            <v>шт</v>
          </cell>
          <cell r="C25">
            <v>746</v>
          </cell>
          <cell r="E25">
            <v>11</v>
          </cell>
          <cell r="F25">
            <v>735</v>
          </cell>
          <cell r="G25">
            <v>0.4</v>
          </cell>
          <cell r="H25">
            <v>180</v>
          </cell>
          <cell r="K25">
            <v>11</v>
          </cell>
          <cell r="O25">
            <v>2.2000000000000002</v>
          </cell>
          <cell r="Q25">
            <v>0</v>
          </cell>
          <cell r="R25">
            <v>0</v>
          </cell>
          <cell r="U25">
            <v>334.09090909090907</v>
          </cell>
          <cell r="V25">
            <v>334.09090909090907</v>
          </cell>
          <cell r="W25">
            <v>1.4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 t="str">
            <v>новинка / нужно увеличить продажи</v>
          </cell>
          <cell r="AD25">
            <v>0</v>
          </cell>
          <cell r="AE25">
            <v>16</v>
          </cell>
          <cell r="AF25">
            <v>0</v>
          </cell>
          <cell r="AG25">
            <v>0</v>
          </cell>
          <cell r="AH25">
            <v>12</v>
          </cell>
        </row>
        <row r="26">
          <cell r="A26" t="str">
            <v>Пельмени Бигбули с мясом ТМ Горячая штучка. флоу-пак сфера 0,7 кг ПОКОМ</v>
          </cell>
          <cell r="B26" t="str">
            <v>шт</v>
          </cell>
          <cell r="C26">
            <v>386</v>
          </cell>
          <cell r="E26">
            <v>21</v>
          </cell>
          <cell r="F26">
            <v>365</v>
          </cell>
          <cell r="G26">
            <v>0.7</v>
          </cell>
          <cell r="H26">
            <v>180</v>
          </cell>
          <cell r="J26">
            <v>21</v>
          </cell>
          <cell r="K26">
            <v>0</v>
          </cell>
          <cell r="O26">
            <v>4.2</v>
          </cell>
          <cell r="Q26">
            <v>0</v>
          </cell>
          <cell r="R26">
            <v>0</v>
          </cell>
          <cell r="U26">
            <v>86.904761904761898</v>
          </cell>
          <cell r="V26">
            <v>86.904761904761898</v>
          </cell>
          <cell r="W26">
            <v>5.2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 t="str">
            <v>новинка / нужно увеличить продажи</v>
          </cell>
          <cell r="AD26">
            <v>0</v>
          </cell>
          <cell r="AE26">
            <v>10</v>
          </cell>
          <cell r="AF26">
            <v>0</v>
          </cell>
          <cell r="AG26">
            <v>0</v>
          </cell>
          <cell r="AH26">
            <v>12</v>
          </cell>
        </row>
        <row r="27">
          <cell r="A27" t="str">
            <v>Пельмени Бигбули с мясом, Горячая штучка 0,43кг  ПОКОМ</v>
          </cell>
          <cell r="B27" t="str">
            <v>шт</v>
          </cell>
          <cell r="C27">
            <v>145</v>
          </cell>
          <cell r="D27">
            <v>3</v>
          </cell>
          <cell r="E27">
            <v>4</v>
          </cell>
          <cell r="F27">
            <v>144</v>
          </cell>
          <cell r="G27">
            <v>0</v>
          </cell>
          <cell r="H27">
            <v>180</v>
          </cell>
          <cell r="J27">
            <v>15</v>
          </cell>
          <cell r="K27">
            <v>-11</v>
          </cell>
          <cell r="O27">
            <v>0.8</v>
          </cell>
          <cell r="U27">
            <v>180</v>
          </cell>
          <cell r="V27">
            <v>180</v>
          </cell>
          <cell r="W27">
            <v>3.4</v>
          </cell>
          <cell r="X27">
            <v>39.200000000000003</v>
          </cell>
          <cell r="Y27">
            <v>30.8</v>
          </cell>
          <cell r="Z27">
            <v>18.2</v>
          </cell>
          <cell r="AA27">
            <v>28</v>
          </cell>
          <cell r="AB27">
            <v>43.2</v>
          </cell>
          <cell r="AC27" t="str">
            <v>нужно продавать / ротация на 0,4 / выводим</v>
          </cell>
          <cell r="AD27">
            <v>0</v>
          </cell>
          <cell r="AE27">
            <v>0</v>
          </cell>
          <cell r="AH27">
            <v>0</v>
          </cell>
        </row>
        <row r="28">
          <cell r="A28" t="str">
            <v>Пельмени Бульмени с говядиной и свининой 2,7кг Наваристые Горячая штучка ВЕС  ПОКОМ</v>
          </cell>
          <cell r="B28" t="str">
            <v>кг</v>
          </cell>
          <cell r="C28">
            <v>102.6</v>
          </cell>
          <cell r="F28">
            <v>102.6</v>
          </cell>
          <cell r="G28">
            <v>1</v>
          </cell>
          <cell r="H28">
            <v>180</v>
          </cell>
          <cell r="K28">
            <v>0</v>
          </cell>
          <cell r="O28">
            <v>0</v>
          </cell>
          <cell r="Q28">
            <v>0</v>
          </cell>
          <cell r="R28">
            <v>0</v>
          </cell>
          <cell r="U28" t="e">
            <v>#DIV/0!</v>
          </cell>
          <cell r="V28" t="e">
            <v>#DIV/0!</v>
          </cell>
          <cell r="W28">
            <v>0.54</v>
          </cell>
          <cell r="X28">
            <v>0.54</v>
          </cell>
          <cell r="Y28">
            <v>1.08</v>
          </cell>
          <cell r="Z28">
            <v>3.24</v>
          </cell>
          <cell r="AA28">
            <v>3.24</v>
          </cell>
          <cell r="AB28">
            <v>2.7</v>
          </cell>
          <cell r="AC28" t="str">
            <v>нужно увеличить продажи</v>
          </cell>
          <cell r="AD28">
            <v>0</v>
          </cell>
          <cell r="AE28">
            <v>2.7</v>
          </cell>
          <cell r="AF28">
            <v>0</v>
          </cell>
          <cell r="AG28">
            <v>0</v>
          </cell>
          <cell r="AH28">
            <v>18</v>
          </cell>
        </row>
        <row r="29">
          <cell r="A29" t="str">
            <v>Пельмени Бульмени с говядиной и свининой 5кг Наваристые Горячая штучка ВЕС  ПОКОМ</v>
          </cell>
          <cell r="B29" t="str">
            <v>кг</v>
          </cell>
          <cell r="C29">
            <v>45</v>
          </cell>
          <cell r="E29">
            <v>5</v>
          </cell>
          <cell r="F29">
            <v>40</v>
          </cell>
          <cell r="G29">
            <v>1</v>
          </cell>
          <cell r="H29">
            <v>180</v>
          </cell>
          <cell r="J29">
            <v>5</v>
          </cell>
          <cell r="K29">
            <v>0</v>
          </cell>
          <cell r="O29">
            <v>1</v>
          </cell>
          <cell r="Q29">
            <v>0</v>
          </cell>
          <cell r="R29">
            <v>0</v>
          </cell>
          <cell r="U29">
            <v>40</v>
          </cell>
          <cell r="V29">
            <v>40</v>
          </cell>
          <cell r="W29">
            <v>0</v>
          </cell>
          <cell r="X29">
            <v>4</v>
          </cell>
          <cell r="Y29">
            <v>3</v>
          </cell>
          <cell r="Z29">
            <v>3</v>
          </cell>
          <cell r="AA29">
            <v>4</v>
          </cell>
          <cell r="AB29">
            <v>12</v>
          </cell>
          <cell r="AC29" t="str">
            <v>нужно увеличить продажи</v>
          </cell>
          <cell r="AD29">
            <v>0</v>
          </cell>
          <cell r="AE29">
            <v>5</v>
          </cell>
          <cell r="AF29">
            <v>0</v>
          </cell>
          <cell r="AG29">
            <v>0</v>
          </cell>
          <cell r="AH29">
            <v>12</v>
          </cell>
        </row>
        <row r="30">
          <cell r="A30" t="str">
            <v>Пельмени Бульмени с говядиной и свининой Горячая шт. 0,9 кг  ПОКОМ</v>
          </cell>
          <cell r="B30" t="str">
            <v>шт</v>
          </cell>
          <cell r="C30">
            <v>-11</v>
          </cell>
          <cell r="F30">
            <v>-11</v>
          </cell>
          <cell r="G30">
            <v>0</v>
          </cell>
          <cell r="H30">
            <v>180</v>
          </cell>
          <cell r="K30">
            <v>0</v>
          </cell>
          <cell r="O30">
            <v>0</v>
          </cell>
          <cell r="U30" t="e">
            <v>#DIV/0!</v>
          </cell>
          <cell r="V30" t="e">
            <v>#DIV/0!</v>
          </cell>
          <cell r="W30">
            <v>0</v>
          </cell>
          <cell r="X30">
            <v>53.8</v>
          </cell>
          <cell r="Y30">
            <v>53.8</v>
          </cell>
          <cell r="Z30">
            <v>46.8</v>
          </cell>
          <cell r="AA30">
            <v>45</v>
          </cell>
          <cell r="AB30">
            <v>62</v>
          </cell>
          <cell r="AC30" t="str">
            <v>ротация на 0,7 / выводим</v>
          </cell>
          <cell r="AD30">
            <v>0</v>
          </cell>
          <cell r="AE30">
            <v>0</v>
          </cell>
          <cell r="AH30">
            <v>0</v>
          </cell>
        </row>
        <row r="31">
          <cell r="A31" t="str">
            <v>Пельмени Бульмени с говядиной и свининой Горячая штучка 0,43  ПОКОМ</v>
          </cell>
          <cell r="B31" t="str">
            <v>шт</v>
          </cell>
          <cell r="C31">
            <v>11</v>
          </cell>
          <cell r="F31">
            <v>-2</v>
          </cell>
          <cell r="G31">
            <v>0</v>
          </cell>
          <cell r="H31">
            <v>180</v>
          </cell>
          <cell r="J31">
            <v>17</v>
          </cell>
          <cell r="K31">
            <v>-17</v>
          </cell>
          <cell r="O31">
            <v>0</v>
          </cell>
          <cell r="U31" t="e">
            <v>#DIV/0!</v>
          </cell>
          <cell r="V31" t="e">
            <v>#DIV/0!</v>
          </cell>
          <cell r="W31">
            <v>0.4</v>
          </cell>
          <cell r="X31">
            <v>5.4</v>
          </cell>
          <cell r="Y31">
            <v>39.6</v>
          </cell>
          <cell r="Z31">
            <v>30.8</v>
          </cell>
          <cell r="AA31">
            <v>40.799999999999997</v>
          </cell>
          <cell r="AB31">
            <v>59.2</v>
          </cell>
          <cell r="AC31" t="str">
            <v>ротация на 0,4</v>
          </cell>
          <cell r="AD31">
            <v>0</v>
          </cell>
          <cell r="AE31">
            <v>0</v>
          </cell>
          <cell r="AH31">
            <v>0</v>
          </cell>
        </row>
        <row r="32">
          <cell r="A32" t="str">
            <v>Пельмени Бульмени с говядиной и свининой ТМ Горячая штучка. флоу-пак сфера 0,4 кг ПОКОМ</v>
          </cell>
          <cell r="B32" t="str">
            <v>шт</v>
          </cell>
          <cell r="C32">
            <v>506</v>
          </cell>
          <cell r="D32">
            <v>4</v>
          </cell>
          <cell r="E32">
            <v>60</v>
          </cell>
          <cell r="F32">
            <v>443</v>
          </cell>
          <cell r="G32">
            <v>0.4</v>
          </cell>
          <cell r="H32">
            <v>180</v>
          </cell>
          <cell r="J32">
            <v>45</v>
          </cell>
          <cell r="K32">
            <v>15</v>
          </cell>
          <cell r="O32">
            <v>12</v>
          </cell>
          <cell r="Q32">
            <v>0</v>
          </cell>
          <cell r="R32">
            <v>0</v>
          </cell>
          <cell r="U32">
            <v>36.916666666666664</v>
          </cell>
          <cell r="V32">
            <v>36.916666666666664</v>
          </cell>
          <cell r="W32">
            <v>11.2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 t="str">
            <v>новинка / нужно увеличить продажи</v>
          </cell>
          <cell r="AD32">
            <v>0</v>
          </cell>
          <cell r="AE32">
            <v>16</v>
          </cell>
          <cell r="AF32">
            <v>0</v>
          </cell>
          <cell r="AG32">
            <v>0</v>
          </cell>
          <cell r="AH32">
            <v>12</v>
          </cell>
        </row>
        <row r="33">
          <cell r="A33" t="str">
            <v>Пельмени Бульмени с говядиной и свининой ТМ Горячая штучка. флоу-пак сфера 0,7 кг ПОКОМ</v>
          </cell>
          <cell r="B33" t="str">
            <v>шт</v>
          </cell>
          <cell r="C33">
            <v>309</v>
          </cell>
          <cell r="E33">
            <v>45</v>
          </cell>
          <cell r="F33">
            <v>259</v>
          </cell>
          <cell r="G33">
            <v>0.7</v>
          </cell>
          <cell r="H33">
            <v>180</v>
          </cell>
          <cell r="J33">
            <v>45</v>
          </cell>
          <cell r="K33">
            <v>0</v>
          </cell>
          <cell r="O33">
            <v>9</v>
          </cell>
          <cell r="Q33">
            <v>0</v>
          </cell>
          <cell r="R33">
            <v>0</v>
          </cell>
          <cell r="U33">
            <v>28.777777777777779</v>
          </cell>
          <cell r="V33">
            <v>28.777777777777779</v>
          </cell>
          <cell r="W33">
            <v>14.6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 t="str">
            <v>новинка / нужно увеличить продажи</v>
          </cell>
          <cell r="AD33">
            <v>0</v>
          </cell>
          <cell r="AE33">
            <v>10</v>
          </cell>
          <cell r="AF33">
            <v>0</v>
          </cell>
          <cell r="AG33">
            <v>0</v>
          </cell>
          <cell r="AH33">
            <v>12</v>
          </cell>
        </row>
        <row r="34">
          <cell r="A34" t="str">
            <v>Пельмени Бульмени со сливочным маслом Горячая штучка 0,9 кг  ПОКОМ</v>
          </cell>
          <cell r="B34" t="str">
            <v>шт</v>
          </cell>
          <cell r="C34">
            <v>3</v>
          </cell>
          <cell r="F34">
            <v>3</v>
          </cell>
          <cell r="G34">
            <v>0</v>
          </cell>
          <cell r="H34">
            <v>180</v>
          </cell>
          <cell r="K34">
            <v>0</v>
          </cell>
          <cell r="O34">
            <v>0</v>
          </cell>
          <cell r="U34" t="e">
            <v>#DIV/0!</v>
          </cell>
          <cell r="V34" t="e">
            <v>#DIV/0!</v>
          </cell>
          <cell r="W34">
            <v>0</v>
          </cell>
          <cell r="X34">
            <v>56.4</v>
          </cell>
          <cell r="Y34">
            <v>39.6</v>
          </cell>
          <cell r="Z34">
            <v>38.6</v>
          </cell>
          <cell r="AA34">
            <v>0</v>
          </cell>
          <cell r="AB34">
            <v>31</v>
          </cell>
          <cell r="AC34" t="str">
            <v>ротация на 0,7</v>
          </cell>
          <cell r="AD34">
            <v>0</v>
          </cell>
          <cell r="AE34">
            <v>0</v>
          </cell>
          <cell r="AH34">
            <v>0</v>
          </cell>
        </row>
        <row r="35">
          <cell r="A35" t="str">
            <v>Пельмени Бульмени со сливочным маслом ТМ Горячая шт. 0,43 кг  ПОКОМ</v>
          </cell>
          <cell r="B35" t="str">
            <v>шт</v>
          </cell>
          <cell r="C35">
            <v>172</v>
          </cell>
          <cell r="E35">
            <v>5</v>
          </cell>
          <cell r="F35">
            <v>167</v>
          </cell>
          <cell r="G35">
            <v>0</v>
          </cell>
          <cell r="H35">
            <v>180</v>
          </cell>
          <cell r="J35">
            <v>51</v>
          </cell>
          <cell r="K35">
            <v>-46</v>
          </cell>
          <cell r="O35">
            <v>1</v>
          </cell>
          <cell r="U35">
            <v>167</v>
          </cell>
          <cell r="V35">
            <v>167</v>
          </cell>
          <cell r="W35">
            <v>0.8</v>
          </cell>
          <cell r="X35">
            <v>36.200000000000003</v>
          </cell>
          <cell r="Y35">
            <v>41.6</v>
          </cell>
          <cell r="Z35">
            <v>35</v>
          </cell>
          <cell r="AA35">
            <v>46.8</v>
          </cell>
          <cell r="AB35">
            <v>63.6</v>
          </cell>
          <cell r="AC35" t="str">
            <v>нужно продавать / ротация на 0,4</v>
          </cell>
          <cell r="AD35">
            <v>0</v>
          </cell>
          <cell r="AE35">
            <v>0</v>
          </cell>
          <cell r="AH35">
            <v>0</v>
          </cell>
        </row>
        <row r="36">
          <cell r="A36" t="str">
            <v>Пельмени Бульмени со сливочным маслом ТМ Горячая штучка. флоу-пак сфера 0,4 кг. ПОКОМ</v>
          </cell>
          <cell r="B36" t="str">
            <v>шт</v>
          </cell>
          <cell r="C36">
            <v>699</v>
          </cell>
          <cell r="D36">
            <v>18</v>
          </cell>
          <cell r="E36">
            <v>34</v>
          </cell>
          <cell r="F36">
            <v>667</v>
          </cell>
          <cell r="G36">
            <v>0.4</v>
          </cell>
          <cell r="H36">
            <v>180</v>
          </cell>
          <cell r="J36">
            <v>4</v>
          </cell>
          <cell r="K36">
            <v>30</v>
          </cell>
          <cell r="O36">
            <v>6.8</v>
          </cell>
          <cell r="Q36">
            <v>0</v>
          </cell>
          <cell r="R36">
            <v>0</v>
          </cell>
          <cell r="U36">
            <v>98.088235294117652</v>
          </cell>
          <cell r="V36">
            <v>98.088235294117652</v>
          </cell>
          <cell r="W36">
            <v>10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 t="str">
            <v>новинка / нужно увеличить продажи</v>
          </cell>
          <cell r="AD36">
            <v>0</v>
          </cell>
          <cell r="AE36">
            <v>16</v>
          </cell>
          <cell r="AF36">
            <v>0</v>
          </cell>
          <cell r="AG36">
            <v>0</v>
          </cell>
          <cell r="AH36">
            <v>12</v>
          </cell>
        </row>
        <row r="37">
          <cell r="A37" t="str">
            <v>Пельмени Бульмени со сливочным маслом ТМ Горячая штучка.флоу-пак сфера 0,7 кг. ПОКОМ</v>
          </cell>
          <cell r="B37" t="str">
            <v>шт</v>
          </cell>
          <cell r="C37">
            <v>342</v>
          </cell>
          <cell r="D37">
            <v>2</v>
          </cell>
          <cell r="E37">
            <v>49</v>
          </cell>
          <cell r="F37">
            <v>295</v>
          </cell>
          <cell r="G37">
            <v>0.7</v>
          </cell>
          <cell r="H37">
            <v>180</v>
          </cell>
          <cell r="J37">
            <v>49</v>
          </cell>
          <cell r="K37">
            <v>0</v>
          </cell>
          <cell r="O37">
            <v>9.8000000000000007</v>
          </cell>
          <cell r="Q37">
            <v>0</v>
          </cell>
          <cell r="R37">
            <v>0</v>
          </cell>
          <cell r="U37">
            <v>30.102040816326529</v>
          </cell>
          <cell r="V37">
            <v>30.102040816326529</v>
          </cell>
          <cell r="W37">
            <v>11.2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 t="str">
            <v>новинка / нужно увеличить продажи</v>
          </cell>
          <cell r="AD37">
            <v>0</v>
          </cell>
          <cell r="AE37">
            <v>10</v>
          </cell>
          <cell r="AF37">
            <v>0</v>
          </cell>
          <cell r="AG37">
            <v>0</v>
          </cell>
          <cell r="AH37">
            <v>12</v>
          </cell>
        </row>
        <row r="38">
          <cell r="A38" t="str">
            <v>Пельмени Медвежьи ушки с фермерскими сливками 0,4 кг. ТМ Стародворье ПОКОМ</v>
          </cell>
          <cell r="B38" t="str">
            <v>шт</v>
          </cell>
          <cell r="C38">
            <v>315</v>
          </cell>
          <cell r="E38">
            <v>26</v>
          </cell>
          <cell r="F38">
            <v>289</v>
          </cell>
          <cell r="G38">
            <v>0.4</v>
          </cell>
          <cell r="H38">
            <v>180</v>
          </cell>
          <cell r="J38">
            <v>26</v>
          </cell>
          <cell r="K38">
            <v>0</v>
          </cell>
          <cell r="O38">
            <v>5.2</v>
          </cell>
          <cell r="Q38">
            <v>0</v>
          </cell>
          <cell r="R38">
            <v>0</v>
          </cell>
          <cell r="U38">
            <v>55.576923076923073</v>
          </cell>
          <cell r="V38">
            <v>55.576923076923073</v>
          </cell>
          <cell r="W38">
            <v>1.6</v>
          </cell>
          <cell r="X38">
            <v>11.2</v>
          </cell>
          <cell r="Y38">
            <v>9.4</v>
          </cell>
          <cell r="Z38">
            <v>12.2</v>
          </cell>
          <cell r="AA38">
            <v>8.1999999999999993</v>
          </cell>
          <cell r="AB38">
            <v>18.8</v>
          </cell>
          <cell r="AC38" t="str">
            <v>нужно увеличить продажи</v>
          </cell>
          <cell r="AD38">
            <v>0</v>
          </cell>
          <cell r="AE38">
            <v>16</v>
          </cell>
          <cell r="AF38">
            <v>0</v>
          </cell>
          <cell r="AG38">
            <v>0</v>
          </cell>
          <cell r="AH38">
            <v>12</v>
          </cell>
        </row>
        <row r="39">
          <cell r="A39" t="str">
            <v>Пельмени Медвежьи ушки с фермерскими сливками 0,7кг  ПОКОМ</v>
          </cell>
          <cell r="B39" t="str">
            <v>шт</v>
          </cell>
          <cell r="G39">
            <v>0.7</v>
          </cell>
          <cell r="H39">
            <v>180</v>
          </cell>
          <cell r="K39">
            <v>0</v>
          </cell>
          <cell r="O39">
            <v>0</v>
          </cell>
          <cell r="P39">
            <v>80</v>
          </cell>
          <cell r="Q39">
            <v>96</v>
          </cell>
          <cell r="R39">
            <v>96</v>
          </cell>
          <cell r="S39">
            <v>96</v>
          </cell>
          <cell r="U39" t="e">
            <v>#DIV/0!</v>
          </cell>
          <cell r="V39" t="e">
            <v>#DIV/0!</v>
          </cell>
          <cell r="W39">
            <v>0</v>
          </cell>
          <cell r="X39">
            <v>0</v>
          </cell>
          <cell r="Y39">
            <v>0</v>
          </cell>
          <cell r="Z39">
            <v>1.2</v>
          </cell>
          <cell r="AA39">
            <v>2.6</v>
          </cell>
          <cell r="AB39">
            <v>2.6</v>
          </cell>
          <cell r="AD39">
            <v>67.199999999999989</v>
          </cell>
          <cell r="AE39">
            <v>8</v>
          </cell>
          <cell r="AF39">
            <v>12</v>
          </cell>
          <cell r="AG39">
            <v>67.199999999999989</v>
          </cell>
          <cell r="AH39">
            <v>12</v>
          </cell>
        </row>
        <row r="40">
          <cell r="A40" t="str">
            <v>Пельмени Медвежьи ушки с фермерской свининой и говядиной Малые 0,7кг  ПОКОМ</v>
          </cell>
          <cell r="B40" t="str">
            <v>шт</v>
          </cell>
          <cell r="C40">
            <v>-1</v>
          </cell>
          <cell r="F40">
            <v>-1</v>
          </cell>
          <cell r="G40">
            <v>0</v>
          </cell>
          <cell r="H40">
            <v>180</v>
          </cell>
          <cell r="K40">
            <v>0</v>
          </cell>
          <cell r="O40">
            <v>0</v>
          </cell>
          <cell r="U40" t="e">
            <v>#DIV/0!</v>
          </cell>
          <cell r="V40" t="e">
            <v>#DIV/0!</v>
          </cell>
          <cell r="W40">
            <v>2.4</v>
          </cell>
          <cell r="X40">
            <v>1.8</v>
          </cell>
          <cell r="Y40">
            <v>2.4</v>
          </cell>
          <cell r="Z40">
            <v>1.8</v>
          </cell>
          <cell r="AA40">
            <v>3</v>
          </cell>
          <cell r="AB40">
            <v>2.8</v>
          </cell>
          <cell r="AC40" t="str">
            <v>нет потребности</v>
          </cell>
          <cell r="AD40">
            <v>0</v>
          </cell>
          <cell r="AE40">
            <v>0</v>
          </cell>
          <cell r="AH40">
            <v>0</v>
          </cell>
        </row>
        <row r="41">
          <cell r="A41" t="str">
            <v>Пельмени Мясорубские ТМ Стародворье фоупак равиоли 0,7 кг  ПОКОМ</v>
          </cell>
          <cell r="B41" t="str">
            <v>шт</v>
          </cell>
          <cell r="C41">
            <v>370</v>
          </cell>
          <cell r="E41">
            <v>51</v>
          </cell>
          <cell r="F41">
            <v>319</v>
          </cell>
          <cell r="G41">
            <v>0.7</v>
          </cell>
          <cell r="H41">
            <v>180</v>
          </cell>
          <cell r="J41">
            <v>51</v>
          </cell>
          <cell r="K41">
            <v>0</v>
          </cell>
          <cell r="O41">
            <v>10.199999999999999</v>
          </cell>
          <cell r="Q41">
            <v>0</v>
          </cell>
          <cell r="R41">
            <v>0</v>
          </cell>
          <cell r="U41">
            <v>31.274509803921571</v>
          </cell>
          <cell r="V41">
            <v>31.274509803921571</v>
          </cell>
          <cell r="W41">
            <v>12</v>
          </cell>
          <cell r="X41">
            <v>30.4</v>
          </cell>
          <cell r="Y41">
            <v>22</v>
          </cell>
          <cell r="Z41">
            <v>28.2</v>
          </cell>
          <cell r="AA41">
            <v>30.6</v>
          </cell>
          <cell r="AB41">
            <v>50.2</v>
          </cell>
          <cell r="AC41" t="str">
            <v>нужно увеличить продажи</v>
          </cell>
          <cell r="AD41">
            <v>0</v>
          </cell>
          <cell r="AE41">
            <v>8</v>
          </cell>
          <cell r="AF41">
            <v>0</v>
          </cell>
          <cell r="AG41">
            <v>0</v>
          </cell>
          <cell r="AH41">
            <v>12</v>
          </cell>
        </row>
        <row r="42">
          <cell r="A42" t="str">
            <v>Пельмени Отборные из свинины и говядины 0,9 кг ТМ Стародворье ТС Медвежье ушко  ПОКОМ</v>
          </cell>
          <cell r="B42" t="str">
            <v>шт</v>
          </cell>
          <cell r="C42">
            <v>168</v>
          </cell>
          <cell r="D42">
            <v>3</v>
          </cell>
          <cell r="E42">
            <v>14</v>
          </cell>
          <cell r="F42">
            <v>156</v>
          </cell>
          <cell r="G42">
            <v>0.9</v>
          </cell>
          <cell r="H42">
            <v>180</v>
          </cell>
          <cell r="J42">
            <v>15</v>
          </cell>
          <cell r="K42">
            <v>-1</v>
          </cell>
          <cell r="O42">
            <v>2.8</v>
          </cell>
          <cell r="Q42">
            <v>0</v>
          </cell>
          <cell r="R42">
            <v>0</v>
          </cell>
          <cell r="U42">
            <v>55.714285714285715</v>
          </cell>
          <cell r="V42">
            <v>55.714285714285715</v>
          </cell>
          <cell r="W42">
            <v>4.4000000000000004</v>
          </cell>
          <cell r="X42">
            <v>2</v>
          </cell>
          <cell r="Y42">
            <v>5.2</v>
          </cell>
          <cell r="Z42">
            <v>3.8</v>
          </cell>
          <cell r="AA42">
            <v>5.4</v>
          </cell>
          <cell r="AB42">
            <v>9.6</v>
          </cell>
          <cell r="AC42" t="str">
            <v>нужно увеличить продажи</v>
          </cell>
          <cell r="AD42">
            <v>0</v>
          </cell>
          <cell r="AE42">
            <v>8</v>
          </cell>
          <cell r="AF42">
            <v>0</v>
          </cell>
          <cell r="AG42">
            <v>0</v>
          </cell>
          <cell r="AH42">
            <v>12</v>
          </cell>
        </row>
        <row r="43">
          <cell r="A43" t="str">
            <v>Пельмени Отборные с говядиной 0,43 кг ТМ Стародворье ТС Медвежье ушко</v>
          </cell>
          <cell r="B43" t="str">
            <v>шт</v>
          </cell>
          <cell r="C43">
            <v>131</v>
          </cell>
          <cell r="E43">
            <v>8</v>
          </cell>
          <cell r="F43">
            <v>121</v>
          </cell>
          <cell r="G43">
            <v>0.43</v>
          </cell>
          <cell r="H43">
            <v>180</v>
          </cell>
          <cell r="J43">
            <v>8</v>
          </cell>
          <cell r="K43">
            <v>0</v>
          </cell>
          <cell r="O43">
            <v>1.6</v>
          </cell>
          <cell r="Q43">
            <v>0</v>
          </cell>
          <cell r="R43">
            <v>0</v>
          </cell>
          <cell r="U43">
            <v>75.625</v>
          </cell>
          <cell r="V43">
            <v>75.625</v>
          </cell>
          <cell r="W43">
            <v>3.2</v>
          </cell>
          <cell r="X43">
            <v>2</v>
          </cell>
          <cell r="Y43">
            <v>2</v>
          </cell>
          <cell r="Z43">
            <v>3</v>
          </cell>
          <cell r="AA43">
            <v>1.4</v>
          </cell>
          <cell r="AB43">
            <v>7.4</v>
          </cell>
          <cell r="AC43" t="str">
            <v>нужно увеличить продажи</v>
          </cell>
          <cell r="AD43">
            <v>0</v>
          </cell>
          <cell r="AE43">
            <v>16</v>
          </cell>
          <cell r="AF43">
            <v>0</v>
          </cell>
          <cell r="AG43">
            <v>0</v>
          </cell>
          <cell r="AH43">
            <v>12</v>
          </cell>
        </row>
        <row r="44">
          <cell r="A44" t="str">
            <v>Пельмени Отборные с говядиной 0,9 кг НОВА ТМ Стародворье ТС Медвежье ушко  ПОКОМ</v>
          </cell>
          <cell r="B44" t="str">
            <v>шт</v>
          </cell>
          <cell r="G44">
            <v>0.9</v>
          </cell>
          <cell r="H44">
            <v>180</v>
          </cell>
          <cell r="K44">
            <v>0</v>
          </cell>
          <cell r="O44">
            <v>0</v>
          </cell>
          <cell r="P44">
            <v>80</v>
          </cell>
          <cell r="Q44">
            <v>192</v>
          </cell>
          <cell r="R44">
            <v>192</v>
          </cell>
          <cell r="S44">
            <v>192</v>
          </cell>
          <cell r="U44" t="e">
            <v>#DIV/0!</v>
          </cell>
          <cell r="V44" t="e">
            <v>#DIV/0!</v>
          </cell>
          <cell r="W44">
            <v>0</v>
          </cell>
          <cell r="X44">
            <v>2.6</v>
          </cell>
          <cell r="Y44">
            <v>5.2</v>
          </cell>
          <cell r="Z44">
            <v>6</v>
          </cell>
          <cell r="AA44">
            <v>6.8</v>
          </cell>
          <cell r="AB44">
            <v>8.1999999999999993</v>
          </cell>
          <cell r="AD44">
            <v>172.8</v>
          </cell>
          <cell r="AE44">
            <v>8</v>
          </cell>
          <cell r="AF44">
            <v>24</v>
          </cell>
          <cell r="AG44">
            <v>172.8</v>
          </cell>
          <cell r="AH44">
            <v>12</v>
          </cell>
        </row>
        <row r="45">
          <cell r="A45" t="str">
            <v>Пельмени Отборные с говядиной и свининой 0,43 кг ТМ Стародворье ТС Медвежье ушко</v>
          </cell>
          <cell r="B45" t="str">
            <v>шт</v>
          </cell>
          <cell r="C45">
            <v>121</v>
          </cell>
          <cell r="E45">
            <v>18</v>
          </cell>
          <cell r="F45">
            <v>103</v>
          </cell>
          <cell r="G45">
            <v>0.43</v>
          </cell>
          <cell r="H45">
            <v>180</v>
          </cell>
          <cell r="J45">
            <v>20</v>
          </cell>
          <cell r="K45">
            <v>-2</v>
          </cell>
          <cell r="O45">
            <v>3.6</v>
          </cell>
          <cell r="Q45">
            <v>0</v>
          </cell>
          <cell r="R45">
            <v>0</v>
          </cell>
          <cell r="U45">
            <v>28.611111111111111</v>
          </cell>
          <cell r="V45">
            <v>28.611111111111111</v>
          </cell>
          <cell r="W45">
            <v>4.2</v>
          </cell>
          <cell r="X45">
            <v>1.4</v>
          </cell>
          <cell r="Y45">
            <v>4.5999999999999996</v>
          </cell>
          <cell r="Z45">
            <v>5.8</v>
          </cell>
          <cell r="AA45">
            <v>6.4</v>
          </cell>
          <cell r="AB45">
            <v>6.6</v>
          </cell>
          <cell r="AC45" t="str">
            <v>нужно увеличить продажи</v>
          </cell>
          <cell r="AD45">
            <v>0</v>
          </cell>
          <cell r="AE45">
            <v>16</v>
          </cell>
          <cell r="AF45">
            <v>0</v>
          </cell>
          <cell r="AG45">
            <v>0</v>
          </cell>
          <cell r="AH45">
            <v>12</v>
          </cell>
        </row>
        <row r="46">
          <cell r="A46" t="str">
            <v>Пельмени Со свининой и говядиной ТМ Особый рецепт Любимая ложка 1,0 кг  ПОКОМ</v>
          </cell>
          <cell r="B46" t="str">
            <v>шт</v>
          </cell>
          <cell r="C46">
            <v>68</v>
          </cell>
          <cell r="E46">
            <v>19</v>
          </cell>
          <cell r="F46">
            <v>49</v>
          </cell>
          <cell r="G46">
            <v>1</v>
          </cell>
          <cell r="H46">
            <v>180</v>
          </cell>
          <cell r="J46">
            <v>19</v>
          </cell>
          <cell r="K46">
            <v>0</v>
          </cell>
          <cell r="O46">
            <v>3.8</v>
          </cell>
          <cell r="P46">
            <v>46</v>
          </cell>
          <cell r="Q46">
            <v>120</v>
          </cell>
          <cell r="R46">
            <v>120</v>
          </cell>
          <cell r="S46">
            <v>120</v>
          </cell>
          <cell r="U46">
            <v>44.473684210526315</v>
          </cell>
          <cell r="V46">
            <v>12.894736842105264</v>
          </cell>
          <cell r="W46">
            <v>8</v>
          </cell>
          <cell r="X46">
            <v>4</v>
          </cell>
          <cell r="Y46">
            <v>4.8</v>
          </cell>
          <cell r="Z46">
            <v>3.8</v>
          </cell>
          <cell r="AA46">
            <v>6.8</v>
          </cell>
          <cell r="AB46">
            <v>7</v>
          </cell>
          <cell r="AD46">
            <v>120</v>
          </cell>
          <cell r="AE46">
            <v>5</v>
          </cell>
          <cell r="AF46">
            <v>24</v>
          </cell>
          <cell r="AG46">
            <v>120</v>
          </cell>
          <cell r="AH46">
            <v>12</v>
          </cell>
        </row>
        <row r="47">
          <cell r="A47" t="str">
            <v>Пирожки с мясом 3,7кг ВЕС ТМ Зареченские  ПОКОМ</v>
          </cell>
          <cell r="B47" t="str">
            <v>кг</v>
          </cell>
          <cell r="C47">
            <v>81.400000000000006</v>
          </cell>
          <cell r="E47">
            <v>7.4</v>
          </cell>
          <cell r="F47">
            <v>74</v>
          </cell>
          <cell r="G47">
            <v>1</v>
          </cell>
          <cell r="H47">
            <v>180</v>
          </cell>
          <cell r="J47">
            <v>7.4</v>
          </cell>
          <cell r="K47">
            <v>0</v>
          </cell>
          <cell r="O47">
            <v>1.48</v>
          </cell>
          <cell r="Q47">
            <v>0</v>
          </cell>
          <cell r="R47">
            <v>0</v>
          </cell>
          <cell r="U47">
            <v>50</v>
          </cell>
          <cell r="V47">
            <v>50</v>
          </cell>
          <cell r="W47">
            <v>1.48</v>
          </cell>
          <cell r="X47">
            <v>2.2200000000000002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 t="str">
            <v>нужно увеличить продажи</v>
          </cell>
          <cell r="AD47">
            <v>0</v>
          </cell>
          <cell r="AE47">
            <v>3.7</v>
          </cell>
          <cell r="AF47">
            <v>0</v>
          </cell>
          <cell r="AG47">
            <v>0</v>
          </cell>
          <cell r="AH47">
            <v>14</v>
          </cell>
        </row>
        <row r="48">
          <cell r="A48" t="str">
            <v>Хотстеры ТМ Горячая штучка ТС Хотстеры 0,25 кг зам  ПОКОМ</v>
          </cell>
          <cell r="B48" t="str">
            <v>шт</v>
          </cell>
          <cell r="C48">
            <v>902</v>
          </cell>
          <cell r="E48">
            <v>133</v>
          </cell>
          <cell r="F48">
            <v>743</v>
          </cell>
          <cell r="G48">
            <v>0.25</v>
          </cell>
          <cell r="H48">
            <v>180</v>
          </cell>
          <cell r="J48">
            <v>134</v>
          </cell>
          <cell r="K48">
            <v>-1</v>
          </cell>
          <cell r="O48">
            <v>26.6</v>
          </cell>
          <cell r="Q48">
            <v>168</v>
          </cell>
          <cell r="R48">
            <v>168</v>
          </cell>
          <cell r="S48">
            <v>168</v>
          </cell>
          <cell r="T48" t="str">
            <v>Продвижение</v>
          </cell>
          <cell r="U48">
            <v>34.248120300751879</v>
          </cell>
          <cell r="V48">
            <v>27.932330827067666</v>
          </cell>
          <cell r="W48">
            <v>36.200000000000003</v>
          </cell>
          <cell r="X48">
            <v>77.400000000000006</v>
          </cell>
          <cell r="Y48">
            <v>33.799999999999997</v>
          </cell>
          <cell r="Z48">
            <v>68.400000000000006</v>
          </cell>
          <cell r="AA48">
            <v>72.2</v>
          </cell>
          <cell r="AB48">
            <v>95.2</v>
          </cell>
          <cell r="AC48" t="str">
            <v>нужно увеличить продажи</v>
          </cell>
          <cell r="AD48">
            <v>42</v>
          </cell>
          <cell r="AE48">
            <v>12</v>
          </cell>
          <cell r="AF48">
            <v>14</v>
          </cell>
          <cell r="AG48">
            <v>42</v>
          </cell>
          <cell r="AH48">
            <v>14</v>
          </cell>
        </row>
        <row r="49">
          <cell r="A49" t="str">
            <v>Хрустящие крылышки ТМ Горячая штучка 0,3 кг зам  ПОКОМ</v>
          </cell>
          <cell r="B49" t="str">
            <v>шт</v>
          </cell>
          <cell r="C49">
            <v>409</v>
          </cell>
          <cell r="D49">
            <v>2</v>
          </cell>
          <cell r="E49">
            <v>64</v>
          </cell>
          <cell r="F49">
            <v>345</v>
          </cell>
          <cell r="G49">
            <v>0.3</v>
          </cell>
          <cell r="H49">
            <v>180</v>
          </cell>
          <cell r="J49">
            <v>65</v>
          </cell>
          <cell r="K49">
            <v>-1</v>
          </cell>
          <cell r="O49">
            <v>12.8</v>
          </cell>
          <cell r="Q49">
            <v>168</v>
          </cell>
          <cell r="R49">
            <v>168</v>
          </cell>
          <cell r="S49">
            <v>168</v>
          </cell>
          <cell r="T49" t="str">
            <v>Продвижение</v>
          </cell>
          <cell r="U49">
            <v>40.078125</v>
          </cell>
          <cell r="V49">
            <v>26.953125</v>
          </cell>
          <cell r="W49">
            <v>18.8</v>
          </cell>
          <cell r="X49">
            <v>35.200000000000003</v>
          </cell>
          <cell r="Y49">
            <v>34.4</v>
          </cell>
          <cell r="Z49">
            <v>34</v>
          </cell>
          <cell r="AA49">
            <v>37.799999999999997</v>
          </cell>
          <cell r="AB49">
            <v>67.8</v>
          </cell>
          <cell r="AC49" t="str">
            <v>нужно увеличить продажи</v>
          </cell>
          <cell r="AD49">
            <v>50.4</v>
          </cell>
          <cell r="AE49">
            <v>12</v>
          </cell>
          <cell r="AF49">
            <v>14</v>
          </cell>
          <cell r="AG49">
            <v>50.4</v>
          </cell>
          <cell r="AH49">
            <v>14</v>
          </cell>
        </row>
        <row r="50">
          <cell r="A50" t="str">
            <v>Хрустящие крылышки ТМ Зареченские ТС Зареченские продукты. ВЕС ПОКОМ</v>
          </cell>
          <cell r="B50" t="str">
            <v>кг</v>
          </cell>
          <cell r="C50">
            <v>114.5</v>
          </cell>
          <cell r="F50">
            <v>114.5</v>
          </cell>
          <cell r="G50">
            <v>1</v>
          </cell>
          <cell r="H50">
            <v>180</v>
          </cell>
          <cell r="K50">
            <v>0</v>
          </cell>
          <cell r="O50">
            <v>0</v>
          </cell>
          <cell r="Q50">
            <v>168</v>
          </cell>
          <cell r="R50">
            <v>162</v>
          </cell>
          <cell r="S50">
            <v>168</v>
          </cell>
          <cell r="T50" t="str">
            <v>Продвижение</v>
          </cell>
          <cell r="U50" t="e">
            <v>#DIV/0!</v>
          </cell>
          <cell r="V50" t="e">
            <v>#DIV/0!</v>
          </cell>
          <cell r="W50">
            <v>2.2999999999999998</v>
          </cell>
          <cell r="X50">
            <v>1.08</v>
          </cell>
          <cell r="Y50">
            <v>2.88</v>
          </cell>
          <cell r="Z50">
            <v>4.68</v>
          </cell>
          <cell r="AA50">
            <v>4.32</v>
          </cell>
          <cell r="AB50">
            <v>4.32</v>
          </cell>
          <cell r="AC50" t="str">
            <v>нужно увеличить продажи</v>
          </cell>
          <cell r="AD50">
            <v>168</v>
          </cell>
          <cell r="AE50">
            <v>1.8</v>
          </cell>
          <cell r="AF50">
            <v>90</v>
          </cell>
          <cell r="AG50">
            <v>162</v>
          </cell>
          <cell r="AH50">
            <v>18</v>
          </cell>
        </row>
        <row r="51">
          <cell r="A51" t="str">
            <v>Хрустящие крылышки острые к пиву ТМ Горячая штучка 0,3кг зам  ПОКОМ</v>
          </cell>
          <cell r="B51" t="str">
            <v>шт</v>
          </cell>
          <cell r="C51">
            <v>322</v>
          </cell>
          <cell r="D51">
            <v>2</v>
          </cell>
          <cell r="E51">
            <v>76</v>
          </cell>
          <cell r="F51">
            <v>247</v>
          </cell>
          <cell r="G51">
            <v>0.3</v>
          </cell>
          <cell r="H51">
            <v>180</v>
          </cell>
          <cell r="J51">
            <v>76</v>
          </cell>
          <cell r="K51">
            <v>0</v>
          </cell>
          <cell r="O51">
            <v>15.2</v>
          </cell>
          <cell r="P51">
            <v>133</v>
          </cell>
          <cell r="Q51">
            <v>336</v>
          </cell>
          <cell r="R51">
            <v>336</v>
          </cell>
          <cell r="S51">
            <v>336</v>
          </cell>
          <cell r="U51">
            <v>38.35526315789474</v>
          </cell>
          <cell r="V51">
            <v>16.25</v>
          </cell>
          <cell r="W51">
            <v>13.6</v>
          </cell>
          <cell r="X51">
            <v>20.2</v>
          </cell>
          <cell r="Y51">
            <v>10.199999999999999</v>
          </cell>
          <cell r="Z51">
            <v>36.799999999999997</v>
          </cell>
          <cell r="AA51">
            <v>20.2</v>
          </cell>
          <cell r="AB51">
            <v>20.399999999999999</v>
          </cell>
          <cell r="AD51">
            <v>100.8</v>
          </cell>
          <cell r="AE51">
            <v>12</v>
          </cell>
          <cell r="AF51">
            <v>28</v>
          </cell>
          <cell r="AG51">
            <v>100.8</v>
          </cell>
          <cell r="AH51">
            <v>14</v>
          </cell>
        </row>
        <row r="52">
          <cell r="A52" t="str">
            <v>Чебупай сочное яблоко ТМ Горячая штучка 0,2 кг зам.  ПОКОМ</v>
          </cell>
          <cell r="B52" t="str">
            <v>шт</v>
          </cell>
          <cell r="C52">
            <v>237</v>
          </cell>
          <cell r="E52">
            <v>3</v>
          </cell>
          <cell r="F52">
            <v>228</v>
          </cell>
          <cell r="G52">
            <v>0.2</v>
          </cell>
          <cell r="H52">
            <v>365</v>
          </cell>
          <cell r="J52">
            <v>3</v>
          </cell>
          <cell r="K52">
            <v>0</v>
          </cell>
          <cell r="O52">
            <v>0.6</v>
          </cell>
          <cell r="Q52">
            <v>240</v>
          </cell>
          <cell r="R52">
            <v>240</v>
          </cell>
          <cell r="S52">
            <v>240</v>
          </cell>
          <cell r="T52" t="str">
            <v>Продвижение</v>
          </cell>
          <cell r="U52">
            <v>780</v>
          </cell>
          <cell r="V52">
            <v>380</v>
          </cell>
          <cell r="W52">
            <v>1.8</v>
          </cell>
          <cell r="X52">
            <v>11.6</v>
          </cell>
          <cell r="Y52">
            <v>5</v>
          </cell>
          <cell r="Z52">
            <v>4.8</v>
          </cell>
          <cell r="AA52">
            <v>9.4</v>
          </cell>
          <cell r="AB52">
            <v>14</v>
          </cell>
          <cell r="AC52" t="str">
            <v>нужно увеличить продажи</v>
          </cell>
          <cell r="AD52">
            <v>48</v>
          </cell>
          <cell r="AE52">
            <v>6</v>
          </cell>
          <cell r="AF52">
            <v>40</v>
          </cell>
          <cell r="AG52">
            <v>48</v>
          </cell>
          <cell r="AH52">
            <v>10</v>
          </cell>
        </row>
        <row r="53">
          <cell r="A53" t="str">
            <v>Чебупай спелая вишня ТМ Горячая штучка 0,2 кг зам.  ПОКОМ</v>
          </cell>
          <cell r="B53" t="str">
            <v>шт</v>
          </cell>
          <cell r="C53">
            <v>142</v>
          </cell>
          <cell r="E53">
            <v>3</v>
          </cell>
          <cell r="F53">
            <v>139</v>
          </cell>
          <cell r="G53">
            <v>0.2</v>
          </cell>
          <cell r="H53">
            <v>365</v>
          </cell>
          <cell r="J53">
            <v>3</v>
          </cell>
          <cell r="K53">
            <v>0</v>
          </cell>
          <cell r="O53">
            <v>0.6</v>
          </cell>
          <cell r="Q53">
            <v>240</v>
          </cell>
          <cell r="R53">
            <v>240</v>
          </cell>
          <cell r="S53">
            <v>240</v>
          </cell>
          <cell r="T53" t="str">
            <v>Продвижение</v>
          </cell>
          <cell r="U53">
            <v>631.66666666666674</v>
          </cell>
          <cell r="V53">
            <v>231.66666666666669</v>
          </cell>
          <cell r="W53">
            <v>0.6</v>
          </cell>
          <cell r="X53">
            <v>11</v>
          </cell>
          <cell r="Y53">
            <v>8</v>
          </cell>
          <cell r="Z53">
            <v>6</v>
          </cell>
          <cell r="AA53">
            <v>0</v>
          </cell>
          <cell r="AB53">
            <v>6</v>
          </cell>
          <cell r="AC53" t="str">
            <v>нужно увеличить продажи</v>
          </cell>
          <cell r="AD53">
            <v>48</v>
          </cell>
          <cell r="AE53">
            <v>6</v>
          </cell>
          <cell r="AF53">
            <v>40</v>
          </cell>
          <cell r="AG53">
            <v>48</v>
          </cell>
          <cell r="AH53">
            <v>10</v>
          </cell>
        </row>
        <row r="54">
          <cell r="A54" t="str">
            <v>Чебупели Курочка гриль ТМ Горячая штучка, 0,3 кг зам  ПОКОМ</v>
          </cell>
          <cell r="B54" t="str">
            <v>шт</v>
          </cell>
          <cell r="C54">
            <v>999</v>
          </cell>
          <cell r="E54">
            <v>228</v>
          </cell>
          <cell r="F54">
            <v>1</v>
          </cell>
          <cell r="G54">
            <v>0.3</v>
          </cell>
          <cell r="H54">
            <v>180</v>
          </cell>
          <cell r="J54">
            <v>564</v>
          </cell>
          <cell r="K54">
            <v>-336</v>
          </cell>
          <cell r="O54">
            <v>45.6</v>
          </cell>
          <cell r="P54">
            <v>1139</v>
          </cell>
          <cell r="Q54">
            <v>3920</v>
          </cell>
          <cell r="R54">
            <v>3920</v>
          </cell>
          <cell r="S54">
            <v>3920</v>
          </cell>
          <cell r="T54" t="str">
            <v>Продвижение</v>
          </cell>
          <cell r="U54">
            <v>85.98684210526315</v>
          </cell>
          <cell r="V54">
            <v>2.1929824561403508E-2</v>
          </cell>
          <cell r="W54">
            <v>267.39999999999998</v>
          </cell>
          <cell r="X54">
            <v>158.6</v>
          </cell>
          <cell r="Y54">
            <v>255</v>
          </cell>
          <cell r="Z54">
            <v>91.2</v>
          </cell>
          <cell r="AA54">
            <v>171.4</v>
          </cell>
          <cell r="AB54">
            <v>174.4</v>
          </cell>
          <cell r="AD54">
            <v>1176</v>
          </cell>
          <cell r="AE54">
            <v>14</v>
          </cell>
          <cell r="AF54">
            <v>280</v>
          </cell>
          <cell r="AG54">
            <v>1176</v>
          </cell>
          <cell r="AH54">
            <v>14</v>
          </cell>
        </row>
        <row r="55">
          <cell r="A55" t="str">
            <v>Чебупицца Пепперони ТМ Горячая штучка ТС Чебупицца 0.25кг зам  ПОКОМ</v>
          </cell>
          <cell r="B55" t="str">
            <v>шт</v>
          </cell>
          <cell r="C55">
            <v>1154</v>
          </cell>
          <cell r="E55">
            <v>180</v>
          </cell>
          <cell r="F55">
            <v>865</v>
          </cell>
          <cell r="G55">
            <v>0.25</v>
          </cell>
          <cell r="H55">
            <v>180</v>
          </cell>
          <cell r="J55">
            <v>180</v>
          </cell>
          <cell r="K55">
            <v>0</v>
          </cell>
          <cell r="O55">
            <v>36</v>
          </cell>
          <cell r="Q55">
            <v>336</v>
          </cell>
          <cell r="R55">
            <v>336</v>
          </cell>
          <cell r="S55">
            <v>336</v>
          </cell>
          <cell r="T55" t="str">
            <v>Продвижение</v>
          </cell>
          <cell r="U55">
            <v>33.361111111111114</v>
          </cell>
          <cell r="V55">
            <v>24.027777777777779</v>
          </cell>
          <cell r="W55">
            <v>67.8</v>
          </cell>
          <cell r="X55">
            <v>104</v>
          </cell>
          <cell r="Y55">
            <v>70.599999999999994</v>
          </cell>
          <cell r="Z55">
            <v>93.6</v>
          </cell>
          <cell r="AA55">
            <v>84.6</v>
          </cell>
          <cell r="AB55">
            <v>124.2</v>
          </cell>
          <cell r="AD55">
            <v>84</v>
          </cell>
          <cell r="AE55">
            <v>12</v>
          </cell>
          <cell r="AF55">
            <v>28</v>
          </cell>
          <cell r="AG55">
            <v>84</v>
          </cell>
          <cell r="AH55">
            <v>14</v>
          </cell>
        </row>
        <row r="56">
          <cell r="A56" t="str">
            <v>Чебупицца курочка по-итальянски Горячая штучка 0,25 кг зам  ПОКОМ</v>
          </cell>
          <cell r="B56" t="str">
            <v>шт</v>
          </cell>
          <cell r="C56">
            <v>1078</v>
          </cell>
          <cell r="D56">
            <v>2</v>
          </cell>
          <cell r="E56">
            <v>181</v>
          </cell>
          <cell r="F56">
            <v>838</v>
          </cell>
          <cell r="G56">
            <v>0.25</v>
          </cell>
          <cell r="H56">
            <v>180</v>
          </cell>
          <cell r="J56">
            <v>181</v>
          </cell>
          <cell r="K56">
            <v>0</v>
          </cell>
          <cell r="O56">
            <v>36.200000000000003</v>
          </cell>
          <cell r="Q56">
            <v>336</v>
          </cell>
          <cell r="R56">
            <v>336</v>
          </cell>
          <cell r="S56">
            <v>336</v>
          </cell>
          <cell r="T56" t="str">
            <v>Продвижение</v>
          </cell>
          <cell r="U56">
            <v>32.430939226519335</v>
          </cell>
          <cell r="V56">
            <v>23.149171270718231</v>
          </cell>
          <cell r="W56">
            <v>43.6</v>
          </cell>
          <cell r="X56">
            <v>91.6</v>
          </cell>
          <cell r="Y56">
            <v>62.6</v>
          </cell>
          <cell r="Z56">
            <v>86.8</v>
          </cell>
          <cell r="AA56">
            <v>72.8</v>
          </cell>
          <cell r="AB56">
            <v>111</v>
          </cell>
          <cell r="AD56">
            <v>84</v>
          </cell>
          <cell r="AE56">
            <v>12</v>
          </cell>
          <cell r="AF56">
            <v>28</v>
          </cell>
          <cell r="AG56">
            <v>84</v>
          </cell>
          <cell r="AH56">
            <v>14</v>
          </cell>
        </row>
        <row r="57">
          <cell r="A57" t="str">
            <v>Чебуреки Мясные вес 2,7  ПОКОМ</v>
          </cell>
          <cell r="B57" t="str">
            <v>кг</v>
          </cell>
          <cell r="C57">
            <v>70.2</v>
          </cell>
          <cell r="D57">
            <v>2.7</v>
          </cell>
          <cell r="E57">
            <v>27</v>
          </cell>
          <cell r="F57">
            <v>45.9</v>
          </cell>
          <cell r="G57">
            <v>1</v>
          </cell>
          <cell r="H57">
            <v>180</v>
          </cell>
          <cell r="J57">
            <v>27</v>
          </cell>
          <cell r="K57">
            <v>0</v>
          </cell>
          <cell r="O57">
            <v>5.4</v>
          </cell>
          <cell r="P57">
            <v>89.1</v>
          </cell>
          <cell r="Q57">
            <v>152</v>
          </cell>
          <cell r="R57">
            <v>151.20000000000002</v>
          </cell>
          <cell r="S57">
            <v>151</v>
          </cell>
          <cell r="U57">
            <v>36.5</v>
          </cell>
          <cell r="V57">
            <v>8.5</v>
          </cell>
          <cell r="W57">
            <v>4.32</v>
          </cell>
          <cell r="X57">
            <v>2.16</v>
          </cell>
          <cell r="Y57">
            <v>9.4599999999999991</v>
          </cell>
          <cell r="Z57">
            <v>10.8</v>
          </cell>
          <cell r="AA57">
            <v>9.92</v>
          </cell>
          <cell r="AB57">
            <v>11.88</v>
          </cell>
          <cell r="AD57">
            <v>152</v>
          </cell>
          <cell r="AE57">
            <v>2.7</v>
          </cell>
          <cell r="AF57">
            <v>56</v>
          </cell>
          <cell r="AG57">
            <v>151.20000000000002</v>
          </cell>
          <cell r="AH57">
            <v>14</v>
          </cell>
        </row>
        <row r="58">
          <cell r="A58" t="str">
            <v>Чебуреки сочные ВЕС ТМ Зареченские  ПОКОМ</v>
          </cell>
          <cell r="B58" t="str">
            <v>кг</v>
          </cell>
          <cell r="C58">
            <v>162.30000000000001</v>
          </cell>
          <cell r="E58">
            <v>10</v>
          </cell>
          <cell r="F58">
            <v>152.30000000000001</v>
          </cell>
          <cell r="G58">
            <v>1</v>
          </cell>
          <cell r="H58">
            <v>180</v>
          </cell>
          <cell r="J58">
            <v>6.4</v>
          </cell>
          <cell r="K58">
            <v>3.5999999999999996</v>
          </cell>
          <cell r="O58">
            <v>2</v>
          </cell>
          <cell r="Q58">
            <v>0</v>
          </cell>
          <cell r="R58">
            <v>0</v>
          </cell>
          <cell r="U58">
            <v>76.150000000000006</v>
          </cell>
          <cell r="V58">
            <v>76.150000000000006</v>
          </cell>
          <cell r="W58">
            <v>2</v>
          </cell>
          <cell r="X58">
            <v>1</v>
          </cell>
          <cell r="Y58">
            <v>1</v>
          </cell>
          <cell r="Z58">
            <v>1</v>
          </cell>
          <cell r="AA58">
            <v>2.62</v>
          </cell>
          <cell r="AB58">
            <v>8.6999999999999993</v>
          </cell>
          <cell r="AC58" t="str">
            <v>нужно увеличить продажи</v>
          </cell>
          <cell r="AD58">
            <v>0</v>
          </cell>
          <cell r="AE58">
            <v>5</v>
          </cell>
          <cell r="AF58">
            <v>0</v>
          </cell>
          <cell r="AG58">
            <v>0</v>
          </cell>
          <cell r="AH58">
            <v>12</v>
          </cell>
        </row>
        <row r="59">
          <cell r="A59" t="str">
            <v>Чебуречище ТМ Горячая штучка .0,14 кг зам. ПОКОМ</v>
          </cell>
          <cell r="B59" t="str">
            <v>шт</v>
          </cell>
          <cell r="C59">
            <v>565</v>
          </cell>
          <cell r="E59">
            <v>252</v>
          </cell>
          <cell r="F59">
            <v>313</v>
          </cell>
          <cell r="G59">
            <v>0.14000000000000001</v>
          </cell>
          <cell r="H59">
            <v>180</v>
          </cell>
          <cell r="J59">
            <v>252</v>
          </cell>
          <cell r="K59">
            <v>0</v>
          </cell>
          <cell r="O59">
            <v>50.4</v>
          </cell>
          <cell r="P59">
            <v>947</v>
          </cell>
          <cell r="Q59">
            <v>3168</v>
          </cell>
          <cell r="R59">
            <v>3168</v>
          </cell>
          <cell r="S59">
            <v>3168</v>
          </cell>
          <cell r="T59" t="str">
            <v>Продвижение</v>
          </cell>
          <cell r="U59">
            <v>69.067460317460316</v>
          </cell>
          <cell r="V59">
            <v>6.2103174603174605</v>
          </cell>
          <cell r="W59">
            <v>4.4000000000000004</v>
          </cell>
          <cell r="X59">
            <v>39.6</v>
          </cell>
          <cell r="Y59">
            <v>28</v>
          </cell>
          <cell r="Z59">
            <v>84.4</v>
          </cell>
          <cell r="AA59">
            <v>48.4</v>
          </cell>
          <cell r="AB59">
            <v>50.4</v>
          </cell>
          <cell r="AD59">
            <v>443.52000000000004</v>
          </cell>
          <cell r="AE59">
            <v>22</v>
          </cell>
          <cell r="AF59">
            <v>144</v>
          </cell>
          <cell r="AG59">
            <v>443.52000000000004</v>
          </cell>
          <cell r="AH59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491"/>
  <sheetViews>
    <sheetView tabSelected="1" zoomScale="85" workbookViewId="0">
      <pane xSplit="4" ySplit="5" topLeftCell="E27" activePane="bottomRight" state="frozen"/>
      <selection pane="topRight" activeCell="C1" sqref="C1"/>
      <selection pane="bottomLeft" activeCell="A6" sqref="A6"/>
      <selection pane="bottomRight" activeCell="F59" sqref="F59"/>
    </sheetView>
  </sheetViews>
  <sheetFormatPr defaultRowHeight="15" x14ac:dyDescent="0.25"/>
  <cols>
    <col min="1" max="1" width="78.28515625" customWidth="1"/>
    <col min="2" max="2" width="6.5703125" customWidth="1"/>
    <col min="3" max="3" width="10.28515625" customWidth="1"/>
    <col min="4" max="4" width="4" customWidth="1"/>
    <col min="5" max="8" width="6.42578125" customWidth="1"/>
    <col min="9" max="9" width="5" style="8" customWidth="1"/>
    <col min="10" max="10" width="5" customWidth="1"/>
    <col min="11" max="11" width="1" customWidth="1"/>
    <col min="12" max="12" width="5.42578125" customWidth="1"/>
    <col min="13" max="13" width="6.5703125" customWidth="1"/>
    <col min="14" max="16" width="0.85546875" customWidth="1"/>
    <col min="17" max="17" width="6.140625" customWidth="1"/>
    <col min="18" max="19" width="8.5703125" customWidth="1"/>
    <col min="20" max="20" width="10.140625" customWidth="1"/>
    <col min="21" max="21" width="8.7109375" customWidth="1"/>
    <col min="22" max="22" width="13" customWidth="1"/>
    <col min="23" max="23" width="6" customWidth="1"/>
    <col min="24" max="24" width="5.85546875" customWidth="1"/>
    <col min="25" max="30" width="6" customWidth="1"/>
    <col min="31" max="31" width="20.85546875" customWidth="1"/>
    <col min="32" max="32" width="8" customWidth="1"/>
    <col min="33" max="33" width="7.7109375" style="8" customWidth="1"/>
    <col min="34" max="34" width="8" style="8" customWidth="1"/>
    <col min="35" max="54" width="8" customWidth="1"/>
  </cols>
  <sheetData>
    <row r="1" spans="1:54" x14ac:dyDescent="0.25">
      <c r="A1" s="1"/>
      <c r="B1" s="1"/>
      <c r="C1" s="1"/>
      <c r="D1" s="1"/>
      <c r="E1" s="1"/>
      <c r="F1" s="1"/>
      <c r="G1" s="1"/>
      <c r="H1" s="1"/>
      <c r="I1" s="6"/>
      <c r="J1" s="1"/>
      <c r="K1" s="1"/>
      <c r="L1" s="1"/>
      <c r="M1" s="1"/>
      <c r="N1" s="1"/>
      <c r="O1" s="1"/>
      <c r="P1" s="1"/>
      <c r="Q1" s="1"/>
      <c r="R1" s="1"/>
      <c r="S1" s="1"/>
      <c r="T1" s="14" t="s">
        <v>91</v>
      </c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6"/>
      <c r="AH1" s="6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x14ac:dyDescent="0.25">
      <c r="A2" s="1"/>
      <c r="B2" s="1"/>
      <c r="C2" s="1"/>
      <c r="D2" s="1"/>
      <c r="E2" s="1"/>
      <c r="F2" s="1"/>
      <c r="G2" s="1"/>
      <c r="H2" s="1"/>
      <c r="I2" s="6"/>
      <c r="J2" s="1"/>
      <c r="K2" s="1"/>
      <c r="L2" s="1"/>
      <c r="M2" s="1"/>
      <c r="N2" s="1"/>
      <c r="O2" s="1"/>
      <c r="P2" s="1"/>
      <c r="Q2" s="1"/>
      <c r="R2" s="1" t="s">
        <v>90</v>
      </c>
      <c r="S2" s="1" t="s">
        <v>102</v>
      </c>
      <c r="T2" s="14" t="s">
        <v>92</v>
      </c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2" t="s">
        <v>90</v>
      </c>
      <c r="AG2" s="6"/>
      <c r="AH2" s="13"/>
      <c r="AI2" s="14" t="s">
        <v>91</v>
      </c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 x14ac:dyDescent="0.25">
      <c r="A3" s="2" t="s">
        <v>0</v>
      </c>
      <c r="B3" s="2"/>
      <c r="C3" s="2"/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7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3" t="s">
        <v>15</v>
      </c>
      <c r="S3" s="3" t="s">
        <v>15</v>
      </c>
      <c r="T3" s="3" t="s">
        <v>15</v>
      </c>
      <c r="U3" s="9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7" t="s">
        <v>23</v>
      </c>
      <c r="AH3" s="7" t="s">
        <v>24</v>
      </c>
      <c r="AI3" s="2" t="s">
        <v>25</v>
      </c>
      <c r="AJ3" s="11" t="s">
        <v>89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x14ac:dyDescent="0.25">
      <c r="A4" s="1"/>
      <c r="B4" s="1"/>
      <c r="C4" s="1"/>
      <c r="D4" s="1"/>
      <c r="E4" s="1"/>
      <c r="F4" s="1"/>
      <c r="G4" s="1"/>
      <c r="H4" s="1"/>
      <c r="I4" s="6"/>
      <c r="J4" s="1"/>
      <c r="K4" s="1"/>
      <c r="L4" s="1"/>
      <c r="M4" s="1"/>
      <c r="N4" s="1"/>
      <c r="O4" s="1"/>
      <c r="P4" s="1" t="s">
        <v>26</v>
      </c>
      <c r="Q4" s="1" t="s">
        <v>27</v>
      </c>
      <c r="R4" s="1"/>
      <c r="S4" s="1"/>
      <c r="T4" s="1"/>
      <c r="U4" s="1"/>
      <c r="V4" s="1"/>
      <c r="W4" s="1"/>
      <c r="X4" s="1"/>
      <c r="Y4" s="1" t="s">
        <v>95</v>
      </c>
      <c r="Z4" s="1" t="s">
        <v>94</v>
      </c>
      <c r="AA4" s="1" t="s">
        <v>28</v>
      </c>
      <c r="AB4" s="1" t="s">
        <v>29</v>
      </c>
      <c r="AC4" s="1" t="s">
        <v>30</v>
      </c>
      <c r="AD4" s="1" t="s">
        <v>31</v>
      </c>
      <c r="AE4" s="1"/>
      <c r="AF4" s="1"/>
      <c r="AG4" s="6"/>
      <c r="AH4" s="6" t="s">
        <v>104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spans="1:54" x14ac:dyDescent="0.25">
      <c r="A5" s="1"/>
      <c r="B5" s="1"/>
      <c r="C5" s="1"/>
      <c r="D5" s="1"/>
      <c r="E5" s="1"/>
      <c r="F5" s="1"/>
      <c r="G5" s="4">
        <f>SUM(G6:G491)</f>
        <v>1597.3</v>
      </c>
      <c r="H5" s="4">
        <f>SUM(H6:H491)</f>
        <v>13959.6</v>
      </c>
      <c r="I5" s="6"/>
      <c r="J5" s="1"/>
      <c r="K5" s="1"/>
      <c r="L5" s="4">
        <f t="shared" ref="L5:U5" si="0">SUM(L6:L491)</f>
        <v>2809.1000000000004</v>
      </c>
      <c r="M5" s="4">
        <f t="shared" si="0"/>
        <v>-1211.8000000000002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319.45999999999992</v>
      </c>
      <c r="R5" s="4">
        <v>1656</v>
      </c>
      <c r="S5" s="4">
        <f t="shared" si="0"/>
        <v>17352</v>
      </c>
      <c r="T5" s="4">
        <f t="shared" si="0"/>
        <v>12312</v>
      </c>
      <c r="U5" s="4">
        <f t="shared" si="0"/>
        <v>17352</v>
      </c>
      <c r="V5" s="1"/>
      <c r="W5" s="1"/>
      <c r="X5" s="1"/>
      <c r="Y5" s="4">
        <f t="shared" ref="Y5:AD5" si="1">SUM(Y6:Y491)</f>
        <v>579.98000000000013</v>
      </c>
      <c r="Z5" s="4">
        <f t="shared" si="1"/>
        <v>606.19999999999993</v>
      </c>
      <c r="AA5" s="4">
        <f t="shared" si="1"/>
        <v>515.06000000000006</v>
      </c>
      <c r="AB5" s="4">
        <f t="shared" si="1"/>
        <v>788.08</v>
      </c>
      <c r="AC5" s="4">
        <f t="shared" si="1"/>
        <v>1166.8600000000001</v>
      </c>
      <c r="AD5" s="4">
        <f t="shared" si="1"/>
        <v>1116.3600000000001</v>
      </c>
      <c r="AE5" s="1"/>
      <c r="AF5" s="4">
        <f>SUM(AF6:AF491)</f>
        <v>4928.76</v>
      </c>
      <c r="AG5" s="6"/>
      <c r="AH5" s="10">
        <f>SUM(AH6:AH491)</f>
        <v>1328</v>
      </c>
      <c r="AI5" s="4">
        <f>SUM(AI6:AI491)</f>
        <v>4945.5600000000004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1:54" x14ac:dyDescent="0.25">
      <c r="A6" s="15" t="s">
        <v>32</v>
      </c>
      <c r="B6" s="15"/>
      <c r="C6" s="15"/>
      <c r="D6" s="15" t="s">
        <v>33</v>
      </c>
      <c r="E6" s="15">
        <v>-15</v>
      </c>
      <c r="F6" s="15"/>
      <c r="G6" s="15"/>
      <c r="H6" s="15">
        <v>-15</v>
      </c>
      <c r="I6" s="16">
        <v>0</v>
      </c>
      <c r="J6" s="15" t="e">
        <v>#N/A</v>
      </c>
      <c r="K6" s="15"/>
      <c r="L6" s="15"/>
      <c r="M6" s="15">
        <f t="shared" ref="M6:M32" si="2">G6-L6</f>
        <v>0</v>
      </c>
      <c r="N6" s="15"/>
      <c r="O6" s="15"/>
      <c r="P6" s="15"/>
      <c r="Q6" s="15">
        <f>G6/5</f>
        <v>0</v>
      </c>
      <c r="R6" s="17"/>
      <c r="S6" s="17"/>
      <c r="T6" s="17"/>
      <c r="U6" s="17"/>
      <c r="V6" s="15"/>
      <c r="W6" s="15" t="e">
        <f>(H6+T6)/Q6</f>
        <v>#DIV/0!</v>
      </c>
      <c r="X6" s="15" t="e">
        <f>H6/Q6</f>
        <v>#DIV/0!</v>
      </c>
      <c r="Y6" s="15">
        <v>0</v>
      </c>
      <c r="Z6" s="15">
        <v>0</v>
      </c>
      <c r="AA6" s="15">
        <v>0.6</v>
      </c>
      <c r="AB6" s="15">
        <v>0</v>
      </c>
      <c r="AC6" s="15">
        <v>0</v>
      </c>
      <c r="AD6" s="15">
        <v>4</v>
      </c>
      <c r="AE6" s="15" t="s">
        <v>34</v>
      </c>
      <c r="AF6" s="15">
        <f>S6*I6</f>
        <v>0</v>
      </c>
      <c r="AG6" s="16">
        <v>0</v>
      </c>
      <c r="AH6" s="16"/>
      <c r="AI6" s="15"/>
      <c r="AJ6" s="15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x14ac:dyDescent="0.25">
      <c r="A7" s="1" t="s">
        <v>35</v>
      </c>
      <c r="B7" s="1"/>
      <c r="C7" s="1"/>
      <c r="D7" s="1" t="s">
        <v>33</v>
      </c>
      <c r="E7" s="1">
        <v>875</v>
      </c>
      <c r="F7" s="1"/>
      <c r="G7" s="1">
        <v>22</v>
      </c>
      <c r="H7" s="1">
        <v>853</v>
      </c>
      <c r="I7" s="6">
        <v>0.3</v>
      </c>
      <c r="J7" s="1">
        <v>180</v>
      </c>
      <c r="K7" s="1"/>
      <c r="L7" s="1">
        <v>22</v>
      </c>
      <c r="M7" s="1">
        <f t="shared" si="2"/>
        <v>0</v>
      </c>
      <c r="N7" s="1"/>
      <c r="O7" s="1"/>
      <c r="P7" s="1"/>
      <c r="Q7" s="1">
        <f t="shared" ref="Q7:Q57" si="3">G7/5</f>
        <v>4.4000000000000004</v>
      </c>
      <c r="R7" s="5"/>
      <c r="S7" s="5"/>
      <c r="T7" s="5">
        <f>AG7*AH7</f>
        <v>0</v>
      </c>
      <c r="U7" s="5"/>
      <c r="V7" s="1"/>
      <c r="W7" s="1">
        <f t="shared" ref="W7:W56" si="4">(H7+T7)/Q7</f>
        <v>193.86363636363635</v>
      </c>
      <c r="X7" s="1">
        <f t="shared" ref="X7:X56" si="5">H7/Q7</f>
        <v>193.86363636363635</v>
      </c>
      <c r="Y7" s="1">
        <f>VLOOKUP(A7,[1]TDSheet!$A:$L,6,0)/5</f>
        <v>5.2</v>
      </c>
      <c r="Z7" s="1">
        <f>VLOOKUP(A7,[2]TDSheet!$A:$M,6,0)/5</f>
        <v>6.8</v>
      </c>
      <c r="AA7" s="1">
        <v>13.8</v>
      </c>
      <c r="AB7" s="1">
        <v>7.6</v>
      </c>
      <c r="AC7" s="1">
        <v>35</v>
      </c>
      <c r="AD7" s="1">
        <v>19.600000000000001</v>
      </c>
      <c r="AE7" s="20" t="s">
        <v>96</v>
      </c>
      <c r="AF7" s="1">
        <f t="shared" ref="AF7:AF57" si="6">S7*I7</f>
        <v>0</v>
      </c>
      <c r="AG7" s="6">
        <v>12</v>
      </c>
      <c r="AH7" s="6">
        <f>MROUND(S7,AG7*AJ7)/AG7</f>
        <v>0</v>
      </c>
      <c r="AI7" s="1">
        <f>AH7*AG7*I7</f>
        <v>0</v>
      </c>
      <c r="AJ7" s="1">
        <f>VLOOKUP(A7,[3]Sheet!$A:$AH,34,0)</f>
        <v>14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1:54" x14ac:dyDescent="0.25">
      <c r="A8" s="1" t="s">
        <v>37</v>
      </c>
      <c r="B8" s="21">
        <v>0.3</v>
      </c>
      <c r="C8" s="21">
        <f>U8*B8</f>
        <v>100.8</v>
      </c>
      <c r="D8" s="1" t="s">
        <v>33</v>
      </c>
      <c r="E8" s="1">
        <v>387</v>
      </c>
      <c r="F8" s="1">
        <v>2</v>
      </c>
      <c r="G8" s="1">
        <v>37</v>
      </c>
      <c r="H8" s="1">
        <v>349</v>
      </c>
      <c r="I8" s="6">
        <v>0.3</v>
      </c>
      <c r="J8" s="1">
        <v>180</v>
      </c>
      <c r="K8" s="1"/>
      <c r="L8" s="1">
        <v>76</v>
      </c>
      <c r="M8" s="1">
        <f t="shared" si="2"/>
        <v>-39</v>
      </c>
      <c r="N8" s="1"/>
      <c r="O8" s="1"/>
      <c r="P8" s="1"/>
      <c r="Q8" s="1">
        <f t="shared" si="3"/>
        <v>7.4</v>
      </c>
      <c r="R8" s="5"/>
      <c r="S8" s="5">
        <f>U8</f>
        <v>336</v>
      </c>
      <c r="T8" s="5">
        <f t="shared" ref="T8:T26" si="7">AG8*AH8</f>
        <v>336</v>
      </c>
      <c r="U8" s="5">
        <v>336</v>
      </c>
      <c r="V8" s="1" t="s">
        <v>97</v>
      </c>
      <c r="W8" s="1">
        <f t="shared" si="4"/>
        <v>92.567567567567565</v>
      </c>
      <c r="X8" s="1">
        <f t="shared" si="5"/>
        <v>47.162162162162161</v>
      </c>
      <c r="Y8" s="1">
        <f>VLOOKUP(A8,[1]TDSheet!$A:$L,6,0)/5</f>
        <v>23</v>
      </c>
      <c r="Z8" s="1">
        <f>VLOOKUP(A8,[2]TDSheet!$A:$M,6,0)/5</f>
        <v>7.4</v>
      </c>
      <c r="AA8" s="1">
        <v>19.600000000000001</v>
      </c>
      <c r="AB8" s="1">
        <v>13.6</v>
      </c>
      <c r="AC8" s="1">
        <v>41.2</v>
      </c>
      <c r="AD8" s="1">
        <v>8</v>
      </c>
      <c r="AE8" s="18" t="s">
        <v>36</v>
      </c>
      <c r="AF8" s="1">
        <f t="shared" si="6"/>
        <v>100.8</v>
      </c>
      <c r="AG8" s="6">
        <v>12</v>
      </c>
      <c r="AH8" s="6">
        <f t="shared" ref="AH8:AH26" si="8">MROUND(S8,AG8*AJ8)/AG8</f>
        <v>28</v>
      </c>
      <c r="AI8" s="1">
        <f t="shared" ref="AI8:AI26" si="9">AH8*AG8*I8</f>
        <v>100.8</v>
      </c>
      <c r="AJ8" s="1">
        <f>VLOOKUP(A8,[3]Sheet!$A:$AH,34,0)</f>
        <v>14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1:54" x14ac:dyDescent="0.25">
      <c r="A9" s="1" t="s">
        <v>38</v>
      </c>
      <c r="B9" s="1"/>
      <c r="C9" s="1"/>
      <c r="D9" s="1" t="s">
        <v>33</v>
      </c>
      <c r="E9" s="1">
        <v>627</v>
      </c>
      <c r="F9" s="1"/>
      <c r="G9" s="1">
        <v>62</v>
      </c>
      <c r="H9" s="1">
        <v>565</v>
      </c>
      <c r="I9" s="6">
        <v>0.3</v>
      </c>
      <c r="J9" s="1">
        <v>180</v>
      </c>
      <c r="K9" s="1"/>
      <c r="L9" s="1">
        <v>98</v>
      </c>
      <c r="M9" s="1">
        <f t="shared" si="2"/>
        <v>-36</v>
      </c>
      <c r="N9" s="1"/>
      <c r="O9" s="1"/>
      <c r="P9" s="1"/>
      <c r="Q9" s="1">
        <f t="shared" si="3"/>
        <v>12.4</v>
      </c>
      <c r="R9" s="5"/>
      <c r="S9" s="5"/>
      <c r="T9" s="5">
        <f t="shared" si="7"/>
        <v>0</v>
      </c>
      <c r="U9" s="5"/>
      <c r="V9" s="1"/>
      <c r="W9" s="1">
        <f t="shared" si="4"/>
        <v>45.564516129032256</v>
      </c>
      <c r="X9" s="1">
        <f t="shared" si="5"/>
        <v>45.564516129032256</v>
      </c>
      <c r="Y9" s="1">
        <f>VLOOKUP(A9,[1]TDSheet!$A:$L,6,0)/5</f>
        <v>20.6</v>
      </c>
      <c r="Z9" s="1">
        <f>VLOOKUP(A9,[2]TDSheet!$A:$M,6,0)/5</f>
        <v>14</v>
      </c>
      <c r="AA9" s="1">
        <v>30</v>
      </c>
      <c r="AB9" s="1">
        <v>9.4</v>
      </c>
      <c r="AC9" s="1">
        <v>55</v>
      </c>
      <c r="AD9" s="1">
        <v>47.4</v>
      </c>
      <c r="AE9" s="18" t="s">
        <v>36</v>
      </c>
      <c r="AF9" s="1">
        <f t="shared" si="6"/>
        <v>0</v>
      </c>
      <c r="AG9" s="6">
        <v>12</v>
      </c>
      <c r="AH9" s="6">
        <f t="shared" si="8"/>
        <v>0</v>
      </c>
      <c r="AI9" s="1">
        <f t="shared" si="9"/>
        <v>0</v>
      </c>
      <c r="AJ9" s="1">
        <f>VLOOKUP(A9,[3]Sheet!$A:$AH,34,0)</f>
        <v>14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1:54" x14ac:dyDescent="0.25">
      <c r="A10" s="1" t="s">
        <v>39</v>
      </c>
      <c r="B10" s="21">
        <v>0.3</v>
      </c>
      <c r="C10" s="21">
        <f>U10*B10</f>
        <v>50.4</v>
      </c>
      <c r="D10" s="1" t="s">
        <v>33</v>
      </c>
      <c r="E10" s="1">
        <v>157</v>
      </c>
      <c r="F10" s="1"/>
      <c r="G10" s="1">
        <v>39</v>
      </c>
      <c r="H10" s="1">
        <v>116</v>
      </c>
      <c r="I10" s="6">
        <v>0.3</v>
      </c>
      <c r="J10" s="1">
        <v>180</v>
      </c>
      <c r="K10" s="1"/>
      <c r="L10" s="1">
        <v>101</v>
      </c>
      <c r="M10" s="1">
        <f t="shared" si="2"/>
        <v>-62</v>
      </c>
      <c r="N10" s="1"/>
      <c r="O10" s="1"/>
      <c r="P10" s="1"/>
      <c r="Q10" s="1">
        <f t="shared" si="3"/>
        <v>7.8</v>
      </c>
      <c r="R10" s="5">
        <v>118</v>
      </c>
      <c r="S10" s="5">
        <f>U10</f>
        <v>168</v>
      </c>
      <c r="T10" s="5">
        <f t="shared" si="7"/>
        <v>168</v>
      </c>
      <c r="U10" s="5">
        <v>168</v>
      </c>
      <c r="V10" s="1"/>
      <c r="W10" s="1">
        <f t="shared" si="4"/>
        <v>36.410256410256409</v>
      </c>
      <c r="X10" s="1">
        <f t="shared" si="5"/>
        <v>14.871794871794872</v>
      </c>
      <c r="Y10" s="1">
        <f>VLOOKUP(A10,[1]TDSheet!$A:$L,6,0)/5</f>
        <v>4.5999999999999996</v>
      </c>
      <c r="Z10" s="1">
        <f>VLOOKUP(A10,[2]TDSheet!$A:$M,6,0)/5</f>
        <v>5</v>
      </c>
      <c r="AA10" s="1">
        <v>0</v>
      </c>
      <c r="AB10" s="1">
        <v>0</v>
      </c>
      <c r="AC10" s="1">
        <v>2.4</v>
      </c>
      <c r="AD10" s="1">
        <v>83.8</v>
      </c>
      <c r="AE10" s="1"/>
      <c r="AF10" s="1">
        <f t="shared" si="6"/>
        <v>50.4</v>
      </c>
      <c r="AG10" s="6">
        <v>12</v>
      </c>
      <c r="AH10" s="6">
        <f t="shared" si="8"/>
        <v>14</v>
      </c>
      <c r="AI10" s="1">
        <f t="shared" si="9"/>
        <v>50.4</v>
      </c>
      <c r="AJ10" s="1">
        <f>VLOOKUP(A10,[3]Sheet!$A:$AH,34,0)</f>
        <v>14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1:54" x14ac:dyDescent="0.25">
      <c r="A11" s="1" t="s">
        <v>40</v>
      </c>
      <c r="B11" s="1"/>
      <c r="C11" s="1"/>
      <c r="D11" s="1" t="s">
        <v>33</v>
      </c>
      <c r="E11" s="1">
        <v>630</v>
      </c>
      <c r="F11" s="1"/>
      <c r="G11" s="1">
        <v>100</v>
      </c>
      <c r="H11" s="1">
        <v>529</v>
      </c>
      <c r="I11" s="6">
        <v>0.3</v>
      </c>
      <c r="J11" s="1">
        <v>180</v>
      </c>
      <c r="K11" s="1"/>
      <c r="L11" s="1">
        <v>101</v>
      </c>
      <c r="M11" s="1">
        <f t="shared" si="2"/>
        <v>-1</v>
      </c>
      <c r="N11" s="1"/>
      <c r="O11" s="1"/>
      <c r="P11" s="1"/>
      <c r="Q11" s="1">
        <f t="shared" si="3"/>
        <v>20</v>
      </c>
      <c r="R11" s="5"/>
      <c r="S11" s="5"/>
      <c r="T11" s="5">
        <f t="shared" si="7"/>
        <v>0</v>
      </c>
      <c r="U11" s="5"/>
      <c r="V11" s="1"/>
      <c r="W11" s="1">
        <f t="shared" si="4"/>
        <v>26.45</v>
      </c>
      <c r="X11" s="1">
        <f t="shared" si="5"/>
        <v>26.45</v>
      </c>
      <c r="Y11" s="1">
        <f>VLOOKUP(A11,[1]TDSheet!$A:$L,6,0)/5</f>
        <v>15</v>
      </c>
      <c r="Z11" s="1">
        <f>VLOOKUP(A11,[2]TDSheet!$A:$M,6,0)/5</f>
        <v>13</v>
      </c>
      <c r="AA11" s="1">
        <v>10.8</v>
      </c>
      <c r="AB11" s="1">
        <v>25</v>
      </c>
      <c r="AC11" s="1">
        <v>54.6</v>
      </c>
      <c r="AD11" s="1">
        <v>50.8</v>
      </c>
      <c r="AE11" s="18" t="s">
        <v>36</v>
      </c>
      <c r="AF11" s="1">
        <f t="shared" si="6"/>
        <v>0</v>
      </c>
      <c r="AG11" s="6">
        <v>12</v>
      </c>
      <c r="AH11" s="6">
        <f t="shared" si="8"/>
        <v>0</v>
      </c>
      <c r="AI11" s="1">
        <f t="shared" si="9"/>
        <v>0</v>
      </c>
      <c r="AJ11" s="1">
        <f>VLOOKUP(A11,[3]Sheet!$A:$AH,34,0)</f>
        <v>14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1:54" x14ac:dyDescent="0.25">
      <c r="A12" s="1" t="s">
        <v>41</v>
      </c>
      <c r="B12" s="21">
        <v>0.09</v>
      </c>
      <c r="C12" s="21">
        <f>U12*B12</f>
        <v>90.72</v>
      </c>
      <c r="D12" s="1" t="s">
        <v>33</v>
      </c>
      <c r="E12" s="1">
        <v>1123</v>
      </c>
      <c r="F12" s="1"/>
      <c r="G12" s="1">
        <v>3</v>
      </c>
      <c r="H12" s="1">
        <v>1120</v>
      </c>
      <c r="I12" s="6">
        <v>0.09</v>
      </c>
      <c r="J12" s="1">
        <v>180</v>
      </c>
      <c r="K12" s="1"/>
      <c r="L12" s="1">
        <v>3</v>
      </c>
      <c r="M12" s="1">
        <f t="shared" si="2"/>
        <v>0</v>
      </c>
      <c r="N12" s="1"/>
      <c r="O12" s="1"/>
      <c r="P12" s="1"/>
      <c r="Q12" s="1">
        <f t="shared" si="3"/>
        <v>0.6</v>
      </c>
      <c r="R12" s="5"/>
      <c r="S12" s="5">
        <f>U12</f>
        <v>1008</v>
      </c>
      <c r="T12" s="5">
        <f t="shared" si="7"/>
        <v>1008</v>
      </c>
      <c r="U12" s="5">
        <v>1008</v>
      </c>
      <c r="V12" s="1" t="s">
        <v>97</v>
      </c>
      <c r="W12" s="1">
        <f t="shared" si="4"/>
        <v>3546.666666666667</v>
      </c>
      <c r="X12" s="1">
        <f t="shared" si="5"/>
        <v>1866.6666666666667</v>
      </c>
      <c r="Y12" s="1">
        <f>VLOOKUP(A12,[1]TDSheet!$A:$L,6,0)/5</f>
        <v>24.2</v>
      </c>
      <c r="Z12" s="1">
        <f>VLOOKUP(A12,[2]TDSheet!$A:$M,6,0)/5</f>
        <v>50.6</v>
      </c>
      <c r="AA12" s="1">
        <v>25</v>
      </c>
      <c r="AB12" s="1">
        <v>32</v>
      </c>
      <c r="AC12" s="1">
        <v>19.8</v>
      </c>
      <c r="AD12" s="1">
        <v>25.2</v>
      </c>
      <c r="AE12" s="20" t="s">
        <v>96</v>
      </c>
      <c r="AF12" s="1">
        <f t="shared" si="6"/>
        <v>90.72</v>
      </c>
      <c r="AG12" s="6">
        <v>24</v>
      </c>
      <c r="AH12" s="6">
        <f t="shared" si="8"/>
        <v>42</v>
      </c>
      <c r="AI12" s="1">
        <f t="shared" si="9"/>
        <v>90.72</v>
      </c>
      <c r="AJ12" s="1">
        <f>VLOOKUP(A12,[3]Sheet!$A:$AH,34,0)</f>
        <v>14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spans="1:54" x14ac:dyDescent="0.25">
      <c r="A13" s="1" t="s">
        <v>42</v>
      </c>
      <c r="B13" s="1"/>
      <c r="C13" s="1"/>
      <c r="D13" s="1" t="s">
        <v>33</v>
      </c>
      <c r="E13" s="1">
        <v>270</v>
      </c>
      <c r="F13" s="1"/>
      <c r="G13" s="1">
        <v>42</v>
      </c>
      <c r="H13" s="1">
        <v>228</v>
      </c>
      <c r="I13" s="6">
        <v>0.36</v>
      </c>
      <c r="J13" s="1">
        <v>180</v>
      </c>
      <c r="K13" s="1"/>
      <c r="L13" s="1">
        <v>262</v>
      </c>
      <c r="M13" s="1">
        <f t="shared" si="2"/>
        <v>-220</v>
      </c>
      <c r="N13" s="1"/>
      <c r="O13" s="1"/>
      <c r="P13" s="1"/>
      <c r="Q13" s="1">
        <f t="shared" si="3"/>
        <v>8.4</v>
      </c>
      <c r="R13" s="5"/>
      <c r="S13" s="5"/>
      <c r="T13" s="5">
        <f t="shared" si="7"/>
        <v>0</v>
      </c>
      <c r="U13" s="5"/>
      <c r="V13" s="1"/>
      <c r="W13" s="1">
        <f t="shared" si="4"/>
        <v>27.142857142857142</v>
      </c>
      <c r="X13" s="1">
        <f t="shared" si="5"/>
        <v>27.142857142857142</v>
      </c>
      <c r="Y13" s="1">
        <f>VLOOKUP(A13,[1]TDSheet!$A:$L,6,0)/5</f>
        <v>3.2</v>
      </c>
      <c r="Z13" s="1">
        <f>VLOOKUP(A13,[2]TDSheet!$A:$M,6,0)/5</f>
        <v>5.8</v>
      </c>
      <c r="AA13" s="1">
        <v>10</v>
      </c>
      <c r="AB13" s="1">
        <v>6.6</v>
      </c>
      <c r="AC13" s="1">
        <v>11.6</v>
      </c>
      <c r="AD13" s="1">
        <v>10</v>
      </c>
      <c r="AE13" s="18" t="s">
        <v>36</v>
      </c>
      <c r="AF13" s="1">
        <f t="shared" si="6"/>
        <v>0</v>
      </c>
      <c r="AG13" s="6">
        <v>10</v>
      </c>
      <c r="AH13" s="6">
        <f t="shared" si="8"/>
        <v>0</v>
      </c>
      <c r="AI13" s="1">
        <f t="shared" si="9"/>
        <v>0</v>
      </c>
      <c r="AJ13" s="1">
        <f>VLOOKUP(A13,[3]Sheet!$A:$AH,34,0)</f>
        <v>14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1:54" x14ac:dyDescent="0.25">
      <c r="A14" s="1" t="s">
        <v>43</v>
      </c>
      <c r="B14" s="1"/>
      <c r="C14" s="1"/>
      <c r="D14" s="1" t="s">
        <v>44</v>
      </c>
      <c r="E14" s="1">
        <v>101</v>
      </c>
      <c r="F14" s="1"/>
      <c r="G14" s="1">
        <v>10.5</v>
      </c>
      <c r="H14" s="1">
        <v>90.5</v>
      </c>
      <c r="I14" s="6">
        <v>1</v>
      </c>
      <c r="J14" s="1">
        <v>180</v>
      </c>
      <c r="K14" s="1"/>
      <c r="L14" s="1">
        <v>10.5</v>
      </c>
      <c r="M14" s="1">
        <f t="shared" si="2"/>
        <v>0</v>
      </c>
      <c r="N14" s="1"/>
      <c r="O14" s="1"/>
      <c r="P14" s="1"/>
      <c r="Q14" s="1">
        <f t="shared" si="3"/>
        <v>2.1</v>
      </c>
      <c r="R14" s="5"/>
      <c r="S14" s="5"/>
      <c r="T14" s="5">
        <f t="shared" si="7"/>
        <v>0</v>
      </c>
      <c r="U14" s="5"/>
      <c r="V14" s="1"/>
      <c r="W14" s="1">
        <f t="shared" si="4"/>
        <v>43.095238095238095</v>
      </c>
      <c r="X14" s="1">
        <f t="shared" si="5"/>
        <v>43.095238095238095</v>
      </c>
      <c r="Y14" s="1">
        <v>0</v>
      </c>
      <c r="Z14" s="1">
        <f>VLOOKUP(A14,[2]TDSheet!$A:$M,6,0)/5</f>
        <v>1.1000000000000001</v>
      </c>
      <c r="AA14" s="1">
        <v>1.1000000000000001</v>
      </c>
      <c r="AB14" s="1">
        <v>1.1000000000000001</v>
      </c>
      <c r="AC14" s="1">
        <v>1.1000000000000001</v>
      </c>
      <c r="AD14" s="1">
        <v>2.2000000000000002</v>
      </c>
      <c r="AE14" s="18" t="s">
        <v>36</v>
      </c>
      <c r="AF14" s="1">
        <f t="shared" si="6"/>
        <v>0</v>
      </c>
      <c r="AG14" s="6">
        <v>5.5</v>
      </c>
      <c r="AH14" s="6">
        <f t="shared" si="8"/>
        <v>0</v>
      </c>
      <c r="AI14" s="1">
        <f t="shared" si="9"/>
        <v>0</v>
      </c>
      <c r="AJ14" s="1">
        <f>VLOOKUP(A14,[3]Sheet!$A:$AH,34,0)</f>
        <v>12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1:54" x14ac:dyDescent="0.25">
      <c r="A15" s="1" t="s">
        <v>45</v>
      </c>
      <c r="B15" s="21">
        <v>0.25</v>
      </c>
      <c r="C15" s="21">
        <f>U15*B15</f>
        <v>42</v>
      </c>
      <c r="D15" s="1" t="s">
        <v>33</v>
      </c>
      <c r="E15" s="1">
        <v>250</v>
      </c>
      <c r="F15" s="1"/>
      <c r="G15" s="1">
        <v>56</v>
      </c>
      <c r="H15" s="1">
        <v>194</v>
      </c>
      <c r="I15" s="6">
        <v>0.25</v>
      </c>
      <c r="J15" s="1">
        <v>180</v>
      </c>
      <c r="K15" s="1"/>
      <c r="L15" s="1">
        <v>61</v>
      </c>
      <c r="M15" s="1">
        <f t="shared" si="2"/>
        <v>-5</v>
      </c>
      <c r="N15" s="1"/>
      <c r="O15" s="1"/>
      <c r="P15" s="1"/>
      <c r="Q15" s="1">
        <f t="shared" si="3"/>
        <v>11.2</v>
      </c>
      <c r="R15" s="5">
        <v>86</v>
      </c>
      <c r="S15" s="5">
        <f>U15</f>
        <v>168</v>
      </c>
      <c r="T15" s="5">
        <f t="shared" si="7"/>
        <v>168</v>
      </c>
      <c r="U15" s="5">
        <v>168</v>
      </c>
      <c r="V15" s="1"/>
      <c r="W15" s="1">
        <f t="shared" si="4"/>
        <v>32.321428571428577</v>
      </c>
      <c r="X15" s="1">
        <f t="shared" si="5"/>
        <v>17.321428571428573</v>
      </c>
      <c r="Y15" s="1">
        <f>VLOOKUP(A15,[1]TDSheet!$A:$L,6,0)/5</f>
        <v>9.1999999999999993</v>
      </c>
      <c r="Z15" s="1">
        <f>VLOOKUP(A15,[2]TDSheet!$A:$M,6,0)/5</f>
        <v>11.4</v>
      </c>
      <c r="AA15" s="1">
        <v>10.8</v>
      </c>
      <c r="AB15" s="1">
        <v>19.2</v>
      </c>
      <c r="AC15" s="1">
        <v>45</v>
      </c>
      <c r="AD15" s="1">
        <v>36.4</v>
      </c>
      <c r="AE15" s="1"/>
      <c r="AF15" s="1">
        <f t="shared" si="6"/>
        <v>42</v>
      </c>
      <c r="AG15" s="6">
        <v>12</v>
      </c>
      <c r="AH15" s="6">
        <f t="shared" si="8"/>
        <v>14</v>
      </c>
      <c r="AI15" s="1">
        <f t="shared" si="9"/>
        <v>42</v>
      </c>
      <c r="AJ15" s="1">
        <f>VLOOKUP(A15,[3]Sheet!$A:$AH,34,0)</f>
        <v>14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1:54" x14ac:dyDescent="0.25">
      <c r="A16" s="1" t="s">
        <v>46</v>
      </c>
      <c r="B16" s="1"/>
      <c r="C16" s="1"/>
      <c r="D16" s="1" t="s">
        <v>33</v>
      </c>
      <c r="E16" s="1">
        <v>664</v>
      </c>
      <c r="F16" s="1"/>
      <c r="G16" s="1">
        <v>33</v>
      </c>
      <c r="H16" s="1">
        <v>631</v>
      </c>
      <c r="I16" s="6">
        <v>0.25</v>
      </c>
      <c r="J16" s="1">
        <v>180</v>
      </c>
      <c r="K16" s="1"/>
      <c r="L16" s="1">
        <v>33</v>
      </c>
      <c r="M16" s="1">
        <f t="shared" si="2"/>
        <v>0</v>
      </c>
      <c r="N16" s="1"/>
      <c r="O16" s="1"/>
      <c r="P16" s="1"/>
      <c r="Q16" s="1">
        <f t="shared" si="3"/>
        <v>6.6</v>
      </c>
      <c r="R16" s="5"/>
      <c r="S16" s="5"/>
      <c r="T16" s="5">
        <f t="shared" si="7"/>
        <v>0</v>
      </c>
      <c r="U16" s="5"/>
      <c r="V16" s="1"/>
      <c r="W16" s="1">
        <f t="shared" si="4"/>
        <v>95.606060606060609</v>
      </c>
      <c r="X16" s="1">
        <f t="shared" si="5"/>
        <v>95.606060606060609</v>
      </c>
      <c r="Y16" s="1">
        <f>VLOOKUP(A16,[1]TDSheet!$A:$L,6,0)/5</f>
        <v>7.2</v>
      </c>
      <c r="Z16" s="1">
        <f>VLOOKUP(A16,[2]TDSheet!$A:$M,6,0)/5</f>
        <v>7.6</v>
      </c>
      <c r="AA16" s="1">
        <v>11.2</v>
      </c>
      <c r="AB16" s="1">
        <v>10.4</v>
      </c>
      <c r="AC16" s="1">
        <v>18.600000000000001</v>
      </c>
      <c r="AD16" s="1">
        <v>22.4</v>
      </c>
      <c r="AE16" s="18" t="s">
        <v>36</v>
      </c>
      <c r="AF16" s="1">
        <f t="shared" si="6"/>
        <v>0</v>
      </c>
      <c r="AG16" s="6">
        <v>12</v>
      </c>
      <c r="AH16" s="6">
        <f t="shared" si="8"/>
        <v>0</v>
      </c>
      <c r="AI16" s="1">
        <f t="shared" si="9"/>
        <v>0</v>
      </c>
      <c r="AJ16" s="1">
        <f>VLOOKUP(A16,[3]Sheet!$A:$AH,34,0)</f>
        <v>14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1:54" x14ac:dyDescent="0.25">
      <c r="A17" s="1" t="s">
        <v>47</v>
      </c>
      <c r="B17" s="1"/>
      <c r="C17" s="1"/>
      <c r="D17" s="1" t="s">
        <v>44</v>
      </c>
      <c r="E17" s="1">
        <v>39.5</v>
      </c>
      <c r="F17" s="1"/>
      <c r="G17" s="1">
        <v>7.4</v>
      </c>
      <c r="H17" s="1">
        <v>32.1</v>
      </c>
      <c r="I17" s="6">
        <v>1</v>
      </c>
      <c r="J17" s="1">
        <v>180</v>
      </c>
      <c r="K17" s="1"/>
      <c r="L17" s="1">
        <v>7.4</v>
      </c>
      <c r="M17" s="1">
        <f t="shared" si="2"/>
        <v>0</v>
      </c>
      <c r="N17" s="1"/>
      <c r="O17" s="1"/>
      <c r="P17" s="1"/>
      <c r="Q17" s="1">
        <f t="shared" si="3"/>
        <v>1.48</v>
      </c>
      <c r="R17" s="5"/>
      <c r="S17" s="5"/>
      <c r="T17" s="5">
        <f t="shared" si="7"/>
        <v>0</v>
      </c>
      <c r="U17" s="5"/>
      <c r="V17" s="1"/>
      <c r="W17" s="1">
        <f t="shared" si="4"/>
        <v>21.689189189189189</v>
      </c>
      <c r="X17" s="1">
        <f t="shared" si="5"/>
        <v>21.689189189189189</v>
      </c>
      <c r="Y17" s="1">
        <v>0</v>
      </c>
      <c r="Z17" s="1">
        <f>VLOOKUP(A17,[2]TDSheet!$A:$M,6,0)/5</f>
        <v>1.48</v>
      </c>
      <c r="AA17" s="1">
        <v>1.48</v>
      </c>
      <c r="AB17" s="1">
        <v>0.74</v>
      </c>
      <c r="AC17" s="1">
        <v>2.96</v>
      </c>
      <c r="AD17" s="1">
        <v>0.74</v>
      </c>
      <c r="AE17" s="18" t="s">
        <v>36</v>
      </c>
      <c r="AF17" s="1">
        <f t="shared" si="6"/>
        <v>0</v>
      </c>
      <c r="AG17" s="6">
        <v>3.7</v>
      </c>
      <c r="AH17" s="6">
        <f t="shared" si="8"/>
        <v>0</v>
      </c>
      <c r="AI17" s="1">
        <f t="shared" si="9"/>
        <v>0</v>
      </c>
      <c r="AJ17" s="1">
        <f>VLOOKUP(A17,[3]Sheet!$A:$AH,34,0)</f>
        <v>14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1:54" x14ac:dyDescent="0.25">
      <c r="A18" s="1" t="s">
        <v>48</v>
      </c>
      <c r="B18" s="21">
        <v>0.25</v>
      </c>
      <c r="C18" s="21">
        <f t="shared" ref="C18:C19" si="10">U18*B18</f>
        <v>84</v>
      </c>
      <c r="D18" s="1" t="s">
        <v>33</v>
      </c>
      <c r="E18" s="1">
        <v>469</v>
      </c>
      <c r="F18" s="1">
        <v>2</v>
      </c>
      <c r="G18" s="1">
        <v>33</v>
      </c>
      <c r="H18" s="1">
        <v>438</v>
      </c>
      <c r="I18" s="6">
        <v>0.25</v>
      </c>
      <c r="J18" s="1">
        <v>180</v>
      </c>
      <c r="K18" s="1"/>
      <c r="L18" s="1">
        <v>93</v>
      </c>
      <c r="M18" s="1">
        <f t="shared" si="2"/>
        <v>-60</v>
      </c>
      <c r="N18" s="1"/>
      <c r="O18" s="1"/>
      <c r="P18" s="1"/>
      <c r="Q18" s="1">
        <f t="shared" si="3"/>
        <v>6.6</v>
      </c>
      <c r="R18" s="5"/>
      <c r="S18" s="5">
        <f t="shared" ref="S18:S19" si="11">U18</f>
        <v>336</v>
      </c>
      <c r="T18" s="5">
        <f t="shared" si="7"/>
        <v>336</v>
      </c>
      <c r="U18" s="5">
        <v>336</v>
      </c>
      <c r="V18" s="1" t="s">
        <v>97</v>
      </c>
      <c r="W18" s="1">
        <f t="shared" si="4"/>
        <v>117.27272727272728</v>
      </c>
      <c r="X18" s="1">
        <f t="shared" si="5"/>
        <v>66.363636363636374</v>
      </c>
      <c r="Y18" s="1">
        <f>VLOOKUP(A18,[1]TDSheet!$A:$L,6,0)/5</f>
        <v>5.4</v>
      </c>
      <c r="Z18" s="1">
        <f>VLOOKUP(A18,[2]TDSheet!$A:$M,6,0)/5</f>
        <v>6.6</v>
      </c>
      <c r="AA18" s="1">
        <v>15.8</v>
      </c>
      <c r="AB18" s="1">
        <v>14.8</v>
      </c>
      <c r="AC18" s="1">
        <v>53.6</v>
      </c>
      <c r="AD18" s="1">
        <v>38.6</v>
      </c>
      <c r="AE18" s="20" t="s">
        <v>96</v>
      </c>
      <c r="AF18" s="1">
        <f t="shared" si="6"/>
        <v>84</v>
      </c>
      <c r="AG18" s="6">
        <v>6</v>
      </c>
      <c r="AH18" s="6">
        <f t="shared" si="8"/>
        <v>56</v>
      </c>
      <c r="AI18" s="1">
        <f t="shared" si="9"/>
        <v>84</v>
      </c>
      <c r="AJ18" s="1">
        <f>VLOOKUP(A18,[3]Sheet!$A:$AH,34,0)</f>
        <v>14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1:54" x14ac:dyDescent="0.25">
      <c r="A19" s="1" t="s">
        <v>49</v>
      </c>
      <c r="B19" s="21">
        <v>0.25</v>
      </c>
      <c r="C19" s="21">
        <f t="shared" si="10"/>
        <v>21</v>
      </c>
      <c r="D19" s="1" t="s">
        <v>33</v>
      </c>
      <c r="E19" s="1">
        <v>236</v>
      </c>
      <c r="F19" s="1">
        <v>2</v>
      </c>
      <c r="G19" s="1">
        <v>57</v>
      </c>
      <c r="H19" s="1">
        <v>181</v>
      </c>
      <c r="I19" s="6">
        <v>0.25</v>
      </c>
      <c r="J19" s="1">
        <v>180</v>
      </c>
      <c r="K19" s="1"/>
      <c r="L19" s="1">
        <v>57</v>
      </c>
      <c r="M19" s="1">
        <f t="shared" si="2"/>
        <v>0</v>
      </c>
      <c r="N19" s="1"/>
      <c r="O19" s="1"/>
      <c r="P19" s="1"/>
      <c r="Q19" s="1">
        <f t="shared" si="3"/>
        <v>11.4</v>
      </c>
      <c r="R19" s="5">
        <v>47</v>
      </c>
      <c r="S19" s="5">
        <f t="shared" si="11"/>
        <v>84</v>
      </c>
      <c r="T19" s="5">
        <f t="shared" si="7"/>
        <v>84</v>
      </c>
      <c r="U19" s="5">
        <v>84</v>
      </c>
      <c r="V19" s="1"/>
      <c r="W19" s="1">
        <f t="shared" si="4"/>
        <v>23.245614035087719</v>
      </c>
      <c r="X19" s="1">
        <f t="shared" si="5"/>
        <v>15.87719298245614</v>
      </c>
      <c r="Y19" s="1">
        <f>VLOOKUP(A19,[1]TDSheet!$A:$L,6,0)/5</f>
        <v>5.2</v>
      </c>
      <c r="Z19" s="1">
        <f>VLOOKUP(A19,[2]TDSheet!$A:$M,6,0)/5</f>
        <v>8.4</v>
      </c>
      <c r="AA19" s="1">
        <v>6.4</v>
      </c>
      <c r="AB19" s="1">
        <v>14.2</v>
      </c>
      <c r="AC19" s="1">
        <v>27.8</v>
      </c>
      <c r="AD19" s="1">
        <v>21.2</v>
      </c>
      <c r="AE19" s="1"/>
      <c r="AF19" s="1">
        <f t="shared" si="6"/>
        <v>21</v>
      </c>
      <c r="AG19" s="6">
        <v>6</v>
      </c>
      <c r="AH19" s="6">
        <f t="shared" si="8"/>
        <v>14</v>
      </c>
      <c r="AI19" s="1">
        <f t="shared" si="9"/>
        <v>21</v>
      </c>
      <c r="AJ19" s="1">
        <f>VLOOKUP(A19,[3]Sheet!$A:$AH,34,0)</f>
        <v>14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1:54" x14ac:dyDescent="0.25">
      <c r="A20" s="1" t="s">
        <v>50</v>
      </c>
      <c r="B20" s="1"/>
      <c r="C20" s="1"/>
      <c r="D20" s="1" t="s">
        <v>33</v>
      </c>
      <c r="E20" s="1">
        <v>487</v>
      </c>
      <c r="F20" s="1"/>
      <c r="G20" s="1">
        <v>82</v>
      </c>
      <c r="H20" s="1">
        <v>405</v>
      </c>
      <c r="I20" s="6">
        <v>0.25</v>
      </c>
      <c r="J20" s="1">
        <v>180</v>
      </c>
      <c r="K20" s="1"/>
      <c r="L20" s="1">
        <v>82</v>
      </c>
      <c r="M20" s="1">
        <f t="shared" si="2"/>
        <v>0</v>
      </c>
      <c r="N20" s="1"/>
      <c r="O20" s="1"/>
      <c r="P20" s="1"/>
      <c r="Q20" s="1">
        <f t="shared" si="3"/>
        <v>16.399999999999999</v>
      </c>
      <c r="R20" s="5"/>
      <c r="S20" s="5"/>
      <c r="T20" s="5">
        <f t="shared" si="7"/>
        <v>0</v>
      </c>
      <c r="U20" s="5"/>
      <c r="V20" s="1"/>
      <c r="W20" s="1">
        <f t="shared" si="4"/>
        <v>24.695121951219516</v>
      </c>
      <c r="X20" s="1">
        <f t="shared" si="5"/>
        <v>24.695121951219516</v>
      </c>
      <c r="Y20" s="1">
        <f>VLOOKUP(A20,[1]TDSheet!$A:$L,6,0)/5</f>
        <v>8.4</v>
      </c>
      <c r="Z20" s="1">
        <f>VLOOKUP(A20,[2]TDSheet!$A:$M,6,0)/5</f>
        <v>13.8</v>
      </c>
      <c r="AA20" s="1">
        <v>15.2</v>
      </c>
      <c r="AB20" s="1">
        <v>23.2</v>
      </c>
      <c r="AC20" s="1">
        <v>15</v>
      </c>
      <c r="AD20" s="1">
        <v>22.6</v>
      </c>
      <c r="AE20" s="18" t="s">
        <v>36</v>
      </c>
      <c r="AF20" s="1">
        <f t="shared" si="6"/>
        <v>0</v>
      </c>
      <c r="AG20" s="6">
        <v>12</v>
      </c>
      <c r="AH20" s="6">
        <f t="shared" si="8"/>
        <v>0</v>
      </c>
      <c r="AI20" s="1">
        <f t="shared" si="9"/>
        <v>0</v>
      </c>
      <c r="AJ20" s="1">
        <f>VLOOKUP(A20,[3]Sheet!$A:$AH,34,0)</f>
        <v>14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1:54" x14ac:dyDescent="0.25">
      <c r="A21" s="1" t="s">
        <v>51</v>
      </c>
      <c r="B21" s="21">
        <v>0.25</v>
      </c>
      <c r="C21" s="21">
        <f>U21*B21</f>
        <v>42</v>
      </c>
      <c r="D21" s="1" t="s">
        <v>33</v>
      </c>
      <c r="E21" s="1">
        <v>285</v>
      </c>
      <c r="F21" s="1"/>
      <c r="G21" s="1">
        <v>61</v>
      </c>
      <c r="H21" s="1">
        <v>221</v>
      </c>
      <c r="I21" s="6">
        <v>0.25</v>
      </c>
      <c r="J21" s="1">
        <v>180</v>
      </c>
      <c r="K21" s="1"/>
      <c r="L21" s="1">
        <v>64</v>
      </c>
      <c r="M21" s="1">
        <f t="shared" si="2"/>
        <v>-3</v>
      </c>
      <c r="N21" s="1"/>
      <c r="O21" s="1"/>
      <c r="P21" s="1"/>
      <c r="Q21" s="1">
        <f t="shared" si="3"/>
        <v>12.2</v>
      </c>
      <c r="R21" s="5">
        <v>84</v>
      </c>
      <c r="S21" s="5">
        <f>U21</f>
        <v>168</v>
      </c>
      <c r="T21" s="5">
        <f t="shared" si="7"/>
        <v>168</v>
      </c>
      <c r="U21" s="5">
        <v>168</v>
      </c>
      <c r="V21" s="1"/>
      <c r="W21" s="1">
        <f t="shared" si="4"/>
        <v>31.885245901639347</v>
      </c>
      <c r="X21" s="1">
        <f t="shared" si="5"/>
        <v>18.114754098360656</v>
      </c>
      <c r="Y21" s="1">
        <f>VLOOKUP(A21,[1]TDSheet!$A:$L,6,0)/5</f>
        <v>8.1999999999999993</v>
      </c>
      <c r="Z21" s="1">
        <f>VLOOKUP(A21,[2]TDSheet!$A:$M,6,0)/5</f>
        <v>10.199999999999999</v>
      </c>
      <c r="AA21" s="1">
        <v>8.1999999999999993</v>
      </c>
      <c r="AB21" s="1">
        <v>10</v>
      </c>
      <c r="AC21" s="1">
        <v>8.1999999999999993</v>
      </c>
      <c r="AD21" s="1">
        <v>11.8</v>
      </c>
      <c r="AE21" s="1"/>
      <c r="AF21" s="1">
        <f t="shared" si="6"/>
        <v>42</v>
      </c>
      <c r="AG21" s="6">
        <v>12</v>
      </c>
      <c r="AH21" s="6">
        <f t="shared" si="8"/>
        <v>14</v>
      </c>
      <c r="AI21" s="1">
        <f t="shared" si="9"/>
        <v>42</v>
      </c>
      <c r="AJ21" s="1">
        <f>VLOOKUP(A21,[3]Sheet!$A:$AH,34,0)</f>
        <v>14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1:54" x14ac:dyDescent="0.25">
      <c r="A22" s="1" t="s">
        <v>52</v>
      </c>
      <c r="B22" s="1"/>
      <c r="C22" s="1"/>
      <c r="D22" s="1" t="s">
        <v>33</v>
      </c>
      <c r="E22" s="1">
        <v>238</v>
      </c>
      <c r="F22" s="1"/>
      <c r="G22" s="1">
        <v>49</v>
      </c>
      <c r="H22" s="1">
        <v>188</v>
      </c>
      <c r="I22" s="6">
        <v>0.25</v>
      </c>
      <c r="J22" s="1">
        <v>180</v>
      </c>
      <c r="K22" s="1"/>
      <c r="L22" s="1">
        <v>50</v>
      </c>
      <c r="M22" s="1">
        <f t="shared" si="2"/>
        <v>-1</v>
      </c>
      <c r="N22" s="1"/>
      <c r="O22" s="1"/>
      <c r="P22" s="1"/>
      <c r="Q22" s="1">
        <f t="shared" si="3"/>
        <v>9.8000000000000007</v>
      </c>
      <c r="R22" s="5"/>
      <c r="S22" s="5"/>
      <c r="T22" s="5">
        <f t="shared" si="7"/>
        <v>0</v>
      </c>
      <c r="U22" s="5"/>
      <c r="V22" s="1"/>
      <c r="W22" s="1">
        <f t="shared" si="4"/>
        <v>19.183673469387752</v>
      </c>
      <c r="X22" s="1">
        <f t="shared" si="5"/>
        <v>19.183673469387752</v>
      </c>
      <c r="Y22" s="1">
        <f>VLOOKUP(A22,[1]TDSheet!$A:$L,6,0)/5</f>
        <v>4.5999999999999996</v>
      </c>
      <c r="Z22" s="1">
        <f>VLOOKUP(A22,[2]TDSheet!$A:$M,6,0)/5</f>
        <v>6.4</v>
      </c>
      <c r="AA22" s="1">
        <v>1.2</v>
      </c>
      <c r="AB22" s="1">
        <v>9.8000000000000007</v>
      </c>
      <c r="AC22" s="1">
        <v>7</v>
      </c>
      <c r="AD22" s="1">
        <v>12.8</v>
      </c>
      <c r="AE22" s="1"/>
      <c r="AF22" s="1">
        <f t="shared" si="6"/>
        <v>0</v>
      </c>
      <c r="AG22" s="6">
        <v>12</v>
      </c>
      <c r="AH22" s="6">
        <f t="shared" si="8"/>
        <v>0</v>
      </c>
      <c r="AI22" s="1">
        <f t="shared" si="9"/>
        <v>0</v>
      </c>
      <c r="AJ22" s="1">
        <f>VLOOKUP(A22,[3]Sheet!$A:$AH,34,0)</f>
        <v>14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1:54" x14ac:dyDescent="0.25">
      <c r="A23" s="1" t="s">
        <v>53</v>
      </c>
      <c r="B23" s="1"/>
      <c r="C23" s="1"/>
      <c r="D23" s="1" t="s">
        <v>44</v>
      </c>
      <c r="E23" s="1">
        <v>96.6</v>
      </c>
      <c r="F23" s="1">
        <v>6</v>
      </c>
      <c r="G23" s="1">
        <v>6</v>
      </c>
      <c r="H23" s="1">
        <v>90.6</v>
      </c>
      <c r="I23" s="6">
        <v>1</v>
      </c>
      <c r="J23" s="1">
        <v>180</v>
      </c>
      <c r="K23" s="1"/>
      <c r="L23" s="1">
        <v>14.7</v>
      </c>
      <c r="M23" s="1">
        <f t="shared" si="2"/>
        <v>-8.6999999999999993</v>
      </c>
      <c r="N23" s="1"/>
      <c r="O23" s="1"/>
      <c r="P23" s="1"/>
      <c r="Q23" s="1">
        <f t="shared" si="3"/>
        <v>1.2</v>
      </c>
      <c r="R23" s="5"/>
      <c r="S23" s="5"/>
      <c r="T23" s="5">
        <f t="shared" si="7"/>
        <v>0</v>
      </c>
      <c r="U23" s="5"/>
      <c r="V23" s="1"/>
      <c r="W23" s="1">
        <f t="shared" si="4"/>
        <v>75.5</v>
      </c>
      <c r="X23" s="1">
        <f t="shared" si="5"/>
        <v>75.5</v>
      </c>
      <c r="Y23" s="1">
        <f>VLOOKUP(A23,[1]TDSheet!$A:$L,6,0)/5</f>
        <v>1.2</v>
      </c>
      <c r="Z23" s="1">
        <f>VLOOKUP(A23,[2]TDSheet!$A:$M,6,0)/5</f>
        <v>3.6</v>
      </c>
      <c r="AA23" s="1">
        <v>1.2</v>
      </c>
      <c r="AB23" s="1">
        <v>3.6</v>
      </c>
      <c r="AC23" s="1">
        <v>1.2</v>
      </c>
      <c r="AD23" s="1">
        <v>3.6</v>
      </c>
      <c r="AE23" s="20" t="s">
        <v>96</v>
      </c>
      <c r="AF23" s="1">
        <f t="shared" si="6"/>
        <v>0</v>
      </c>
      <c r="AG23" s="6">
        <v>6</v>
      </c>
      <c r="AH23" s="6">
        <f t="shared" si="8"/>
        <v>0</v>
      </c>
      <c r="AI23" s="1">
        <f t="shared" si="9"/>
        <v>0</v>
      </c>
      <c r="AJ23" s="1">
        <f>VLOOKUP(A23,[3]Sheet!$A:$AH,34,0)</f>
        <v>12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1:54" x14ac:dyDescent="0.25">
      <c r="A24" s="1" t="s">
        <v>54</v>
      </c>
      <c r="B24" s="1"/>
      <c r="C24" s="1"/>
      <c r="D24" s="1" t="s">
        <v>33</v>
      </c>
      <c r="E24" s="1">
        <v>1195</v>
      </c>
      <c r="F24" s="1"/>
      <c r="G24" s="1">
        <v>36</v>
      </c>
      <c r="H24" s="1">
        <v>1159</v>
      </c>
      <c r="I24" s="6">
        <v>0.25</v>
      </c>
      <c r="J24" s="1">
        <v>180</v>
      </c>
      <c r="K24" s="1"/>
      <c r="L24" s="1">
        <v>216</v>
      </c>
      <c r="M24" s="1">
        <f t="shared" si="2"/>
        <v>-180</v>
      </c>
      <c r="N24" s="1"/>
      <c r="O24" s="1"/>
      <c r="P24" s="1"/>
      <c r="Q24" s="1">
        <f t="shared" si="3"/>
        <v>7.2</v>
      </c>
      <c r="R24" s="5"/>
      <c r="S24" s="5"/>
      <c r="T24" s="5">
        <f t="shared" si="7"/>
        <v>0</v>
      </c>
      <c r="U24" s="5"/>
      <c r="V24" s="1"/>
      <c r="W24" s="1">
        <f t="shared" si="4"/>
        <v>160.97222222222223</v>
      </c>
      <c r="X24" s="1">
        <f t="shared" si="5"/>
        <v>160.97222222222223</v>
      </c>
      <c r="Y24" s="1">
        <f>VLOOKUP(A24,[1]TDSheet!$A:$L,6,0)/5</f>
        <v>22.4</v>
      </c>
      <c r="Z24" s="1">
        <f>VLOOKUP(A24,[2]TDSheet!$A:$M,6,0)/5</f>
        <v>29.6</v>
      </c>
      <c r="AA24" s="1">
        <v>25.8</v>
      </c>
      <c r="AB24" s="1">
        <v>30.8</v>
      </c>
      <c r="AC24" s="1">
        <v>21.2</v>
      </c>
      <c r="AD24" s="1">
        <v>5</v>
      </c>
      <c r="AE24" s="20" t="s">
        <v>96</v>
      </c>
      <c r="AF24" s="1">
        <f t="shared" si="6"/>
        <v>0</v>
      </c>
      <c r="AG24" s="6">
        <v>12</v>
      </c>
      <c r="AH24" s="6">
        <f t="shared" si="8"/>
        <v>0</v>
      </c>
      <c r="AI24" s="1">
        <f t="shared" si="9"/>
        <v>0</v>
      </c>
      <c r="AJ24" s="1">
        <f>VLOOKUP(A24,[3]Sheet!$A:$AH,34,0)</f>
        <v>14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1:54" x14ac:dyDescent="0.25">
      <c r="A25" s="1" t="s">
        <v>55</v>
      </c>
      <c r="B25" s="1"/>
      <c r="C25" s="1"/>
      <c r="D25" s="1" t="s">
        <v>33</v>
      </c>
      <c r="E25" s="1">
        <v>722</v>
      </c>
      <c r="F25" s="1"/>
      <c r="G25" s="1">
        <v>21</v>
      </c>
      <c r="H25" s="1">
        <v>701</v>
      </c>
      <c r="I25" s="6">
        <v>0.4</v>
      </c>
      <c r="J25" s="1">
        <v>180</v>
      </c>
      <c r="K25" s="1"/>
      <c r="L25" s="1">
        <v>21</v>
      </c>
      <c r="M25" s="1">
        <f t="shared" si="2"/>
        <v>0</v>
      </c>
      <c r="N25" s="1"/>
      <c r="O25" s="1"/>
      <c r="P25" s="1"/>
      <c r="Q25" s="1">
        <f t="shared" si="3"/>
        <v>4.2</v>
      </c>
      <c r="R25" s="5"/>
      <c r="S25" s="5"/>
      <c r="T25" s="5">
        <f t="shared" si="7"/>
        <v>0</v>
      </c>
      <c r="U25" s="5"/>
      <c r="V25" s="1"/>
      <c r="W25" s="1">
        <f t="shared" si="4"/>
        <v>166.9047619047619</v>
      </c>
      <c r="X25" s="1">
        <f t="shared" si="5"/>
        <v>166.9047619047619</v>
      </c>
      <c r="Y25" s="1">
        <f>VLOOKUP(A25,[1]TDSheet!$A:$L,6,0)/5</f>
        <v>1.8</v>
      </c>
      <c r="Z25" s="1">
        <f>VLOOKUP(A25,[2]TDSheet!$A:$M,6,0)/5</f>
        <v>0.2</v>
      </c>
      <c r="AA25" s="1">
        <v>2.2000000000000002</v>
      </c>
      <c r="AB25" s="1">
        <v>1.4</v>
      </c>
      <c r="AC25" s="1">
        <v>0</v>
      </c>
      <c r="AD25" s="1">
        <v>0</v>
      </c>
      <c r="AE25" s="20" t="s">
        <v>96</v>
      </c>
      <c r="AF25" s="1">
        <f t="shared" si="6"/>
        <v>0</v>
      </c>
      <c r="AG25" s="6">
        <v>16</v>
      </c>
      <c r="AH25" s="6">
        <f t="shared" si="8"/>
        <v>0</v>
      </c>
      <c r="AI25" s="1">
        <f t="shared" si="9"/>
        <v>0</v>
      </c>
      <c r="AJ25" s="1">
        <f>VLOOKUP(A25,[3]Sheet!$A:$AH,34,0)</f>
        <v>12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1:54" x14ac:dyDescent="0.25">
      <c r="A26" s="1" t="s">
        <v>56</v>
      </c>
      <c r="B26" s="1"/>
      <c r="C26" s="1"/>
      <c r="D26" s="1" t="s">
        <v>33</v>
      </c>
      <c r="E26" s="1">
        <v>310</v>
      </c>
      <c r="F26" s="1"/>
      <c r="G26" s="1">
        <v>23</v>
      </c>
      <c r="H26" s="1">
        <v>287</v>
      </c>
      <c r="I26" s="6">
        <v>0.7</v>
      </c>
      <c r="J26" s="1">
        <v>180</v>
      </c>
      <c r="K26" s="1"/>
      <c r="L26" s="1">
        <v>23</v>
      </c>
      <c r="M26" s="1">
        <f t="shared" si="2"/>
        <v>0</v>
      </c>
      <c r="N26" s="1"/>
      <c r="O26" s="1"/>
      <c r="P26" s="1"/>
      <c r="Q26" s="1">
        <f t="shared" si="3"/>
        <v>4.5999999999999996</v>
      </c>
      <c r="R26" s="5"/>
      <c r="S26" s="5"/>
      <c r="T26" s="5">
        <f t="shared" si="7"/>
        <v>0</v>
      </c>
      <c r="U26" s="5"/>
      <c r="V26" s="1"/>
      <c r="W26" s="1">
        <f t="shared" si="4"/>
        <v>62.391304347826093</v>
      </c>
      <c r="X26" s="1">
        <f t="shared" si="5"/>
        <v>62.391304347826093</v>
      </c>
      <c r="Y26" s="1">
        <f>VLOOKUP(A26,[1]TDSheet!$A:$L,6,0)/5</f>
        <v>2.8</v>
      </c>
      <c r="Z26" s="1">
        <f>VLOOKUP(A26,[2]TDSheet!$A:$M,6,0)/5</f>
        <v>0.6</v>
      </c>
      <c r="AA26" s="1">
        <v>4.2</v>
      </c>
      <c r="AB26" s="1">
        <v>5.2</v>
      </c>
      <c r="AC26" s="1">
        <v>0</v>
      </c>
      <c r="AD26" s="1">
        <v>0</v>
      </c>
      <c r="AE26" s="20" t="s">
        <v>96</v>
      </c>
      <c r="AF26" s="1">
        <f t="shared" si="6"/>
        <v>0</v>
      </c>
      <c r="AG26" s="6">
        <v>10</v>
      </c>
      <c r="AH26" s="6">
        <f t="shared" si="8"/>
        <v>0</v>
      </c>
      <c r="AI26" s="1">
        <f t="shared" si="9"/>
        <v>0</v>
      </c>
      <c r="AJ26" s="1">
        <f>VLOOKUP(A26,[3]Sheet!$A:$AH,34,0)</f>
        <v>12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54" x14ac:dyDescent="0.25">
      <c r="A27" s="15" t="s">
        <v>57</v>
      </c>
      <c r="B27" s="15"/>
      <c r="C27" s="15"/>
      <c r="D27" s="15" t="s">
        <v>33</v>
      </c>
      <c r="E27" s="15">
        <v>79</v>
      </c>
      <c r="F27" s="15"/>
      <c r="G27" s="15">
        <v>29</v>
      </c>
      <c r="H27" s="15">
        <v>45</v>
      </c>
      <c r="I27" s="16">
        <v>0</v>
      </c>
      <c r="J27" s="15">
        <v>180</v>
      </c>
      <c r="K27" s="15"/>
      <c r="L27" s="15">
        <v>34</v>
      </c>
      <c r="M27" s="15">
        <f t="shared" si="2"/>
        <v>-5</v>
      </c>
      <c r="N27" s="15"/>
      <c r="O27" s="15"/>
      <c r="P27" s="15"/>
      <c r="Q27" s="15">
        <f t="shared" si="3"/>
        <v>5.8</v>
      </c>
      <c r="R27" s="17"/>
      <c r="S27" s="17"/>
      <c r="T27" s="17"/>
      <c r="U27" s="17"/>
      <c r="V27" s="15"/>
      <c r="W27" s="15">
        <f t="shared" si="4"/>
        <v>7.7586206896551726</v>
      </c>
      <c r="X27" s="15">
        <f t="shared" si="5"/>
        <v>7.7586206896551726</v>
      </c>
      <c r="Y27" s="15">
        <f>VLOOKUP(A27,[1]TDSheet!$A:$L,6,0)/5</f>
        <v>1</v>
      </c>
      <c r="Z27" s="15">
        <f>VLOOKUP(A27,[2]TDSheet!$A:$M,6,0)/5</f>
        <v>1</v>
      </c>
      <c r="AA27" s="15">
        <v>0.8</v>
      </c>
      <c r="AB27" s="15">
        <v>3.4</v>
      </c>
      <c r="AC27" s="15">
        <v>39.200000000000003</v>
      </c>
      <c r="AD27" s="15">
        <v>30.8</v>
      </c>
      <c r="AE27" s="18" t="s">
        <v>58</v>
      </c>
      <c r="AF27" s="15">
        <f t="shared" si="6"/>
        <v>0</v>
      </c>
      <c r="AG27" s="16">
        <v>0</v>
      </c>
      <c r="AH27" s="16"/>
      <c r="AI27" s="15"/>
      <c r="AJ27" s="15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1:54" x14ac:dyDescent="0.25">
      <c r="A28" s="1" t="s">
        <v>59</v>
      </c>
      <c r="B28" s="1"/>
      <c r="C28" s="1"/>
      <c r="D28" s="1" t="s">
        <v>44</v>
      </c>
      <c r="E28" s="1">
        <v>91.8</v>
      </c>
      <c r="F28" s="1"/>
      <c r="G28" s="1">
        <v>2.7</v>
      </c>
      <c r="H28" s="1">
        <v>89.1</v>
      </c>
      <c r="I28" s="6">
        <v>1</v>
      </c>
      <c r="J28" s="1">
        <v>180</v>
      </c>
      <c r="K28" s="1"/>
      <c r="L28" s="1">
        <v>2.7</v>
      </c>
      <c r="M28" s="1">
        <f t="shared" si="2"/>
        <v>0</v>
      </c>
      <c r="N28" s="1"/>
      <c r="O28" s="1"/>
      <c r="P28" s="1"/>
      <c r="Q28" s="1">
        <f t="shared" si="3"/>
        <v>0.54</v>
      </c>
      <c r="R28" s="5"/>
      <c r="S28" s="5"/>
      <c r="T28" s="5">
        <f t="shared" ref="T28:T31" si="12">AG28*AH28</f>
        <v>0</v>
      </c>
      <c r="U28" s="5"/>
      <c r="V28" s="1"/>
      <c r="W28" s="1">
        <f t="shared" si="4"/>
        <v>164.99999999999997</v>
      </c>
      <c r="X28" s="1">
        <f t="shared" si="5"/>
        <v>164.99999999999997</v>
      </c>
      <c r="Y28" s="1">
        <v>0</v>
      </c>
      <c r="Z28" s="1">
        <v>0</v>
      </c>
      <c r="AA28" s="1">
        <v>0</v>
      </c>
      <c r="AB28" s="1">
        <v>0.54</v>
      </c>
      <c r="AC28" s="1">
        <v>0.54</v>
      </c>
      <c r="AD28" s="1">
        <v>1.08</v>
      </c>
      <c r="AE28" s="20" t="s">
        <v>96</v>
      </c>
      <c r="AF28" s="1">
        <f t="shared" si="6"/>
        <v>0</v>
      </c>
      <c r="AG28" s="6">
        <v>2.7</v>
      </c>
      <c r="AH28" s="6">
        <f t="shared" ref="AH28:AH31" si="13">MROUND(S28,AG28*AJ28)/AG28</f>
        <v>0</v>
      </c>
      <c r="AI28" s="1">
        <f t="shared" ref="AI28:AI31" si="14">AH28*AG28*I28</f>
        <v>0</v>
      </c>
      <c r="AJ28" s="1">
        <f>VLOOKUP(A28,[3]Sheet!$A:$AH,34,0)</f>
        <v>18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1:54" x14ac:dyDescent="0.25">
      <c r="A29" s="1" t="s">
        <v>60</v>
      </c>
      <c r="B29" s="21">
        <v>1</v>
      </c>
      <c r="C29" s="21">
        <f t="shared" ref="C29:C31" si="15">U29*B29</f>
        <v>120</v>
      </c>
      <c r="D29" s="1" t="s">
        <v>44</v>
      </c>
      <c r="E29" s="1"/>
      <c r="F29" s="1"/>
      <c r="G29" s="1"/>
      <c r="H29" s="1"/>
      <c r="I29" s="6">
        <v>1</v>
      </c>
      <c r="J29" s="1">
        <v>180</v>
      </c>
      <c r="K29" s="1"/>
      <c r="L29" s="1"/>
      <c r="M29" s="1">
        <f t="shared" si="2"/>
        <v>0</v>
      </c>
      <c r="N29" s="1"/>
      <c r="O29" s="1"/>
      <c r="P29" s="1"/>
      <c r="Q29" s="1">
        <f t="shared" si="3"/>
        <v>0</v>
      </c>
      <c r="R29" s="5">
        <v>60</v>
      </c>
      <c r="S29" s="5">
        <f t="shared" ref="S29:S31" si="16">U29</f>
        <v>120</v>
      </c>
      <c r="T29" s="5">
        <f t="shared" si="12"/>
        <v>120</v>
      </c>
      <c r="U29" s="5">
        <v>120</v>
      </c>
      <c r="V29" s="1"/>
      <c r="W29" s="1" t="e">
        <f t="shared" si="4"/>
        <v>#DIV/0!</v>
      </c>
      <c r="X29" s="1" t="e">
        <f t="shared" si="5"/>
        <v>#DIV/0!</v>
      </c>
      <c r="Y29" s="1">
        <f>VLOOKUP(A29,[1]TDSheet!$A:$L,6,0)/5</f>
        <v>1</v>
      </c>
      <c r="Z29" s="1">
        <v>0</v>
      </c>
      <c r="AA29" s="1">
        <v>1</v>
      </c>
      <c r="AB29" s="1">
        <v>0</v>
      </c>
      <c r="AC29" s="1">
        <v>4</v>
      </c>
      <c r="AD29" s="1">
        <v>3</v>
      </c>
      <c r="AE29" s="1"/>
      <c r="AF29" s="1">
        <f t="shared" si="6"/>
        <v>120</v>
      </c>
      <c r="AG29" s="6">
        <v>5</v>
      </c>
      <c r="AH29" s="6">
        <f t="shared" si="13"/>
        <v>24</v>
      </c>
      <c r="AI29" s="1">
        <f t="shared" si="14"/>
        <v>120</v>
      </c>
      <c r="AJ29" s="1">
        <f>VLOOKUP(A29,[3]Sheet!$A:$AH,34,0)</f>
        <v>12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1:54" x14ac:dyDescent="0.25">
      <c r="A30" s="1" t="s">
        <v>61</v>
      </c>
      <c r="B30" s="21">
        <v>0.4</v>
      </c>
      <c r="C30" s="21">
        <f t="shared" si="15"/>
        <v>153.60000000000002</v>
      </c>
      <c r="D30" s="1" t="s">
        <v>33</v>
      </c>
      <c r="E30" s="1">
        <v>269</v>
      </c>
      <c r="F30" s="1"/>
      <c r="G30" s="1">
        <v>65</v>
      </c>
      <c r="H30" s="1">
        <v>204</v>
      </c>
      <c r="I30" s="6">
        <v>0.4</v>
      </c>
      <c r="J30" s="1">
        <v>180</v>
      </c>
      <c r="K30" s="1"/>
      <c r="L30" s="1">
        <v>65</v>
      </c>
      <c r="M30" s="1">
        <f t="shared" si="2"/>
        <v>0</v>
      </c>
      <c r="N30" s="1"/>
      <c r="O30" s="1"/>
      <c r="P30" s="1"/>
      <c r="Q30" s="1">
        <f t="shared" si="3"/>
        <v>13</v>
      </c>
      <c r="R30" s="5">
        <v>121</v>
      </c>
      <c r="S30" s="5">
        <f t="shared" si="16"/>
        <v>384</v>
      </c>
      <c r="T30" s="5">
        <f t="shared" si="12"/>
        <v>384</v>
      </c>
      <c r="U30" s="5">
        <v>384</v>
      </c>
      <c r="V30" s="1" t="s">
        <v>99</v>
      </c>
      <c r="W30" s="1">
        <f t="shared" si="4"/>
        <v>45.230769230769234</v>
      </c>
      <c r="X30" s="1">
        <f t="shared" si="5"/>
        <v>15.692307692307692</v>
      </c>
      <c r="Y30" s="1">
        <f>VLOOKUP(A30,[1]TDSheet!$A:$L,6,0)/5</f>
        <v>5.2</v>
      </c>
      <c r="Z30" s="1">
        <f>VLOOKUP(A30,[2]TDSheet!$A:$M,6,0)/5</f>
        <v>5.8</v>
      </c>
      <c r="AA30" s="1">
        <v>12</v>
      </c>
      <c r="AB30" s="1">
        <v>11.2</v>
      </c>
      <c r="AC30" s="1">
        <v>0</v>
      </c>
      <c r="AD30" s="1">
        <v>0</v>
      </c>
      <c r="AE30" s="1"/>
      <c r="AF30" s="1">
        <f t="shared" si="6"/>
        <v>153.60000000000002</v>
      </c>
      <c r="AG30" s="6">
        <v>16</v>
      </c>
      <c r="AH30" s="6">
        <f t="shared" si="13"/>
        <v>24</v>
      </c>
      <c r="AI30" s="1">
        <f t="shared" si="14"/>
        <v>153.60000000000002</v>
      </c>
      <c r="AJ30" s="1">
        <f>VLOOKUP(A30,[3]Sheet!$A:$AH,34,0)</f>
        <v>12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1:54" x14ac:dyDescent="0.25">
      <c r="A31" s="1" t="s">
        <v>62</v>
      </c>
      <c r="B31" s="21">
        <v>0.7</v>
      </c>
      <c r="C31" s="21">
        <f t="shared" si="15"/>
        <v>251.99999999999997</v>
      </c>
      <c r="D31" s="1" t="s">
        <v>33</v>
      </c>
      <c r="E31" s="1">
        <v>37</v>
      </c>
      <c r="F31" s="1"/>
      <c r="G31" s="1">
        <v>21</v>
      </c>
      <c r="H31" s="1">
        <v>16</v>
      </c>
      <c r="I31" s="6">
        <v>0.7</v>
      </c>
      <c r="J31" s="1">
        <v>180</v>
      </c>
      <c r="K31" s="1"/>
      <c r="L31" s="1">
        <v>75</v>
      </c>
      <c r="M31" s="1">
        <f t="shared" si="2"/>
        <v>-54</v>
      </c>
      <c r="N31" s="1"/>
      <c r="O31" s="1"/>
      <c r="P31" s="1"/>
      <c r="Q31" s="1">
        <f t="shared" si="3"/>
        <v>4.2</v>
      </c>
      <c r="R31" s="5">
        <v>68</v>
      </c>
      <c r="S31" s="5">
        <f t="shared" si="16"/>
        <v>360</v>
      </c>
      <c r="T31" s="5">
        <f t="shared" si="12"/>
        <v>360</v>
      </c>
      <c r="U31" s="5">
        <v>360</v>
      </c>
      <c r="V31" s="1" t="s">
        <v>99</v>
      </c>
      <c r="W31" s="1">
        <f t="shared" si="4"/>
        <v>89.523809523809518</v>
      </c>
      <c r="X31" s="1">
        <f t="shared" si="5"/>
        <v>3.8095238095238093</v>
      </c>
      <c r="Y31" s="1">
        <f>VLOOKUP(A31,[1]TDSheet!$A:$L,6,0)/5</f>
        <v>5.6</v>
      </c>
      <c r="Z31" s="1">
        <f>VLOOKUP(A31,[2]TDSheet!$A:$M,6,0)/5</f>
        <v>6.6</v>
      </c>
      <c r="AA31" s="1">
        <v>9</v>
      </c>
      <c r="AB31" s="1">
        <v>14.6</v>
      </c>
      <c r="AC31" s="1">
        <v>0</v>
      </c>
      <c r="AD31" s="1">
        <v>0</v>
      </c>
      <c r="AE31" s="1"/>
      <c r="AF31" s="1">
        <f t="shared" si="6"/>
        <v>251.99999999999997</v>
      </c>
      <c r="AG31" s="6">
        <v>10</v>
      </c>
      <c r="AH31" s="6">
        <f t="shared" si="13"/>
        <v>36</v>
      </c>
      <c r="AI31" s="1">
        <f t="shared" si="14"/>
        <v>251.99999999999997</v>
      </c>
      <c r="AJ31" s="1">
        <f>VLOOKUP(A31,[3]Sheet!$A:$AH,34,0)</f>
        <v>12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1:54" x14ac:dyDescent="0.25">
      <c r="A32" s="15" t="s">
        <v>63</v>
      </c>
      <c r="B32" s="15"/>
      <c r="C32" s="15"/>
      <c r="D32" s="15" t="s">
        <v>33</v>
      </c>
      <c r="E32" s="15">
        <v>1</v>
      </c>
      <c r="F32" s="15"/>
      <c r="G32" s="15"/>
      <c r="H32" s="15">
        <v>1</v>
      </c>
      <c r="I32" s="16">
        <v>0</v>
      </c>
      <c r="J32" s="15">
        <v>180</v>
      </c>
      <c r="K32" s="15"/>
      <c r="L32" s="15"/>
      <c r="M32" s="15">
        <f t="shared" si="2"/>
        <v>0</v>
      </c>
      <c r="N32" s="15"/>
      <c r="O32" s="15"/>
      <c r="P32" s="15"/>
      <c r="Q32" s="15">
        <f t="shared" si="3"/>
        <v>0</v>
      </c>
      <c r="R32" s="17"/>
      <c r="S32" s="17"/>
      <c r="T32" s="17"/>
      <c r="U32" s="17"/>
      <c r="V32" s="15"/>
      <c r="W32" s="15" t="e">
        <f t="shared" si="4"/>
        <v>#DIV/0!</v>
      </c>
      <c r="X32" s="15" t="e">
        <f t="shared" si="5"/>
        <v>#DIV/0!</v>
      </c>
      <c r="Y32" s="15">
        <v>0</v>
      </c>
      <c r="Z32" s="15">
        <v>0</v>
      </c>
      <c r="AA32" s="15">
        <v>0</v>
      </c>
      <c r="AB32" s="15">
        <v>0</v>
      </c>
      <c r="AC32" s="15">
        <v>56.4</v>
      </c>
      <c r="AD32" s="15">
        <v>39.6</v>
      </c>
      <c r="AE32" s="15" t="s">
        <v>64</v>
      </c>
      <c r="AF32" s="15">
        <f t="shared" si="6"/>
        <v>0</v>
      </c>
      <c r="AG32" s="16">
        <v>0</v>
      </c>
      <c r="AH32" s="16"/>
      <c r="AI32" s="15"/>
      <c r="AJ32" s="15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4" x14ac:dyDescent="0.25">
      <c r="A33" s="15" t="s">
        <v>65</v>
      </c>
      <c r="B33" s="15"/>
      <c r="C33" s="15"/>
      <c r="D33" s="15" t="s">
        <v>33</v>
      </c>
      <c r="E33" s="15">
        <v>149</v>
      </c>
      <c r="F33" s="15"/>
      <c r="G33" s="15">
        <v>10</v>
      </c>
      <c r="H33" s="15">
        <v>139</v>
      </c>
      <c r="I33" s="16">
        <v>0</v>
      </c>
      <c r="J33" s="15">
        <v>180</v>
      </c>
      <c r="K33" s="15"/>
      <c r="L33" s="15">
        <v>23</v>
      </c>
      <c r="M33" s="15">
        <f t="shared" ref="M33:M56" si="17">G33-L33</f>
        <v>-13</v>
      </c>
      <c r="N33" s="15"/>
      <c r="O33" s="15"/>
      <c r="P33" s="15"/>
      <c r="Q33" s="15">
        <f t="shared" si="3"/>
        <v>2</v>
      </c>
      <c r="R33" s="17"/>
      <c r="S33" s="17"/>
      <c r="T33" s="17"/>
      <c r="U33" s="17"/>
      <c r="V33" s="15"/>
      <c r="W33" s="15">
        <f t="shared" si="4"/>
        <v>69.5</v>
      </c>
      <c r="X33" s="15">
        <f t="shared" si="5"/>
        <v>69.5</v>
      </c>
      <c r="Y33" s="15">
        <v>0</v>
      </c>
      <c r="Z33" s="15">
        <v>0</v>
      </c>
      <c r="AA33" s="15">
        <v>1</v>
      </c>
      <c r="AB33" s="15">
        <v>0.8</v>
      </c>
      <c r="AC33" s="15">
        <v>36.200000000000003</v>
      </c>
      <c r="AD33" s="15">
        <v>41.6</v>
      </c>
      <c r="AE33" s="19" t="s">
        <v>93</v>
      </c>
      <c r="AF33" s="15">
        <f t="shared" si="6"/>
        <v>0</v>
      </c>
      <c r="AG33" s="16">
        <v>0</v>
      </c>
      <c r="AH33" s="16"/>
      <c r="AI33" s="15"/>
      <c r="AJ33" s="15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1:54" x14ac:dyDescent="0.25">
      <c r="A34" s="1" t="s">
        <v>66</v>
      </c>
      <c r="B34" s="21">
        <v>0.4</v>
      </c>
      <c r="C34" s="21">
        <f t="shared" ref="C34:C35" si="18">U34*B34</f>
        <v>153.60000000000002</v>
      </c>
      <c r="D34" s="1" t="s">
        <v>33</v>
      </c>
      <c r="E34" s="1">
        <v>483</v>
      </c>
      <c r="F34" s="1"/>
      <c r="G34" s="1">
        <v>67</v>
      </c>
      <c r="H34" s="1">
        <v>416</v>
      </c>
      <c r="I34" s="6">
        <v>0.4</v>
      </c>
      <c r="J34" s="1">
        <v>180</v>
      </c>
      <c r="K34" s="1"/>
      <c r="L34" s="1">
        <v>54</v>
      </c>
      <c r="M34" s="1">
        <f t="shared" si="17"/>
        <v>13</v>
      </c>
      <c r="N34" s="1"/>
      <c r="O34" s="1"/>
      <c r="P34" s="1"/>
      <c r="Q34" s="1">
        <f t="shared" si="3"/>
        <v>13.4</v>
      </c>
      <c r="R34" s="5"/>
      <c r="S34" s="5">
        <f t="shared" ref="S34:S35" si="19">U34</f>
        <v>384</v>
      </c>
      <c r="T34" s="5">
        <f t="shared" ref="T34:T57" si="20">AG34*AH34</f>
        <v>384</v>
      </c>
      <c r="U34" s="5">
        <v>384</v>
      </c>
      <c r="V34" s="1" t="s">
        <v>98</v>
      </c>
      <c r="W34" s="1">
        <f t="shared" si="4"/>
        <v>59.701492537313435</v>
      </c>
      <c r="X34" s="1">
        <f t="shared" si="5"/>
        <v>31.044776119402986</v>
      </c>
      <c r="Y34" s="1">
        <f>VLOOKUP(A34,[1]TDSheet!$A:$L,6,0)/5</f>
        <v>12.8</v>
      </c>
      <c r="Z34" s="1">
        <f>VLOOKUP(A34,[2]TDSheet!$A:$M,6,0)/5</f>
        <v>3.2</v>
      </c>
      <c r="AA34" s="1">
        <v>6.8</v>
      </c>
      <c r="AB34" s="1">
        <v>10</v>
      </c>
      <c r="AC34" s="1">
        <v>0</v>
      </c>
      <c r="AD34" s="1">
        <v>0</v>
      </c>
      <c r="AE34" s="18" t="s">
        <v>36</v>
      </c>
      <c r="AF34" s="1">
        <f t="shared" si="6"/>
        <v>153.60000000000002</v>
      </c>
      <c r="AG34" s="6">
        <v>16</v>
      </c>
      <c r="AH34" s="6">
        <f t="shared" ref="AH34:AH56" si="21">MROUND(S34,AG34*AJ34)/AG34</f>
        <v>24</v>
      </c>
      <c r="AI34" s="1">
        <f t="shared" ref="AI34:AI57" si="22">AH34*AG34*I34</f>
        <v>153.60000000000002</v>
      </c>
      <c r="AJ34" s="1">
        <f>VLOOKUP(A34,[3]Sheet!$A:$AH,34,0)</f>
        <v>12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1:54" x14ac:dyDescent="0.25">
      <c r="A35" s="1" t="s">
        <v>67</v>
      </c>
      <c r="B35" s="21">
        <v>0.7</v>
      </c>
      <c r="C35" s="21">
        <f t="shared" si="18"/>
        <v>420</v>
      </c>
      <c r="D35" s="1" t="s">
        <v>33</v>
      </c>
      <c r="E35" s="1">
        <v>72</v>
      </c>
      <c r="F35" s="1"/>
      <c r="G35" s="1">
        <v>45</v>
      </c>
      <c r="H35" s="1">
        <v>27</v>
      </c>
      <c r="I35" s="6">
        <v>0.7</v>
      </c>
      <c r="J35" s="1">
        <v>180</v>
      </c>
      <c r="K35" s="1"/>
      <c r="L35" s="1">
        <v>90</v>
      </c>
      <c r="M35" s="1">
        <f t="shared" si="17"/>
        <v>-45</v>
      </c>
      <c r="N35" s="1"/>
      <c r="O35" s="1"/>
      <c r="P35" s="1"/>
      <c r="Q35" s="1">
        <f t="shared" si="3"/>
        <v>9</v>
      </c>
      <c r="R35" s="5">
        <v>153</v>
      </c>
      <c r="S35" s="5">
        <f t="shared" si="19"/>
        <v>600</v>
      </c>
      <c r="T35" s="5">
        <f t="shared" si="20"/>
        <v>600</v>
      </c>
      <c r="U35" s="5">
        <v>600</v>
      </c>
      <c r="V35" s="1" t="s">
        <v>99</v>
      </c>
      <c r="W35" s="1">
        <f t="shared" si="4"/>
        <v>69.666666666666671</v>
      </c>
      <c r="X35" s="1">
        <f t="shared" si="5"/>
        <v>3</v>
      </c>
      <c r="Y35" s="1">
        <f>VLOOKUP(A35,[1]TDSheet!$A:$L,6,0)/5</f>
        <v>8.4</v>
      </c>
      <c r="Z35" s="1">
        <f>VLOOKUP(A35,[2]TDSheet!$A:$M,6,0)/5</f>
        <v>6.6</v>
      </c>
      <c r="AA35" s="1">
        <v>9.8000000000000007</v>
      </c>
      <c r="AB35" s="1">
        <v>11.2</v>
      </c>
      <c r="AC35" s="1">
        <v>0</v>
      </c>
      <c r="AD35" s="1">
        <v>0</v>
      </c>
      <c r="AE35" s="1"/>
      <c r="AF35" s="1">
        <f t="shared" si="6"/>
        <v>420</v>
      </c>
      <c r="AG35" s="6">
        <v>10</v>
      </c>
      <c r="AH35" s="6">
        <f t="shared" si="21"/>
        <v>60</v>
      </c>
      <c r="AI35" s="1">
        <f t="shared" si="22"/>
        <v>420</v>
      </c>
      <c r="AJ35" s="1">
        <f>VLOOKUP(A35,[3]Sheet!$A:$AH,34,0)</f>
        <v>12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1:54" x14ac:dyDescent="0.25">
      <c r="A36" s="1" t="s">
        <v>68</v>
      </c>
      <c r="B36" s="1"/>
      <c r="C36" s="1"/>
      <c r="D36" s="1" t="s">
        <v>33</v>
      </c>
      <c r="E36" s="1">
        <v>245</v>
      </c>
      <c r="F36" s="1"/>
      <c r="G36" s="1">
        <v>13</v>
      </c>
      <c r="H36" s="1">
        <v>232</v>
      </c>
      <c r="I36" s="6">
        <v>0.4</v>
      </c>
      <c r="J36" s="1">
        <v>180</v>
      </c>
      <c r="K36" s="1"/>
      <c r="L36" s="1">
        <v>8</v>
      </c>
      <c r="M36" s="1">
        <f t="shared" si="17"/>
        <v>5</v>
      </c>
      <c r="N36" s="1"/>
      <c r="O36" s="1"/>
      <c r="P36" s="1"/>
      <c r="Q36" s="1">
        <f t="shared" si="3"/>
        <v>2.6</v>
      </c>
      <c r="R36" s="5"/>
      <c r="S36" s="5"/>
      <c r="T36" s="5">
        <f t="shared" si="20"/>
        <v>0</v>
      </c>
      <c r="U36" s="5"/>
      <c r="V36" s="1"/>
      <c r="W36" s="1">
        <f t="shared" si="4"/>
        <v>89.230769230769226</v>
      </c>
      <c r="X36" s="1">
        <f t="shared" si="5"/>
        <v>89.230769230769226</v>
      </c>
      <c r="Y36" s="1">
        <f>VLOOKUP(A36,[1]TDSheet!$A:$L,6,0)/5</f>
        <v>1</v>
      </c>
      <c r="Z36" s="1">
        <f>VLOOKUP(A36,[2]TDSheet!$A:$M,6,0)/5</f>
        <v>0.6</v>
      </c>
      <c r="AA36" s="1">
        <v>5.2</v>
      </c>
      <c r="AB36" s="1">
        <v>1.6</v>
      </c>
      <c r="AC36" s="1">
        <v>11.2</v>
      </c>
      <c r="AD36" s="1">
        <v>9.4</v>
      </c>
      <c r="AE36" s="20" t="s">
        <v>96</v>
      </c>
      <c r="AF36" s="1">
        <f t="shared" si="6"/>
        <v>0</v>
      </c>
      <c r="AG36" s="6">
        <v>16</v>
      </c>
      <c r="AH36" s="6">
        <f t="shared" si="21"/>
        <v>0</v>
      </c>
      <c r="AI36" s="1">
        <f t="shared" si="22"/>
        <v>0</v>
      </c>
      <c r="AJ36" s="1">
        <f>VLOOKUP(A36,[3]Sheet!$A:$AH,34,0)</f>
        <v>12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1:54" x14ac:dyDescent="0.25">
      <c r="A37" s="1" t="s">
        <v>69</v>
      </c>
      <c r="B37" s="1"/>
      <c r="C37" s="1"/>
      <c r="D37" s="1" t="s">
        <v>33</v>
      </c>
      <c r="E37" s="1">
        <v>73</v>
      </c>
      <c r="F37" s="1"/>
      <c r="G37" s="1">
        <v>5</v>
      </c>
      <c r="H37" s="1">
        <v>68</v>
      </c>
      <c r="I37" s="6">
        <v>0.7</v>
      </c>
      <c r="J37" s="1">
        <v>180</v>
      </c>
      <c r="K37" s="1"/>
      <c r="L37" s="1">
        <v>5</v>
      </c>
      <c r="M37" s="1">
        <f t="shared" si="17"/>
        <v>0</v>
      </c>
      <c r="N37" s="1"/>
      <c r="O37" s="1"/>
      <c r="P37" s="1"/>
      <c r="Q37" s="1">
        <f t="shared" si="3"/>
        <v>1</v>
      </c>
      <c r="R37" s="5"/>
      <c r="S37" s="5"/>
      <c r="T37" s="5">
        <f t="shared" si="20"/>
        <v>0</v>
      </c>
      <c r="U37" s="5"/>
      <c r="V37" s="1"/>
      <c r="W37" s="1">
        <f t="shared" si="4"/>
        <v>68</v>
      </c>
      <c r="X37" s="1">
        <f t="shared" si="5"/>
        <v>68</v>
      </c>
      <c r="Y37" s="1">
        <f>VLOOKUP(A37,[1]TDSheet!$A:$L,6,0)/5</f>
        <v>1.6</v>
      </c>
      <c r="Z37" s="1">
        <f>VLOOKUP(A37,[2]TDSheet!$A:$M,6,0)/5</f>
        <v>0.6</v>
      </c>
      <c r="AA37" s="1">
        <v>0</v>
      </c>
      <c r="AB37" s="1">
        <v>0</v>
      </c>
      <c r="AC37" s="1">
        <v>0</v>
      </c>
      <c r="AD37" s="1">
        <v>0</v>
      </c>
      <c r="AE37" s="20" t="s">
        <v>96</v>
      </c>
      <c r="AF37" s="1">
        <f t="shared" si="6"/>
        <v>0</v>
      </c>
      <c r="AG37" s="6">
        <v>8</v>
      </c>
      <c r="AH37" s="6">
        <f t="shared" si="21"/>
        <v>0</v>
      </c>
      <c r="AI37" s="1">
        <f t="shared" si="22"/>
        <v>0</v>
      </c>
      <c r="AJ37" s="1">
        <f>VLOOKUP(A37,[3]Sheet!$A:$AH,34,0)</f>
        <v>12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1:54" x14ac:dyDescent="0.25">
      <c r="A38" s="1" t="s">
        <v>70</v>
      </c>
      <c r="B38" s="21">
        <v>0.7</v>
      </c>
      <c r="C38" s="21">
        <f>U38*B38</f>
        <v>67.199999999999989</v>
      </c>
      <c r="D38" s="1" t="s">
        <v>33</v>
      </c>
      <c r="E38" s="1">
        <v>132</v>
      </c>
      <c r="F38" s="1"/>
      <c r="G38" s="1">
        <v>43</v>
      </c>
      <c r="H38" s="1">
        <v>89</v>
      </c>
      <c r="I38" s="6">
        <v>0.7</v>
      </c>
      <c r="J38" s="1">
        <v>180</v>
      </c>
      <c r="K38" s="1"/>
      <c r="L38" s="1">
        <v>43</v>
      </c>
      <c r="M38" s="1">
        <f t="shared" si="17"/>
        <v>0</v>
      </c>
      <c r="N38" s="1"/>
      <c r="O38" s="1"/>
      <c r="P38" s="1"/>
      <c r="Q38" s="1">
        <f t="shared" si="3"/>
        <v>8.6</v>
      </c>
      <c r="R38" s="5">
        <v>83</v>
      </c>
      <c r="S38" s="5">
        <f>U38</f>
        <v>96</v>
      </c>
      <c r="T38" s="5">
        <f t="shared" si="20"/>
        <v>96</v>
      </c>
      <c r="U38" s="5">
        <v>96</v>
      </c>
      <c r="V38" s="1"/>
      <c r="W38" s="1">
        <f t="shared" si="4"/>
        <v>21.511627906976745</v>
      </c>
      <c r="X38" s="1">
        <f t="shared" si="5"/>
        <v>10.348837209302326</v>
      </c>
      <c r="Y38" s="1">
        <f>VLOOKUP(A38,[1]TDSheet!$A:$L,6,0)/5</f>
        <v>8.4</v>
      </c>
      <c r="Z38" s="1">
        <f>VLOOKUP(A38,[2]TDSheet!$A:$M,6,0)/5</f>
        <v>6.4</v>
      </c>
      <c r="AA38" s="1">
        <v>10.199999999999999</v>
      </c>
      <c r="AB38" s="1">
        <v>12</v>
      </c>
      <c r="AC38" s="1">
        <v>30.4</v>
      </c>
      <c r="AD38" s="1">
        <v>22</v>
      </c>
      <c r="AE38" s="1"/>
      <c r="AF38" s="1">
        <f t="shared" si="6"/>
        <v>67.199999999999989</v>
      </c>
      <c r="AG38" s="6">
        <v>8</v>
      </c>
      <c r="AH38" s="6">
        <f t="shared" si="21"/>
        <v>12</v>
      </c>
      <c r="AI38" s="1">
        <f t="shared" si="22"/>
        <v>67.199999999999989</v>
      </c>
      <c r="AJ38" s="1">
        <f>VLOOKUP(A38,[3]Sheet!$A:$AH,34,0)</f>
        <v>12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1:54" x14ac:dyDescent="0.25">
      <c r="A39" s="1" t="s">
        <v>71</v>
      </c>
      <c r="B39" s="1"/>
      <c r="C39" s="1"/>
      <c r="D39" s="1" t="s">
        <v>33</v>
      </c>
      <c r="E39" s="1">
        <v>113</v>
      </c>
      <c r="F39" s="1">
        <v>1</v>
      </c>
      <c r="G39" s="1">
        <v>17</v>
      </c>
      <c r="H39" s="1">
        <v>96</v>
      </c>
      <c r="I39" s="6">
        <v>0.9</v>
      </c>
      <c r="J39" s="1">
        <v>180</v>
      </c>
      <c r="K39" s="1"/>
      <c r="L39" s="1">
        <v>18</v>
      </c>
      <c r="M39" s="1">
        <f t="shared" si="17"/>
        <v>-1</v>
      </c>
      <c r="N39" s="1"/>
      <c r="O39" s="1"/>
      <c r="P39" s="1"/>
      <c r="Q39" s="1">
        <f t="shared" si="3"/>
        <v>3.4</v>
      </c>
      <c r="R39" s="5"/>
      <c r="S39" s="5"/>
      <c r="T39" s="5">
        <f t="shared" si="20"/>
        <v>0</v>
      </c>
      <c r="U39" s="5"/>
      <c r="V39" s="1"/>
      <c r="W39" s="1">
        <f t="shared" si="4"/>
        <v>28.235294117647058</v>
      </c>
      <c r="X39" s="1">
        <f t="shared" si="5"/>
        <v>28.235294117647058</v>
      </c>
      <c r="Y39" s="1">
        <f>VLOOKUP(A39,[1]TDSheet!$A:$L,6,0)/5</f>
        <v>1.6</v>
      </c>
      <c r="Z39" s="1">
        <f>VLOOKUP(A39,[2]TDSheet!$A:$M,6,0)/5</f>
        <v>1.4</v>
      </c>
      <c r="AA39" s="1">
        <v>2.8</v>
      </c>
      <c r="AB39" s="1">
        <v>4.4000000000000004</v>
      </c>
      <c r="AC39" s="1">
        <v>2</v>
      </c>
      <c r="AD39" s="1">
        <v>5.2</v>
      </c>
      <c r="AE39" s="18" t="s">
        <v>36</v>
      </c>
      <c r="AF39" s="1">
        <f t="shared" si="6"/>
        <v>0</v>
      </c>
      <c r="AG39" s="6">
        <v>8</v>
      </c>
      <c r="AH39" s="6">
        <f t="shared" si="21"/>
        <v>0</v>
      </c>
      <c r="AI39" s="1">
        <f t="shared" si="22"/>
        <v>0</v>
      </c>
      <c r="AJ39" s="1">
        <f>VLOOKUP(A39,[3]Sheet!$A:$AH,34,0)</f>
        <v>12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1:54" x14ac:dyDescent="0.25">
      <c r="A40" s="1" t="s">
        <v>72</v>
      </c>
      <c r="B40" s="1"/>
      <c r="C40" s="1"/>
      <c r="D40" s="1" t="s">
        <v>33</v>
      </c>
      <c r="E40" s="1">
        <v>90</v>
      </c>
      <c r="F40" s="1"/>
      <c r="G40" s="1">
        <v>16</v>
      </c>
      <c r="H40" s="1">
        <v>74</v>
      </c>
      <c r="I40" s="6">
        <v>0.43</v>
      </c>
      <c r="J40" s="1">
        <v>180</v>
      </c>
      <c r="K40" s="1"/>
      <c r="L40" s="1">
        <v>16</v>
      </c>
      <c r="M40" s="1">
        <f t="shared" si="17"/>
        <v>0</v>
      </c>
      <c r="N40" s="1"/>
      <c r="O40" s="1"/>
      <c r="P40" s="1"/>
      <c r="Q40" s="1">
        <f t="shared" si="3"/>
        <v>3.2</v>
      </c>
      <c r="R40" s="5"/>
      <c r="S40" s="5"/>
      <c r="T40" s="5">
        <f t="shared" si="20"/>
        <v>0</v>
      </c>
      <c r="U40" s="5"/>
      <c r="V40" s="1"/>
      <c r="W40" s="1">
        <f t="shared" si="4"/>
        <v>23.125</v>
      </c>
      <c r="X40" s="1">
        <f t="shared" si="5"/>
        <v>23.125</v>
      </c>
      <c r="Y40" s="1">
        <v>0</v>
      </c>
      <c r="Z40" s="1">
        <f>VLOOKUP(A40,[2]TDSheet!$A:$M,6,0)/5</f>
        <v>1.2</v>
      </c>
      <c r="AA40" s="1">
        <v>1.6</v>
      </c>
      <c r="AB40" s="1">
        <v>3.2</v>
      </c>
      <c r="AC40" s="1">
        <v>2</v>
      </c>
      <c r="AD40" s="1">
        <v>2</v>
      </c>
      <c r="AE40" s="18" t="s">
        <v>36</v>
      </c>
      <c r="AF40" s="1">
        <f t="shared" si="6"/>
        <v>0</v>
      </c>
      <c r="AG40" s="6">
        <v>16</v>
      </c>
      <c r="AH40" s="6">
        <f t="shared" si="21"/>
        <v>0</v>
      </c>
      <c r="AI40" s="1">
        <f t="shared" si="22"/>
        <v>0</v>
      </c>
      <c r="AJ40" s="1">
        <f>VLOOKUP(A40,[3]Sheet!$A:$AH,34,0)</f>
        <v>12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1:54" x14ac:dyDescent="0.25">
      <c r="A41" s="1" t="s">
        <v>73</v>
      </c>
      <c r="B41" s="1"/>
      <c r="C41" s="1"/>
      <c r="D41" s="1" t="s">
        <v>33</v>
      </c>
      <c r="E41" s="1">
        <v>173</v>
      </c>
      <c r="F41" s="1">
        <v>1</v>
      </c>
      <c r="G41" s="1">
        <v>17</v>
      </c>
      <c r="H41" s="1">
        <v>156</v>
      </c>
      <c r="I41" s="6">
        <v>0.9</v>
      </c>
      <c r="J41" s="1">
        <v>180</v>
      </c>
      <c r="K41" s="1"/>
      <c r="L41" s="1">
        <v>18</v>
      </c>
      <c r="M41" s="1">
        <f t="shared" si="17"/>
        <v>-1</v>
      </c>
      <c r="N41" s="1"/>
      <c r="O41" s="1"/>
      <c r="P41" s="1"/>
      <c r="Q41" s="1">
        <f t="shared" si="3"/>
        <v>3.4</v>
      </c>
      <c r="R41" s="5"/>
      <c r="S41" s="5"/>
      <c r="T41" s="5">
        <f t="shared" si="20"/>
        <v>0</v>
      </c>
      <c r="U41" s="5"/>
      <c r="V41" s="1"/>
      <c r="W41" s="1">
        <f t="shared" si="4"/>
        <v>45.882352941176471</v>
      </c>
      <c r="X41" s="1">
        <f t="shared" si="5"/>
        <v>45.882352941176471</v>
      </c>
      <c r="Y41" s="1">
        <f>VLOOKUP(A41,[1]TDSheet!$A:$L,6,0)/5</f>
        <v>0.4</v>
      </c>
      <c r="Z41" s="1">
        <f>VLOOKUP(A41,[2]TDSheet!$A:$M,6,0)/5</f>
        <v>1.4</v>
      </c>
      <c r="AA41" s="1">
        <v>0</v>
      </c>
      <c r="AB41" s="1">
        <v>0</v>
      </c>
      <c r="AC41" s="1">
        <v>2.6</v>
      </c>
      <c r="AD41" s="1">
        <v>5.2</v>
      </c>
      <c r="AE41" s="20" t="s">
        <v>96</v>
      </c>
      <c r="AF41" s="1">
        <f t="shared" si="6"/>
        <v>0</v>
      </c>
      <c r="AG41" s="6">
        <v>8</v>
      </c>
      <c r="AH41" s="6">
        <f t="shared" si="21"/>
        <v>0</v>
      </c>
      <c r="AI41" s="1">
        <f t="shared" si="22"/>
        <v>0</v>
      </c>
      <c r="AJ41" s="1">
        <f>VLOOKUP(A41,[3]Sheet!$A:$AH,34,0)</f>
        <v>12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1:54" x14ac:dyDescent="0.25">
      <c r="A42" s="1" t="s">
        <v>74</v>
      </c>
      <c r="B42" s="1"/>
      <c r="C42" s="1"/>
      <c r="D42" s="1" t="s">
        <v>33</v>
      </c>
      <c r="E42" s="1">
        <v>79</v>
      </c>
      <c r="F42" s="1"/>
      <c r="G42" s="1">
        <v>10</v>
      </c>
      <c r="H42" s="1">
        <v>69</v>
      </c>
      <c r="I42" s="6">
        <v>0.43</v>
      </c>
      <c r="J42" s="1">
        <v>180</v>
      </c>
      <c r="K42" s="1"/>
      <c r="L42" s="1">
        <v>15</v>
      </c>
      <c r="M42" s="1">
        <f t="shared" si="17"/>
        <v>-5</v>
      </c>
      <c r="N42" s="1"/>
      <c r="O42" s="1"/>
      <c r="P42" s="1"/>
      <c r="Q42" s="1">
        <f t="shared" si="3"/>
        <v>2</v>
      </c>
      <c r="R42" s="5"/>
      <c r="S42" s="5"/>
      <c r="T42" s="5">
        <f t="shared" si="20"/>
        <v>0</v>
      </c>
      <c r="U42" s="5"/>
      <c r="V42" s="1"/>
      <c r="W42" s="1">
        <f t="shared" si="4"/>
        <v>34.5</v>
      </c>
      <c r="X42" s="1">
        <f t="shared" si="5"/>
        <v>34.5</v>
      </c>
      <c r="Y42" s="1">
        <f>VLOOKUP(A42,[1]TDSheet!$A:$L,6,0)/5</f>
        <v>0.6</v>
      </c>
      <c r="Z42" s="1">
        <f>VLOOKUP(A42,[2]TDSheet!$A:$M,6,0)/5</f>
        <v>0.8</v>
      </c>
      <c r="AA42" s="1">
        <v>3.6</v>
      </c>
      <c r="AB42" s="1">
        <v>4.2</v>
      </c>
      <c r="AC42" s="1">
        <v>1.4</v>
      </c>
      <c r="AD42" s="1">
        <v>4.5999999999999996</v>
      </c>
      <c r="AE42" s="20" t="s">
        <v>96</v>
      </c>
      <c r="AF42" s="1">
        <f t="shared" si="6"/>
        <v>0</v>
      </c>
      <c r="AG42" s="6">
        <v>16</v>
      </c>
      <c r="AH42" s="6">
        <f t="shared" si="21"/>
        <v>0</v>
      </c>
      <c r="AI42" s="1">
        <f t="shared" si="22"/>
        <v>0</v>
      </c>
      <c r="AJ42" s="1">
        <f>VLOOKUP(A42,[3]Sheet!$A:$AH,34,0)</f>
        <v>12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4" x14ac:dyDescent="0.25">
      <c r="A43" s="1" t="s">
        <v>75</v>
      </c>
      <c r="B43" s="1"/>
      <c r="C43" s="1"/>
      <c r="D43" s="1" t="s">
        <v>33</v>
      </c>
      <c r="E43" s="1">
        <v>102</v>
      </c>
      <c r="F43" s="1"/>
      <c r="G43" s="1">
        <v>12</v>
      </c>
      <c r="H43" s="1">
        <v>90</v>
      </c>
      <c r="I43" s="6">
        <v>1</v>
      </c>
      <c r="J43" s="1">
        <v>180</v>
      </c>
      <c r="K43" s="1"/>
      <c r="L43" s="1">
        <v>12</v>
      </c>
      <c r="M43" s="1">
        <f t="shared" si="17"/>
        <v>0</v>
      </c>
      <c r="N43" s="1"/>
      <c r="O43" s="1"/>
      <c r="P43" s="1"/>
      <c r="Q43" s="1">
        <f t="shared" si="3"/>
        <v>2.4</v>
      </c>
      <c r="R43" s="5"/>
      <c r="S43" s="5"/>
      <c r="T43" s="5">
        <f t="shared" si="20"/>
        <v>0</v>
      </c>
      <c r="U43" s="5"/>
      <c r="V43" s="1"/>
      <c r="W43" s="1">
        <f t="shared" si="4"/>
        <v>37.5</v>
      </c>
      <c r="X43" s="1">
        <f t="shared" si="5"/>
        <v>37.5</v>
      </c>
      <c r="Y43" s="1">
        <f>VLOOKUP(A43,[1]TDSheet!$A:$L,6,0)/5</f>
        <v>2.2000000000000002</v>
      </c>
      <c r="Z43" s="1">
        <f>VLOOKUP(A43,[2]TDSheet!$A:$M,6,0)/5</f>
        <v>2.6</v>
      </c>
      <c r="AA43" s="1">
        <v>3.8</v>
      </c>
      <c r="AB43" s="1">
        <v>8</v>
      </c>
      <c r="AC43" s="1">
        <v>4</v>
      </c>
      <c r="AD43" s="1">
        <v>4.8</v>
      </c>
      <c r="AE43" s="20" t="s">
        <v>96</v>
      </c>
      <c r="AF43" s="1">
        <f t="shared" si="6"/>
        <v>0</v>
      </c>
      <c r="AG43" s="6">
        <v>5</v>
      </c>
      <c r="AH43" s="6">
        <f t="shared" si="21"/>
        <v>0</v>
      </c>
      <c r="AI43" s="1">
        <f t="shared" si="22"/>
        <v>0</v>
      </c>
      <c r="AJ43" s="1">
        <f>VLOOKUP(A43,[3]Sheet!$A:$AH,34,0)</f>
        <v>12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1:54" x14ac:dyDescent="0.25">
      <c r="A44" s="1" t="s">
        <v>76</v>
      </c>
      <c r="B44" s="1"/>
      <c r="C44" s="1"/>
      <c r="D44" s="1" t="s">
        <v>44</v>
      </c>
      <c r="E44" s="1">
        <v>37</v>
      </c>
      <c r="F44" s="1"/>
      <c r="G44" s="1"/>
      <c r="H44" s="1">
        <v>37</v>
      </c>
      <c r="I44" s="6">
        <v>1</v>
      </c>
      <c r="J44" s="1">
        <v>180</v>
      </c>
      <c r="K44" s="1"/>
      <c r="L44" s="1"/>
      <c r="M44" s="1">
        <f t="shared" si="17"/>
        <v>0</v>
      </c>
      <c r="N44" s="1"/>
      <c r="O44" s="1"/>
      <c r="P44" s="1"/>
      <c r="Q44" s="1">
        <f t="shared" si="3"/>
        <v>0</v>
      </c>
      <c r="R44" s="5"/>
      <c r="S44" s="5"/>
      <c r="T44" s="5">
        <f t="shared" si="20"/>
        <v>0</v>
      </c>
      <c r="U44" s="5"/>
      <c r="V44" s="1"/>
      <c r="W44" s="1" t="e">
        <f t="shared" si="4"/>
        <v>#DIV/0!</v>
      </c>
      <c r="X44" s="1" t="e">
        <f t="shared" si="5"/>
        <v>#DIV/0!</v>
      </c>
      <c r="Y44" s="1">
        <f>VLOOKUP(A44,[1]TDSheet!$A:$L,6,0)/5</f>
        <v>2.2199999999999998</v>
      </c>
      <c r="Z44" s="1">
        <f>VLOOKUP(A44,[2]TDSheet!$A:$M,6,0)/5</f>
        <v>0.74</v>
      </c>
      <c r="AA44" s="1">
        <v>1.48</v>
      </c>
      <c r="AB44" s="1">
        <v>1.48</v>
      </c>
      <c r="AC44" s="1">
        <v>2.2200000000000002</v>
      </c>
      <c r="AD44" s="1">
        <v>0</v>
      </c>
      <c r="AE44" s="20" t="s">
        <v>96</v>
      </c>
      <c r="AF44" s="1">
        <f t="shared" si="6"/>
        <v>0</v>
      </c>
      <c r="AG44" s="6">
        <v>3.7</v>
      </c>
      <c r="AH44" s="6">
        <f t="shared" si="21"/>
        <v>0</v>
      </c>
      <c r="AI44" s="1">
        <f t="shared" si="22"/>
        <v>0</v>
      </c>
      <c r="AJ44" s="1">
        <f>VLOOKUP(A44,[3]Sheet!$A:$AH,34,0)</f>
        <v>14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1:54" x14ac:dyDescent="0.25">
      <c r="A45" s="1" t="s">
        <v>77</v>
      </c>
      <c r="B45" s="21">
        <v>0.25</v>
      </c>
      <c r="C45" s="21">
        <f>U45*B45</f>
        <v>42</v>
      </c>
      <c r="D45" s="1" t="s">
        <v>33</v>
      </c>
      <c r="E45" s="1">
        <v>393</v>
      </c>
      <c r="F45" s="1"/>
      <c r="G45" s="1">
        <v>85</v>
      </c>
      <c r="H45" s="1">
        <v>296</v>
      </c>
      <c r="I45" s="6">
        <v>0.25</v>
      </c>
      <c r="J45" s="1">
        <v>180</v>
      </c>
      <c r="K45" s="1"/>
      <c r="L45" s="1">
        <v>145</v>
      </c>
      <c r="M45" s="1">
        <f t="shared" si="17"/>
        <v>-60</v>
      </c>
      <c r="N45" s="1"/>
      <c r="O45" s="1"/>
      <c r="P45" s="1"/>
      <c r="Q45" s="1">
        <f t="shared" si="3"/>
        <v>17</v>
      </c>
      <c r="R45" s="5">
        <v>129</v>
      </c>
      <c r="S45" s="5">
        <f>U45</f>
        <v>168</v>
      </c>
      <c r="T45" s="5">
        <f t="shared" si="20"/>
        <v>168</v>
      </c>
      <c r="U45" s="5">
        <v>168</v>
      </c>
      <c r="V45" s="1"/>
      <c r="W45" s="1">
        <f t="shared" si="4"/>
        <v>27.294117647058822</v>
      </c>
      <c r="X45" s="1">
        <f t="shared" si="5"/>
        <v>17.411764705882351</v>
      </c>
      <c r="Y45" s="1">
        <f>VLOOKUP(A45,[1]TDSheet!$A:$L,6,0)/5</f>
        <v>16.8</v>
      </c>
      <c r="Z45" s="1">
        <f>VLOOKUP(A45,[2]TDSheet!$A:$M,6,0)/5</f>
        <v>22.8</v>
      </c>
      <c r="AA45" s="1">
        <v>26.6</v>
      </c>
      <c r="AB45" s="1">
        <v>36.200000000000003</v>
      </c>
      <c r="AC45" s="1">
        <v>77.400000000000006</v>
      </c>
      <c r="AD45" s="1">
        <v>33.799999999999997</v>
      </c>
      <c r="AE45" s="1"/>
      <c r="AF45" s="1">
        <f t="shared" si="6"/>
        <v>42</v>
      </c>
      <c r="AG45" s="6">
        <v>12</v>
      </c>
      <c r="AH45" s="6">
        <f t="shared" si="21"/>
        <v>14</v>
      </c>
      <c r="AI45" s="1">
        <f t="shared" si="22"/>
        <v>42</v>
      </c>
      <c r="AJ45" s="1">
        <f>VLOOKUP(A45,[3]Sheet!$A:$AH,34,0)</f>
        <v>14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1:54" x14ac:dyDescent="0.25">
      <c r="A46" s="1" t="s">
        <v>78</v>
      </c>
      <c r="B46" s="1"/>
      <c r="C46" s="1"/>
      <c r="D46" s="1" t="s">
        <v>33</v>
      </c>
      <c r="E46" s="1">
        <v>277</v>
      </c>
      <c r="F46" s="1"/>
      <c r="G46" s="1">
        <v>57</v>
      </c>
      <c r="H46" s="1">
        <v>220</v>
      </c>
      <c r="I46" s="6">
        <v>0.3</v>
      </c>
      <c r="J46" s="1">
        <v>180</v>
      </c>
      <c r="K46" s="1"/>
      <c r="L46" s="1">
        <v>57</v>
      </c>
      <c r="M46" s="1">
        <f t="shared" si="17"/>
        <v>0</v>
      </c>
      <c r="N46" s="1"/>
      <c r="O46" s="1"/>
      <c r="P46" s="1"/>
      <c r="Q46" s="1">
        <f t="shared" si="3"/>
        <v>11.4</v>
      </c>
      <c r="R46" s="5"/>
      <c r="S46" s="5"/>
      <c r="T46" s="5">
        <f t="shared" si="20"/>
        <v>0</v>
      </c>
      <c r="U46" s="5"/>
      <c r="V46" s="1"/>
      <c r="W46" s="1">
        <f t="shared" si="4"/>
        <v>19.298245614035086</v>
      </c>
      <c r="X46" s="1">
        <f t="shared" si="5"/>
        <v>19.298245614035086</v>
      </c>
      <c r="Y46" s="1">
        <f>VLOOKUP(A46,[1]TDSheet!$A:$L,6,0)/5</f>
        <v>10.4</v>
      </c>
      <c r="Z46" s="1">
        <f>VLOOKUP(A46,[2]TDSheet!$A:$M,6,0)/5</f>
        <v>9.8000000000000007</v>
      </c>
      <c r="AA46" s="1">
        <v>12.8</v>
      </c>
      <c r="AB46" s="1">
        <v>18.8</v>
      </c>
      <c r="AC46" s="1">
        <v>35.200000000000003</v>
      </c>
      <c r="AD46" s="1">
        <v>34.4</v>
      </c>
      <c r="AE46" s="1" t="s">
        <v>36</v>
      </c>
      <c r="AF46" s="1">
        <f t="shared" si="6"/>
        <v>0</v>
      </c>
      <c r="AG46" s="6">
        <v>12</v>
      </c>
      <c r="AH46" s="6">
        <f t="shared" si="21"/>
        <v>0</v>
      </c>
      <c r="AI46" s="1">
        <f t="shared" si="22"/>
        <v>0</v>
      </c>
      <c r="AJ46" s="1">
        <f>VLOOKUP(A46,[3]Sheet!$A:$AH,34,0)</f>
        <v>14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1:54" x14ac:dyDescent="0.25">
      <c r="A47" s="1" t="s">
        <v>79</v>
      </c>
      <c r="B47" s="1"/>
      <c r="C47" s="1"/>
      <c r="D47" s="1" t="s">
        <v>44</v>
      </c>
      <c r="E47" s="1">
        <v>91.3</v>
      </c>
      <c r="F47" s="1"/>
      <c r="G47" s="1">
        <v>7.2</v>
      </c>
      <c r="H47" s="1">
        <v>84.1</v>
      </c>
      <c r="I47" s="6">
        <v>1</v>
      </c>
      <c r="J47" s="1">
        <v>180</v>
      </c>
      <c r="K47" s="1"/>
      <c r="L47" s="1">
        <v>6.3</v>
      </c>
      <c r="M47" s="1">
        <f t="shared" si="17"/>
        <v>0.90000000000000036</v>
      </c>
      <c r="N47" s="1"/>
      <c r="O47" s="1"/>
      <c r="P47" s="1"/>
      <c r="Q47" s="1">
        <f t="shared" si="3"/>
        <v>1.44</v>
      </c>
      <c r="R47" s="5"/>
      <c r="S47" s="5"/>
      <c r="T47" s="5">
        <f t="shared" si="20"/>
        <v>0</v>
      </c>
      <c r="U47" s="5"/>
      <c r="V47" s="1"/>
      <c r="W47" s="1">
        <f t="shared" si="4"/>
        <v>58.402777777777779</v>
      </c>
      <c r="X47" s="1">
        <f t="shared" si="5"/>
        <v>58.402777777777779</v>
      </c>
      <c r="Y47" s="1">
        <v>0</v>
      </c>
      <c r="Z47" s="1">
        <f>VLOOKUP(A47,[2]TDSheet!$A:$M,6,0)/5</f>
        <v>1.8</v>
      </c>
      <c r="AA47" s="1">
        <v>0</v>
      </c>
      <c r="AB47" s="1">
        <v>2.2999999999999998</v>
      </c>
      <c r="AC47" s="1">
        <v>1.08</v>
      </c>
      <c r="AD47" s="1">
        <v>2.88</v>
      </c>
      <c r="AE47" s="20" t="s">
        <v>96</v>
      </c>
      <c r="AF47" s="1">
        <f t="shared" si="6"/>
        <v>0</v>
      </c>
      <c r="AG47" s="6">
        <v>1.8</v>
      </c>
      <c r="AH47" s="6">
        <f t="shared" si="21"/>
        <v>0</v>
      </c>
      <c r="AI47" s="1">
        <f t="shared" si="22"/>
        <v>0</v>
      </c>
      <c r="AJ47" s="1">
        <f>VLOOKUP(A47,[3]Sheet!$A:$AH,34,0)</f>
        <v>18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spans="1:54" x14ac:dyDescent="0.25">
      <c r="A48" s="1" t="s">
        <v>80</v>
      </c>
      <c r="B48" s="21">
        <v>0.3</v>
      </c>
      <c r="C48" s="21">
        <f>U48*B48</f>
        <v>100.8</v>
      </c>
      <c r="D48" s="1" t="s">
        <v>33</v>
      </c>
      <c r="E48" s="1">
        <v>211</v>
      </c>
      <c r="F48" s="1"/>
      <c r="G48" s="1">
        <v>49</v>
      </c>
      <c r="H48" s="1">
        <v>162</v>
      </c>
      <c r="I48" s="6">
        <v>0.3</v>
      </c>
      <c r="J48" s="1">
        <v>180</v>
      </c>
      <c r="K48" s="1"/>
      <c r="L48" s="1">
        <v>73</v>
      </c>
      <c r="M48" s="1">
        <f t="shared" si="17"/>
        <v>-24</v>
      </c>
      <c r="N48" s="1"/>
      <c r="O48" s="1"/>
      <c r="P48" s="1"/>
      <c r="Q48" s="1">
        <f t="shared" si="3"/>
        <v>9.8000000000000007</v>
      </c>
      <c r="R48" s="5">
        <v>132</v>
      </c>
      <c r="S48" s="5">
        <f>U48</f>
        <v>336</v>
      </c>
      <c r="T48" s="5">
        <f t="shared" si="20"/>
        <v>336</v>
      </c>
      <c r="U48" s="5">
        <v>336</v>
      </c>
      <c r="V48" s="1" t="s">
        <v>97</v>
      </c>
      <c r="W48" s="1">
        <f t="shared" si="4"/>
        <v>50.816326530612244</v>
      </c>
      <c r="X48" s="1">
        <f t="shared" si="5"/>
        <v>16.530612244897959</v>
      </c>
      <c r="Y48" s="1">
        <f>VLOOKUP(A48,[1]TDSheet!$A:$L,6,0)/5</f>
        <v>14</v>
      </c>
      <c r="Z48" s="1">
        <f>VLOOKUP(A48,[2]TDSheet!$A:$M,6,0)/5</f>
        <v>14.2</v>
      </c>
      <c r="AA48" s="1">
        <v>15.2</v>
      </c>
      <c r="AB48" s="1">
        <v>13.6</v>
      </c>
      <c r="AC48" s="1">
        <v>20.2</v>
      </c>
      <c r="AD48" s="1">
        <v>10.199999999999999</v>
      </c>
      <c r="AE48" s="1"/>
      <c r="AF48" s="1">
        <f t="shared" si="6"/>
        <v>100.8</v>
      </c>
      <c r="AG48" s="6">
        <v>12</v>
      </c>
      <c r="AH48" s="6">
        <f t="shared" si="21"/>
        <v>28</v>
      </c>
      <c r="AI48" s="1">
        <f t="shared" si="22"/>
        <v>100.8</v>
      </c>
      <c r="AJ48" s="1">
        <f>VLOOKUP(A48,[3]Sheet!$A:$AH,34,0)</f>
        <v>14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1:54" x14ac:dyDescent="0.25">
      <c r="A49" s="1" t="s">
        <v>81</v>
      </c>
      <c r="B49" s="1"/>
      <c r="C49" s="1"/>
      <c r="D49" s="1" t="s">
        <v>33</v>
      </c>
      <c r="E49" s="1">
        <v>390</v>
      </c>
      <c r="F49" s="1"/>
      <c r="G49" s="1"/>
      <c r="H49" s="1">
        <v>390</v>
      </c>
      <c r="I49" s="6">
        <v>0.2</v>
      </c>
      <c r="J49" s="1">
        <v>365</v>
      </c>
      <c r="K49" s="1"/>
      <c r="L49" s="1"/>
      <c r="M49" s="1">
        <f t="shared" si="17"/>
        <v>0</v>
      </c>
      <c r="N49" s="1"/>
      <c r="O49" s="1"/>
      <c r="P49" s="1"/>
      <c r="Q49" s="1">
        <f t="shared" si="3"/>
        <v>0</v>
      </c>
      <c r="R49" s="5"/>
      <c r="S49" s="5"/>
      <c r="T49" s="5">
        <f t="shared" si="20"/>
        <v>0</v>
      </c>
      <c r="U49" s="5"/>
      <c r="V49" s="1"/>
      <c r="W49" s="1" t="e">
        <f t="shared" si="4"/>
        <v>#DIV/0!</v>
      </c>
      <c r="X49" s="1" t="e">
        <f t="shared" si="5"/>
        <v>#DIV/0!</v>
      </c>
      <c r="Y49" s="1">
        <f>VLOOKUP(A49,[1]TDSheet!$A:$L,6,0)/5</f>
        <v>5</v>
      </c>
      <c r="Z49" s="1">
        <v>0</v>
      </c>
      <c r="AA49" s="1">
        <v>0.6</v>
      </c>
      <c r="AB49" s="1">
        <v>1.8</v>
      </c>
      <c r="AC49" s="1">
        <v>11.6</v>
      </c>
      <c r="AD49" s="1">
        <v>5</v>
      </c>
      <c r="AE49" s="20" t="s">
        <v>96</v>
      </c>
      <c r="AF49" s="1">
        <f t="shared" si="6"/>
        <v>0</v>
      </c>
      <c r="AG49" s="6">
        <v>6</v>
      </c>
      <c r="AH49" s="6">
        <f t="shared" si="21"/>
        <v>0</v>
      </c>
      <c r="AI49" s="1">
        <f t="shared" si="22"/>
        <v>0</v>
      </c>
      <c r="AJ49" s="1">
        <f>VLOOKUP(A49,[3]Sheet!$A:$AH,34,0)</f>
        <v>10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pans="1:54" x14ac:dyDescent="0.25">
      <c r="A50" s="23" t="s">
        <v>82</v>
      </c>
      <c r="B50" s="24">
        <v>0.2</v>
      </c>
      <c r="C50" s="24">
        <f t="shared" ref="C50:C53" si="23">U50*B50</f>
        <v>24</v>
      </c>
      <c r="D50" s="23" t="s">
        <v>33</v>
      </c>
      <c r="E50" s="23">
        <v>23</v>
      </c>
      <c r="F50" s="23"/>
      <c r="G50" s="23"/>
      <c r="H50" s="23">
        <v>23</v>
      </c>
      <c r="I50" s="25">
        <v>0.2</v>
      </c>
      <c r="J50" s="23">
        <v>365</v>
      </c>
      <c r="K50" s="23"/>
      <c r="L50" s="23">
        <v>18</v>
      </c>
      <c r="M50" s="23">
        <f t="shared" si="17"/>
        <v>-18</v>
      </c>
      <c r="N50" s="23"/>
      <c r="O50" s="23"/>
      <c r="P50" s="23"/>
      <c r="Q50" s="23">
        <f t="shared" si="3"/>
        <v>0</v>
      </c>
      <c r="R50" s="26"/>
      <c r="S50" s="26">
        <f t="shared" ref="S50:S53" si="24">U50</f>
        <v>120</v>
      </c>
      <c r="T50" s="26">
        <f t="shared" si="20"/>
        <v>120</v>
      </c>
      <c r="U50" s="26">
        <v>120</v>
      </c>
      <c r="V50" s="23" t="s">
        <v>97</v>
      </c>
      <c r="W50" s="23" t="e">
        <f t="shared" si="4"/>
        <v>#DIV/0!</v>
      </c>
      <c r="X50" s="23" t="e">
        <f t="shared" si="5"/>
        <v>#DIV/0!</v>
      </c>
      <c r="Y50" s="23">
        <f>VLOOKUP(A50,[1]TDSheet!$A:$L,6,0)/5</f>
        <v>6.8</v>
      </c>
      <c r="Z50" s="23">
        <f>VLOOKUP(A50,[2]TDSheet!$A:$M,6,0)/5</f>
        <v>5</v>
      </c>
      <c r="AA50" s="23">
        <v>0.6</v>
      </c>
      <c r="AB50" s="23">
        <v>0.6</v>
      </c>
      <c r="AC50" s="23">
        <v>11</v>
      </c>
      <c r="AD50" s="23">
        <v>8</v>
      </c>
      <c r="AE50" s="20" t="s">
        <v>105</v>
      </c>
      <c r="AF50" s="1">
        <f t="shared" si="6"/>
        <v>24</v>
      </c>
      <c r="AG50" s="6">
        <v>6</v>
      </c>
      <c r="AH50" s="6">
        <f t="shared" si="21"/>
        <v>20</v>
      </c>
      <c r="AI50" s="1">
        <f t="shared" si="22"/>
        <v>24</v>
      </c>
      <c r="AJ50" s="1">
        <f>VLOOKUP(A50,[3]Sheet!$A:$AH,34,0)</f>
        <v>10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1:54" x14ac:dyDescent="0.25">
      <c r="A51" s="1" t="s">
        <v>83</v>
      </c>
      <c r="B51" s="21">
        <v>0.3</v>
      </c>
      <c r="C51" s="21">
        <f t="shared" si="23"/>
        <v>1512</v>
      </c>
      <c r="D51" s="1" t="s">
        <v>33</v>
      </c>
      <c r="E51" s="1">
        <v>370</v>
      </c>
      <c r="F51" s="1"/>
      <c r="G51" s="1">
        <v>45</v>
      </c>
      <c r="H51" s="1">
        <v>325</v>
      </c>
      <c r="I51" s="6">
        <v>0.3</v>
      </c>
      <c r="J51" s="1">
        <v>180</v>
      </c>
      <c r="K51" s="1"/>
      <c r="L51" s="1">
        <v>367</v>
      </c>
      <c r="M51" s="1">
        <f t="shared" si="17"/>
        <v>-322</v>
      </c>
      <c r="N51" s="1"/>
      <c r="O51" s="1"/>
      <c r="P51" s="1"/>
      <c r="Q51" s="1">
        <f t="shared" si="3"/>
        <v>9</v>
      </c>
      <c r="R51" s="5"/>
      <c r="S51" s="5">
        <f t="shared" si="24"/>
        <v>5040</v>
      </c>
      <c r="T51" s="5">
        <v>0</v>
      </c>
      <c r="U51" s="5">
        <v>5040</v>
      </c>
      <c r="V51" s="1" t="s">
        <v>97</v>
      </c>
      <c r="W51" s="1">
        <f t="shared" si="4"/>
        <v>36.111111111111114</v>
      </c>
      <c r="X51" s="1">
        <f t="shared" si="5"/>
        <v>36.111111111111114</v>
      </c>
      <c r="Y51" s="1">
        <f>VLOOKUP(A51,[1]TDSheet!$A:$L,6,0)/5</f>
        <v>170</v>
      </c>
      <c r="Z51" s="1">
        <f>VLOOKUP(A51,[2]TDSheet!$A:$M,6,0)/5</f>
        <v>146.80000000000001</v>
      </c>
      <c r="AA51" s="1">
        <v>45.6</v>
      </c>
      <c r="AB51" s="1">
        <v>267.39999999999998</v>
      </c>
      <c r="AC51" s="1">
        <v>158.6</v>
      </c>
      <c r="AD51" s="1">
        <v>255</v>
      </c>
      <c r="AE51" s="20" t="s">
        <v>96</v>
      </c>
      <c r="AF51" s="1">
        <f t="shared" si="6"/>
        <v>1512</v>
      </c>
      <c r="AG51" s="6">
        <v>14</v>
      </c>
      <c r="AH51" s="6">
        <f t="shared" si="21"/>
        <v>364</v>
      </c>
      <c r="AI51" s="1">
        <f t="shared" si="22"/>
        <v>1528.8</v>
      </c>
      <c r="AJ51" s="1">
        <f>VLOOKUP(A51,[3]Sheet!$A:$AH,34,0)</f>
        <v>14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spans="1:54" x14ac:dyDescent="0.25">
      <c r="A52" s="1" t="s">
        <v>84</v>
      </c>
      <c r="B52" s="21">
        <v>0.25</v>
      </c>
      <c r="C52" s="21">
        <f t="shared" si="23"/>
        <v>756</v>
      </c>
      <c r="D52" s="1" t="s">
        <v>33</v>
      </c>
      <c r="E52" s="1">
        <v>68</v>
      </c>
      <c r="F52" s="1"/>
      <c r="G52" s="1">
        <v>72</v>
      </c>
      <c r="H52" s="1">
        <v>-4</v>
      </c>
      <c r="I52" s="6">
        <v>0.25</v>
      </c>
      <c r="J52" s="1">
        <v>180</v>
      </c>
      <c r="K52" s="1"/>
      <c r="L52" s="1">
        <v>127</v>
      </c>
      <c r="M52" s="1">
        <f t="shared" si="17"/>
        <v>-55</v>
      </c>
      <c r="N52" s="1"/>
      <c r="O52" s="1"/>
      <c r="P52" s="1"/>
      <c r="Q52" s="1">
        <f t="shared" si="3"/>
        <v>14.4</v>
      </c>
      <c r="R52" s="5">
        <v>292</v>
      </c>
      <c r="S52" s="5">
        <f t="shared" si="24"/>
        <v>3024</v>
      </c>
      <c r="T52" s="5">
        <f t="shared" si="20"/>
        <v>3024</v>
      </c>
      <c r="U52" s="5">
        <v>3024</v>
      </c>
      <c r="V52" s="1" t="s">
        <v>97</v>
      </c>
      <c r="W52" s="1">
        <f t="shared" si="4"/>
        <v>209.72222222222223</v>
      </c>
      <c r="X52" s="1">
        <f t="shared" si="5"/>
        <v>-0.27777777777777779</v>
      </c>
      <c r="Y52" s="1">
        <f>VLOOKUP(A52,[1]TDSheet!$A:$L,6,0)/5</f>
        <v>30.4</v>
      </c>
      <c r="Z52" s="1">
        <f>VLOOKUP(A52,[2]TDSheet!$A:$M,6,0)/5</f>
        <v>46.4</v>
      </c>
      <c r="AA52" s="1">
        <v>36</v>
      </c>
      <c r="AB52" s="1">
        <v>67.8</v>
      </c>
      <c r="AC52" s="1">
        <v>104</v>
      </c>
      <c r="AD52" s="1">
        <v>70.599999999999994</v>
      </c>
      <c r="AE52" s="1"/>
      <c r="AF52" s="1">
        <f t="shared" si="6"/>
        <v>756</v>
      </c>
      <c r="AG52" s="6">
        <v>12</v>
      </c>
      <c r="AH52" s="6">
        <f t="shared" si="21"/>
        <v>252</v>
      </c>
      <c r="AI52" s="1">
        <f t="shared" si="22"/>
        <v>756</v>
      </c>
      <c r="AJ52" s="1">
        <f>VLOOKUP(A52,[3]Sheet!$A:$AH,34,0)</f>
        <v>14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1:54" x14ac:dyDescent="0.25">
      <c r="A53" s="1" t="s">
        <v>85</v>
      </c>
      <c r="B53" s="21">
        <v>0.25</v>
      </c>
      <c r="C53" s="21">
        <f t="shared" si="23"/>
        <v>504</v>
      </c>
      <c r="D53" s="1" t="s">
        <v>33</v>
      </c>
      <c r="E53" s="1">
        <v>52</v>
      </c>
      <c r="F53" s="1"/>
      <c r="G53" s="1">
        <v>67</v>
      </c>
      <c r="H53" s="1">
        <v>-15</v>
      </c>
      <c r="I53" s="6">
        <v>0.25</v>
      </c>
      <c r="J53" s="1">
        <v>180</v>
      </c>
      <c r="K53" s="1"/>
      <c r="L53" s="1">
        <v>79</v>
      </c>
      <c r="M53" s="1">
        <f t="shared" si="17"/>
        <v>-12</v>
      </c>
      <c r="N53" s="1"/>
      <c r="O53" s="1"/>
      <c r="P53" s="1"/>
      <c r="Q53" s="1">
        <f t="shared" si="3"/>
        <v>13.4</v>
      </c>
      <c r="R53" s="5">
        <v>283</v>
      </c>
      <c r="S53" s="5">
        <f t="shared" si="24"/>
        <v>2016</v>
      </c>
      <c r="T53" s="5">
        <f t="shared" si="20"/>
        <v>2016</v>
      </c>
      <c r="U53" s="5">
        <v>2016</v>
      </c>
      <c r="V53" s="1" t="s">
        <v>97</v>
      </c>
      <c r="W53" s="1">
        <f t="shared" si="4"/>
        <v>149.32835820895522</v>
      </c>
      <c r="X53" s="1">
        <f t="shared" si="5"/>
        <v>-1.1194029850746268</v>
      </c>
      <c r="Y53" s="1">
        <f>VLOOKUP(A53,[1]TDSheet!$A:$L,6,0)/5</f>
        <v>30.6</v>
      </c>
      <c r="Z53" s="1">
        <f>VLOOKUP(A53,[2]TDSheet!$A:$M,6,0)/5</f>
        <v>46</v>
      </c>
      <c r="AA53" s="1">
        <v>36.200000000000003</v>
      </c>
      <c r="AB53" s="1">
        <v>43.6</v>
      </c>
      <c r="AC53" s="1">
        <v>91.6</v>
      </c>
      <c r="AD53" s="1">
        <v>62.6</v>
      </c>
      <c r="AE53" s="1"/>
      <c r="AF53" s="1">
        <f t="shared" si="6"/>
        <v>504</v>
      </c>
      <c r="AG53" s="6">
        <v>12</v>
      </c>
      <c r="AH53" s="6">
        <f t="shared" si="21"/>
        <v>168</v>
      </c>
      <c r="AI53" s="1">
        <f t="shared" si="22"/>
        <v>504</v>
      </c>
      <c r="AJ53" s="1">
        <f>VLOOKUP(A53,[3]Sheet!$A:$AH,34,0)</f>
        <v>14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spans="1:54" x14ac:dyDescent="0.25">
      <c r="A54" s="1" t="s">
        <v>86</v>
      </c>
      <c r="B54" s="1"/>
      <c r="C54" s="1"/>
      <c r="D54" s="1" t="s">
        <v>44</v>
      </c>
      <c r="E54" s="1">
        <v>140.4</v>
      </c>
      <c r="F54" s="1"/>
      <c r="G54" s="1">
        <v>13.5</v>
      </c>
      <c r="H54" s="1">
        <v>126.9</v>
      </c>
      <c r="I54" s="6">
        <v>1</v>
      </c>
      <c r="J54" s="1">
        <v>180</v>
      </c>
      <c r="K54" s="1"/>
      <c r="L54" s="1">
        <v>13.5</v>
      </c>
      <c r="M54" s="1">
        <f t="shared" si="17"/>
        <v>0</v>
      </c>
      <c r="N54" s="1"/>
      <c r="O54" s="1"/>
      <c r="P54" s="1"/>
      <c r="Q54" s="1">
        <f t="shared" si="3"/>
        <v>2.7</v>
      </c>
      <c r="R54" s="5"/>
      <c r="S54" s="5"/>
      <c r="T54" s="5">
        <f t="shared" si="20"/>
        <v>0</v>
      </c>
      <c r="U54" s="5"/>
      <c r="V54" s="1"/>
      <c r="W54" s="1">
        <f t="shared" si="4"/>
        <v>47</v>
      </c>
      <c r="X54" s="1">
        <f t="shared" si="5"/>
        <v>47</v>
      </c>
      <c r="Y54" s="1">
        <f>VLOOKUP(A54,[1]TDSheet!$A:$L,6,0)/5</f>
        <v>2.16</v>
      </c>
      <c r="Z54" s="1">
        <f>VLOOKUP(A54,[2]TDSheet!$A:$M,6,0)/5</f>
        <v>1.08</v>
      </c>
      <c r="AA54" s="1">
        <v>5.4</v>
      </c>
      <c r="AB54" s="1">
        <v>4.32</v>
      </c>
      <c r="AC54" s="1">
        <v>2.16</v>
      </c>
      <c r="AD54" s="1">
        <v>9.4599999999999991</v>
      </c>
      <c r="AE54" s="20" t="s">
        <v>96</v>
      </c>
      <c r="AF54" s="1">
        <f t="shared" si="6"/>
        <v>0</v>
      </c>
      <c r="AG54" s="6">
        <v>2.7</v>
      </c>
      <c r="AH54" s="6">
        <f t="shared" si="21"/>
        <v>0</v>
      </c>
      <c r="AI54" s="1">
        <f t="shared" si="22"/>
        <v>0</v>
      </c>
      <c r="AJ54" s="1">
        <f>VLOOKUP(A54,[3]Sheet!$A:$AH,34,0)</f>
        <v>14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spans="1:54" x14ac:dyDescent="0.25">
      <c r="A55" s="1" t="s">
        <v>87</v>
      </c>
      <c r="B55" s="1"/>
      <c r="C55" s="1"/>
      <c r="D55" s="1" t="s">
        <v>44</v>
      </c>
      <c r="E55" s="1">
        <v>122.3</v>
      </c>
      <c r="F55" s="1"/>
      <c r="G55" s="1">
        <v>10</v>
      </c>
      <c r="H55" s="1">
        <v>112.3</v>
      </c>
      <c r="I55" s="6">
        <v>1</v>
      </c>
      <c r="J55" s="1">
        <v>180</v>
      </c>
      <c r="K55" s="1"/>
      <c r="L55" s="1">
        <v>10</v>
      </c>
      <c r="M55" s="1">
        <f t="shared" si="17"/>
        <v>0</v>
      </c>
      <c r="N55" s="1"/>
      <c r="O55" s="1"/>
      <c r="P55" s="1"/>
      <c r="Q55" s="1">
        <f t="shared" si="3"/>
        <v>2</v>
      </c>
      <c r="R55" s="5"/>
      <c r="S55" s="5"/>
      <c r="T55" s="5">
        <f t="shared" si="20"/>
        <v>0</v>
      </c>
      <c r="U55" s="5"/>
      <c r="V55" s="1"/>
      <c r="W55" s="1">
        <f t="shared" si="4"/>
        <v>56.15</v>
      </c>
      <c r="X55" s="1">
        <f t="shared" si="5"/>
        <v>56.15</v>
      </c>
      <c r="Y55" s="1">
        <f>VLOOKUP(A55,[1]TDSheet!$A:$L,6,0)/5</f>
        <v>2</v>
      </c>
      <c r="Z55" s="1">
        <f>VLOOKUP(A55,[2]TDSheet!$A:$M,6,0)/5</f>
        <v>1</v>
      </c>
      <c r="AA55" s="1">
        <v>2</v>
      </c>
      <c r="AB55" s="1">
        <v>2</v>
      </c>
      <c r="AC55" s="1">
        <v>1</v>
      </c>
      <c r="AD55" s="1">
        <v>1</v>
      </c>
      <c r="AE55" s="20" t="s">
        <v>96</v>
      </c>
      <c r="AF55" s="1">
        <f t="shared" si="6"/>
        <v>0</v>
      </c>
      <c r="AG55" s="6">
        <v>5</v>
      </c>
      <c r="AH55" s="6">
        <f t="shared" si="21"/>
        <v>0</v>
      </c>
      <c r="AI55" s="1">
        <f t="shared" si="22"/>
        <v>0</v>
      </c>
      <c r="AJ55" s="1">
        <f>VLOOKUP(A55,[3]Sheet!$A:$AH,34,0)</f>
        <v>12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spans="1:54" x14ac:dyDescent="0.25">
      <c r="A56" s="1" t="s">
        <v>88</v>
      </c>
      <c r="B56" s="21">
        <v>0.14000000000000001</v>
      </c>
      <c r="C56" s="21">
        <f t="shared" ref="C56:C57" si="25">U56*B56</f>
        <v>332.64000000000004</v>
      </c>
      <c r="D56" s="1" t="s">
        <v>33</v>
      </c>
      <c r="E56" s="1">
        <v>2067</v>
      </c>
      <c r="F56" s="1"/>
      <c r="G56" s="1">
        <v>39</v>
      </c>
      <c r="H56" s="1">
        <v>2028</v>
      </c>
      <c r="I56" s="6">
        <v>0.14000000000000001</v>
      </c>
      <c r="J56" s="1">
        <v>180</v>
      </c>
      <c r="K56" s="1"/>
      <c r="L56" s="1">
        <v>39</v>
      </c>
      <c r="M56" s="1">
        <f t="shared" si="17"/>
        <v>0</v>
      </c>
      <c r="N56" s="1"/>
      <c r="O56" s="1"/>
      <c r="P56" s="1"/>
      <c r="Q56" s="1">
        <f t="shared" si="3"/>
        <v>7.8</v>
      </c>
      <c r="R56" s="5"/>
      <c r="S56" s="5">
        <f>U56</f>
        <v>2376</v>
      </c>
      <c r="T56" s="5">
        <f t="shared" si="20"/>
        <v>2376</v>
      </c>
      <c r="U56" s="5">
        <v>2376</v>
      </c>
      <c r="V56" s="1" t="s">
        <v>97</v>
      </c>
      <c r="W56" s="1">
        <f t="shared" si="4"/>
        <v>564.61538461538464</v>
      </c>
      <c r="X56" s="1">
        <f t="shared" si="5"/>
        <v>260</v>
      </c>
      <c r="Y56" s="1">
        <f>VLOOKUP(A56,[1]TDSheet!$A:$L,6,0)/5</f>
        <v>67.599999999999994</v>
      </c>
      <c r="Z56" s="1">
        <f>VLOOKUP(A56,[2]TDSheet!$A:$M,6,0)/5</f>
        <v>68.8</v>
      </c>
      <c r="AA56" s="1">
        <v>50.4</v>
      </c>
      <c r="AB56" s="1">
        <v>4.4000000000000004</v>
      </c>
      <c r="AC56" s="1">
        <v>39.6</v>
      </c>
      <c r="AD56" s="1">
        <v>28</v>
      </c>
      <c r="AE56" s="20" t="s">
        <v>96</v>
      </c>
      <c r="AF56" s="1">
        <f t="shared" si="6"/>
        <v>332.64000000000004</v>
      </c>
      <c r="AG56" s="6">
        <v>22</v>
      </c>
      <c r="AH56" s="6">
        <f t="shared" si="21"/>
        <v>108</v>
      </c>
      <c r="AI56" s="1">
        <f t="shared" si="22"/>
        <v>332.64000000000004</v>
      </c>
      <c r="AJ56" s="1">
        <f>VLOOKUP(A56,[3]Sheet!$A:$AH,34,0)</f>
        <v>12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spans="1:54" x14ac:dyDescent="0.25">
      <c r="A57" s="18" t="s">
        <v>100</v>
      </c>
      <c r="B57" s="22">
        <v>1</v>
      </c>
      <c r="C57" s="21">
        <f t="shared" si="25"/>
        <v>60</v>
      </c>
      <c r="D57" s="1" t="s">
        <v>44</v>
      </c>
      <c r="E57" s="1"/>
      <c r="F57" s="1"/>
      <c r="G57" s="1"/>
      <c r="H57" s="1"/>
      <c r="I57" s="6">
        <v>1</v>
      </c>
      <c r="J57" s="1">
        <v>180</v>
      </c>
      <c r="K57" s="1"/>
      <c r="L57" s="1"/>
      <c r="M57" s="1"/>
      <c r="N57" s="1"/>
      <c r="O57" s="1"/>
      <c r="P57" s="1"/>
      <c r="Q57" s="1">
        <f t="shared" si="3"/>
        <v>0</v>
      </c>
      <c r="R57" s="5"/>
      <c r="S57" s="5">
        <v>60</v>
      </c>
      <c r="T57" s="5">
        <f t="shared" si="20"/>
        <v>60</v>
      </c>
      <c r="U57" s="5">
        <v>60</v>
      </c>
      <c r="V57" s="1" t="s">
        <v>101</v>
      </c>
      <c r="W57" s="1" t="e">
        <f t="shared" ref="W57" si="26">(H57+T57)/Q57</f>
        <v>#DIV/0!</v>
      </c>
      <c r="X57" s="1" t="e">
        <f t="shared" ref="X57" si="27">H57/Q57</f>
        <v>#DIV/0!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 t="s">
        <v>103</v>
      </c>
      <c r="AF57" s="1">
        <f t="shared" si="6"/>
        <v>60</v>
      </c>
      <c r="AG57" s="6">
        <v>5</v>
      </c>
      <c r="AH57" s="6">
        <f t="shared" ref="AH57" si="28">MROUND(S57,AG57*AJ57)/AG57</f>
        <v>12</v>
      </c>
      <c r="AI57" s="1">
        <f t="shared" si="22"/>
        <v>60</v>
      </c>
      <c r="AJ57" s="1">
        <v>12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spans="1:54" x14ac:dyDescent="0.25">
      <c r="A58" s="1"/>
      <c r="B58" s="1"/>
      <c r="C58" s="1">
        <f>SUBTOTAL(9,C8:C57)</f>
        <v>4928.76</v>
      </c>
      <c r="D58" s="1"/>
      <c r="E58" s="1"/>
      <c r="F58" s="1"/>
      <c r="G58" s="1"/>
      <c r="H58" s="1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6"/>
      <c r="AH58" s="6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spans="1:54" x14ac:dyDescent="0.25">
      <c r="A59" s="1"/>
      <c r="B59" s="1"/>
      <c r="C59" s="1"/>
      <c r="D59" s="1"/>
      <c r="E59" s="1"/>
      <c r="F59" s="1"/>
      <c r="G59" s="1"/>
      <c r="H59" s="1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6"/>
      <c r="AH59" s="6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spans="1:54" x14ac:dyDescent="0.25">
      <c r="A60" s="1"/>
      <c r="B60" s="1"/>
      <c r="C60" s="1"/>
      <c r="D60" s="1"/>
      <c r="E60" s="1"/>
      <c r="F60" s="1"/>
      <c r="G60" s="1"/>
      <c r="H60" s="1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6"/>
      <c r="AH60" s="6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spans="1:54" x14ac:dyDescent="0.25">
      <c r="A61" s="1"/>
      <c r="B61" s="1"/>
      <c r="C61" s="1"/>
      <c r="D61" s="1"/>
      <c r="E61" s="1"/>
      <c r="F61" s="1"/>
      <c r="G61" s="1"/>
      <c r="H61" s="1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6"/>
      <c r="AH61" s="6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spans="1:54" x14ac:dyDescent="0.25">
      <c r="A62" s="1"/>
      <c r="B62" s="1"/>
      <c r="C62" s="1"/>
      <c r="D62" s="1"/>
      <c r="E62" s="1"/>
      <c r="F62" s="1"/>
      <c r="G62" s="1"/>
      <c r="H62" s="1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6"/>
      <c r="AH62" s="6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spans="1:54" x14ac:dyDescent="0.25">
      <c r="A63" s="1"/>
      <c r="B63" s="1"/>
      <c r="C63" s="1"/>
      <c r="D63" s="1"/>
      <c r="E63" s="1"/>
      <c r="F63" s="1"/>
      <c r="G63" s="1"/>
      <c r="H63" s="1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6"/>
      <c r="AH63" s="6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spans="1:54" x14ac:dyDescent="0.25">
      <c r="A64" s="1"/>
      <c r="B64" s="1"/>
      <c r="C64" s="1"/>
      <c r="D64" s="1"/>
      <c r="E64" s="1"/>
      <c r="F64" s="1"/>
      <c r="G64" s="1"/>
      <c r="H64" s="1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6"/>
      <c r="AH64" s="6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spans="1:54" x14ac:dyDescent="0.25">
      <c r="A65" s="1"/>
      <c r="B65" s="1"/>
      <c r="C65" s="1"/>
      <c r="D65" s="1"/>
      <c r="E65" s="1"/>
      <c r="F65" s="1"/>
      <c r="G65" s="1"/>
      <c r="H65" s="1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6"/>
      <c r="AH65" s="6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spans="1:54" x14ac:dyDescent="0.25">
      <c r="A66" s="1"/>
      <c r="B66" s="1"/>
      <c r="C66" s="1"/>
      <c r="D66" s="1"/>
      <c r="E66" s="1"/>
      <c r="F66" s="1"/>
      <c r="G66" s="1"/>
      <c r="H66" s="1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6"/>
      <c r="AH66" s="6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spans="1:54" x14ac:dyDescent="0.25">
      <c r="A67" s="1"/>
      <c r="B67" s="1"/>
      <c r="C67" s="1"/>
      <c r="D67" s="1"/>
      <c r="E67" s="1"/>
      <c r="F67" s="1"/>
      <c r="G67" s="1"/>
      <c r="H67" s="1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6"/>
      <c r="AH67" s="6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spans="1:54" x14ac:dyDescent="0.25">
      <c r="A68" s="1"/>
      <c r="B68" s="1"/>
      <c r="C68" s="1"/>
      <c r="D68" s="1"/>
      <c r="E68" s="1"/>
      <c r="F68" s="1"/>
      <c r="G68" s="1"/>
      <c r="H68" s="1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6"/>
      <c r="AH68" s="6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spans="1:54" x14ac:dyDescent="0.25">
      <c r="A69" s="1"/>
      <c r="B69" s="1"/>
      <c r="C69" s="1"/>
      <c r="D69" s="1"/>
      <c r="E69" s="1"/>
      <c r="F69" s="1"/>
      <c r="G69" s="1"/>
      <c r="H69" s="1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6"/>
      <c r="AH69" s="6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spans="1:54" x14ac:dyDescent="0.25">
      <c r="A70" s="1"/>
      <c r="B70" s="1"/>
      <c r="C70" s="1"/>
      <c r="D70" s="1"/>
      <c r="E70" s="1"/>
      <c r="F70" s="1"/>
      <c r="G70" s="1"/>
      <c r="H70" s="1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6"/>
      <c r="AH70" s="6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spans="1:54" x14ac:dyDescent="0.25">
      <c r="A71" s="1"/>
      <c r="B71" s="1"/>
      <c r="C71" s="1"/>
      <c r="D71" s="1"/>
      <c r="E71" s="1"/>
      <c r="F71" s="1"/>
      <c r="G71" s="1"/>
      <c r="H71" s="1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6"/>
      <c r="AH71" s="6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spans="1:54" x14ac:dyDescent="0.25">
      <c r="A72" s="1"/>
      <c r="B72" s="1"/>
      <c r="C72" s="1"/>
      <c r="D72" s="1"/>
      <c r="E72" s="1"/>
      <c r="F72" s="1"/>
      <c r="G72" s="1"/>
      <c r="H72" s="1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6"/>
      <c r="AH72" s="6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spans="1:54" x14ac:dyDescent="0.25">
      <c r="A73" s="1"/>
      <c r="B73" s="1"/>
      <c r="C73" s="1"/>
      <c r="D73" s="1"/>
      <c r="E73" s="1"/>
      <c r="F73" s="1"/>
      <c r="G73" s="1"/>
      <c r="H73" s="1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6"/>
      <c r="AH73" s="6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spans="1:54" x14ac:dyDescent="0.25">
      <c r="A74" s="1"/>
      <c r="B74" s="1"/>
      <c r="C74" s="1"/>
      <c r="D74" s="1"/>
      <c r="E74" s="1"/>
      <c r="F74" s="1"/>
      <c r="G74" s="1"/>
      <c r="H74" s="1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6"/>
      <c r="AH74" s="6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spans="1:54" x14ac:dyDescent="0.25">
      <c r="A75" s="1"/>
      <c r="B75" s="1"/>
      <c r="C75" s="1"/>
      <c r="D75" s="1"/>
      <c r="E75" s="1"/>
      <c r="F75" s="1"/>
      <c r="G75" s="1"/>
      <c r="H75" s="1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6"/>
      <c r="AH75" s="6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spans="1:54" x14ac:dyDescent="0.25">
      <c r="A76" s="1"/>
      <c r="B76" s="1"/>
      <c r="C76" s="1"/>
      <c r="D76" s="1"/>
      <c r="E76" s="1"/>
      <c r="F76" s="1"/>
      <c r="G76" s="1"/>
      <c r="H76" s="1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6"/>
      <c r="AH76" s="6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1:54" x14ac:dyDescent="0.25">
      <c r="A77" s="1"/>
      <c r="B77" s="1"/>
      <c r="C77" s="1"/>
      <c r="D77" s="1"/>
      <c r="E77" s="1"/>
      <c r="F77" s="1"/>
      <c r="G77" s="1"/>
      <c r="H77" s="1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6"/>
      <c r="AH77" s="6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spans="1:54" x14ac:dyDescent="0.25">
      <c r="A78" s="1"/>
      <c r="B78" s="1"/>
      <c r="C78" s="1"/>
      <c r="D78" s="1"/>
      <c r="E78" s="1"/>
      <c r="F78" s="1"/>
      <c r="G78" s="1"/>
      <c r="H78" s="1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6"/>
      <c r="AH78" s="6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spans="1:54" x14ac:dyDescent="0.25">
      <c r="A79" s="1"/>
      <c r="B79" s="1"/>
      <c r="C79" s="1"/>
      <c r="D79" s="1"/>
      <c r="E79" s="1"/>
      <c r="F79" s="1"/>
      <c r="G79" s="1"/>
      <c r="H79" s="1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6"/>
      <c r="AH79" s="6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spans="1:54" x14ac:dyDescent="0.25">
      <c r="A80" s="1"/>
      <c r="B80" s="1"/>
      <c r="C80" s="1"/>
      <c r="D80" s="1"/>
      <c r="E80" s="1"/>
      <c r="F80" s="1"/>
      <c r="G80" s="1"/>
      <c r="H80" s="1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6"/>
      <c r="AH80" s="6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spans="1:54" x14ac:dyDescent="0.25">
      <c r="A81" s="1"/>
      <c r="B81" s="1"/>
      <c r="C81" s="1"/>
      <c r="D81" s="1"/>
      <c r="E81" s="1"/>
      <c r="F81" s="1"/>
      <c r="G81" s="1"/>
      <c r="H81" s="1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6"/>
      <c r="AH81" s="6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spans="1:54" x14ac:dyDescent="0.25">
      <c r="A82" s="1"/>
      <c r="B82" s="1"/>
      <c r="C82" s="1"/>
      <c r="D82" s="1"/>
      <c r="E82" s="1"/>
      <c r="F82" s="1"/>
      <c r="G82" s="1"/>
      <c r="H82" s="1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6"/>
      <c r="AH82" s="6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spans="1:54" x14ac:dyDescent="0.25">
      <c r="A83" s="1"/>
      <c r="B83" s="1"/>
      <c r="C83" s="1"/>
      <c r="D83" s="1"/>
      <c r="E83" s="1"/>
      <c r="F83" s="1"/>
      <c r="G83" s="1"/>
      <c r="H83" s="1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6"/>
      <c r="AH83" s="6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1:54" x14ac:dyDescent="0.25">
      <c r="A84" s="1"/>
      <c r="B84" s="1"/>
      <c r="C84" s="1"/>
      <c r="D84" s="1"/>
      <c r="E84" s="1"/>
      <c r="F84" s="1"/>
      <c r="G84" s="1"/>
      <c r="H84" s="1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6"/>
      <c r="AH84" s="6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1:54" x14ac:dyDescent="0.25">
      <c r="A85" s="1"/>
      <c r="B85" s="1"/>
      <c r="C85" s="1"/>
      <c r="D85" s="1"/>
      <c r="E85" s="1"/>
      <c r="F85" s="1"/>
      <c r="G85" s="1"/>
      <c r="H85" s="1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6"/>
      <c r="AH85" s="6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spans="1:54" x14ac:dyDescent="0.25">
      <c r="A86" s="1"/>
      <c r="B86" s="1"/>
      <c r="C86" s="1"/>
      <c r="D86" s="1"/>
      <c r="E86" s="1"/>
      <c r="F86" s="1"/>
      <c r="G86" s="1"/>
      <c r="H86" s="1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6"/>
      <c r="AH86" s="6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1:54" x14ac:dyDescent="0.25">
      <c r="A87" s="1"/>
      <c r="B87" s="1"/>
      <c r="C87" s="1"/>
      <c r="D87" s="1"/>
      <c r="E87" s="1"/>
      <c r="F87" s="1"/>
      <c r="G87" s="1"/>
      <c r="H87" s="1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6"/>
      <c r="AH87" s="6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spans="1:54" x14ac:dyDescent="0.25">
      <c r="A88" s="1"/>
      <c r="B88" s="1"/>
      <c r="C88" s="1"/>
      <c r="D88" s="1"/>
      <c r="E88" s="1"/>
      <c r="F88" s="1"/>
      <c r="G88" s="1"/>
      <c r="H88" s="1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6"/>
      <c r="AH88" s="6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pans="1:54" x14ac:dyDescent="0.25">
      <c r="A89" s="1"/>
      <c r="B89" s="1"/>
      <c r="C89" s="1"/>
      <c r="D89" s="1"/>
      <c r="E89" s="1"/>
      <c r="F89" s="1"/>
      <c r="G89" s="1"/>
      <c r="H89" s="1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6"/>
      <c r="AH89" s="6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pans="1:54" x14ac:dyDescent="0.25">
      <c r="A90" s="1"/>
      <c r="B90" s="1"/>
      <c r="C90" s="1"/>
      <c r="D90" s="1"/>
      <c r="E90" s="1"/>
      <c r="F90" s="1"/>
      <c r="G90" s="1"/>
      <c r="H90" s="1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6"/>
      <c r="AH90" s="6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1:54" x14ac:dyDescent="0.25">
      <c r="A91" s="1"/>
      <c r="B91" s="1"/>
      <c r="C91" s="1"/>
      <c r="D91" s="1"/>
      <c r="E91" s="1"/>
      <c r="F91" s="1"/>
      <c r="G91" s="1"/>
      <c r="H91" s="1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6"/>
      <c r="AH91" s="6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spans="1:54" x14ac:dyDescent="0.25">
      <c r="A92" s="1"/>
      <c r="B92" s="1"/>
      <c r="C92" s="1"/>
      <c r="D92" s="1"/>
      <c r="E92" s="1"/>
      <c r="F92" s="1"/>
      <c r="G92" s="1"/>
      <c r="H92" s="1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6"/>
      <c r="AH92" s="6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1:54" x14ac:dyDescent="0.25">
      <c r="A93" s="1"/>
      <c r="B93" s="1"/>
      <c r="C93" s="1"/>
      <c r="D93" s="1"/>
      <c r="E93" s="1"/>
      <c r="F93" s="1"/>
      <c r="G93" s="1"/>
      <c r="H93" s="1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6"/>
      <c r="AH93" s="6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spans="1:54" x14ac:dyDescent="0.25">
      <c r="A94" s="1"/>
      <c r="B94" s="1"/>
      <c r="C94" s="1"/>
      <c r="D94" s="1"/>
      <c r="E94" s="1"/>
      <c r="F94" s="1"/>
      <c r="G94" s="1"/>
      <c r="H94" s="1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6"/>
      <c r="AH94" s="6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pans="1:54" x14ac:dyDescent="0.25">
      <c r="A95" s="1"/>
      <c r="B95" s="1"/>
      <c r="C95" s="1"/>
      <c r="D95" s="1"/>
      <c r="E95" s="1"/>
      <c r="F95" s="1"/>
      <c r="G95" s="1"/>
      <c r="H95" s="1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6"/>
      <c r="AH95" s="6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spans="1:54" x14ac:dyDescent="0.25">
      <c r="A96" s="1"/>
      <c r="B96" s="1"/>
      <c r="C96" s="1"/>
      <c r="D96" s="1"/>
      <c r="E96" s="1"/>
      <c r="F96" s="1"/>
      <c r="G96" s="1"/>
      <c r="H96" s="1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6"/>
      <c r="AH96" s="6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pans="1:54" x14ac:dyDescent="0.25">
      <c r="A97" s="1"/>
      <c r="B97" s="1"/>
      <c r="C97" s="1"/>
      <c r="D97" s="1"/>
      <c r="E97" s="1"/>
      <c r="F97" s="1"/>
      <c r="G97" s="1"/>
      <c r="H97" s="1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6"/>
      <c r="AH97" s="6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spans="1:54" x14ac:dyDescent="0.25">
      <c r="A98" s="1"/>
      <c r="B98" s="1"/>
      <c r="C98" s="1"/>
      <c r="D98" s="1"/>
      <c r="E98" s="1"/>
      <c r="F98" s="1"/>
      <c r="G98" s="1"/>
      <c r="H98" s="1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6"/>
      <c r="AH98" s="6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spans="1:54" x14ac:dyDescent="0.25">
      <c r="A99" s="1"/>
      <c r="B99" s="1"/>
      <c r="C99" s="1"/>
      <c r="D99" s="1"/>
      <c r="E99" s="1"/>
      <c r="F99" s="1"/>
      <c r="G99" s="1"/>
      <c r="H99" s="1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6"/>
      <c r="AH99" s="6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spans="1:54" x14ac:dyDescent="0.25">
      <c r="A100" s="1"/>
      <c r="B100" s="1"/>
      <c r="C100" s="1"/>
      <c r="D100" s="1"/>
      <c r="E100" s="1"/>
      <c r="F100" s="1"/>
      <c r="G100" s="1"/>
      <c r="H100" s="1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6"/>
      <c r="AH100" s="6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1:54" x14ac:dyDescent="0.25">
      <c r="A101" s="1"/>
      <c r="B101" s="1"/>
      <c r="C101" s="1"/>
      <c r="D101" s="1"/>
      <c r="E101" s="1"/>
      <c r="F101" s="1"/>
      <c r="G101" s="1"/>
      <c r="H101" s="1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6"/>
      <c r="AH101" s="6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spans="1:54" x14ac:dyDescent="0.25">
      <c r="A102" s="1"/>
      <c r="B102" s="1"/>
      <c r="C102" s="1"/>
      <c r="D102" s="1"/>
      <c r="E102" s="1"/>
      <c r="F102" s="1"/>
      <c r="G102" s="1"/>
      <c r="H102" s="1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6"/>
      <c r="AH102" s="6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spans="1:54" x14ac:dyDescent="0.25">
      <c r="A103" s="1"/>
      <c r="B103" s="1"/>
      <c r="C103" s="1"/>
      <c r="D103" s="1"/>
      <c r="E103" s="1"/>
      <c r="F103" s="1"/>
      <c r="G103" s="1"/>
      <c r="H103" s="1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6"/>
      <c r="AH103" s="6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spans="1:54" x14ac:dyDescent="0.25">
      <c r="A104" s="1"/>
      <c r="B104" s="1"/>
      <c r="C104" s="1"/>
      <c r="D104" s="1"/>
      <c r="E104" s="1"/>
      <c r="F104" s="1"/>
      <c r="G104" s="1"/>
      <c r="H104" s="1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6"/>
      <c r="AH104" s="6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spans="1:54" x14ac:dyDescent="0.25">
      <c r="A105" s="1"/>
      <c r="B105" s="1"/>
      <c r="C105" s="1"/>
      <c r="D105" s="1"/>
      <c r="E105" s="1"/>
      <c r="F105" s="1"/>
      <c r="G105" s="1"/>
      <c r="H105" s="1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6"/>
      <c r="AH105" s="6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spans="1:54" x14ac:dyDescent="0.25">
      <c r="A106" s="1"/>
      <c r="B106" s="1"/>
      <c r="C106" s="1"/>
      <c r="D106" s="1"/>
      <c r="E106" s="1"/>
      <c r="F106" s="1"/>
      <c r="G106" s="1"/>
      <c r="H106" s="1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6"/>
      <c r="AH106" s="6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1:54" x14ac:dyDescent="0.25">
      <c r="A107" s="1"/>
      <c r="B107" s="1"/>
      <c r="C107" s="1"/>
      <c r="D107" s="1"/>
      <c r="E107" s="1"/>
      <c r="F107" s="1"/>
      <c r="G107" s="1"/>
      <c r="H107" s="1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6"/>
      <c r="AH107" s="6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spans="1:54" x14ac:dyDescent="0.25">
      <c r="A108" s="1"/>
      <c r="B108" s="1"/>
      <c r="C108" s="1"/>
      <c r="D108" s="1"/>
      <c r="E108" s="1"/>
      <c r="F108" s="1"/>
      <c r="G108" s="1"/>
      <c r="H108" s="1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6"/>
      <c r="AH108" s="6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1:54" x14ac:dyDescent="0.25">
      <c r="A109" s="1"/>
      <c r="B109" s="1"/>
      <c r="C109" s="1"/>
      <c r="D109" s="1"/>
      <c r="E109" s="1"/>
      <c r="F109" s="1"/>
      <c r="G109" s="1"/>
      <c r="H109" s="1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6"/>
      <c r="AH109" s="6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spans="1:54" x14ac:dyDescent="0.25">
      <c r="A110" s="1"/>
      <c r="B110" s="1"/>
      <c r="C110" s="1"/>
      <c r="D110" s="1"/>
      <c r="E110" s="1"/>
      <c r="F110" s="1"/>
      <c r="G110" s="1"/>
      <c r="H110" s="1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6"/>
      <c r="AH110" s="6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spans="1:54" x14ac:dyDescent="0.25">
      <c r="A111" s="1"/>
      <c r="B111" s="1"/>
      <c r="C111" s="1"/>
      <c r="D111" s="1"/>
      <c r="E111" s="1"/>
      <c r="F111" s="1"/>
      <c r="G111" s="1"/>
      <c r="H111" s="1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6"/>
      <c r="AH111" s="6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spans="1:54" x14ac:dyDescent="0.25">
      <c r="A112" s="1"/>
      <c r="B112" s="1"/>
      <c r="C112" s="1"/>
      <c r="D112" s="1"/>
      <c r="E112" s="1"/>
      <c r="F112" s="1"/>
      <c r="G112" s="1"/>
      <c r="H112" s="1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6"/>
      <c r="AH112" s="6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spans="1:54" x14ac:dyDescent="0.25">
      <c r="A113" s="1"/>
      <c r="B113" s="1"/>
      <c r="C113" s="1"/>
      <c r="D113" s="1"/>
      <c r="E113" s="1"/>
      <c r="F113" s="1"/>
      <c r="G113" s="1"/>
      <c r="H113" s="1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6"/>
      <c r="AH113" s="6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spans="1:54" x14ac:dyDescent="0.25">
      <c r="A114" s="1"/>
      <c r="B114" s="1"/>
      <c r="C114" s="1"/>
      <c r="D114" s="1"/>
      <c r="E114" s="1"/>
      <c r="F114" s="1"/>
      <c r="G114" s="1"/>
      <c r="H114" s="1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6"/>
      <c r="AH114" s="6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spans="1:54" x14ac:dyDescent="0.25">
      <c r="A115" s="1"/>
      <c r="B115" s="1"/>
      <c r="C115" s="1"/>
      <c r="D115" s="1"/>
      <c r="E115" s="1"/>
      <c r="F115" s="1"/>
      <c r="G115" s="1"/>
      <c r="H115" s="1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6"/>
      <c r="AH115" s="6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spans="1:54" x14ac:dyDescent="0.25">
      <c r="A116" s="1"/>
      <c r="B116" s="1"/>
      <c r="C116" s="1"/>
      <c r="D116" s="1"/>
      <c r="E116" s="1"/>
      <c r="F116" s="1"/>
      <c r="G116" s="1"/>
      <c r="H116" s="1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6"/>
      <c r="AH116" s="6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spans="1:54" x14ac:dyDescent="0.25">
      <c r="A117" s="1"/>
      <c r="B117" s="1"/>
      <c r="C117" s="1"/>
      <c r="D117" s="1"/>
      <c r="E117" s="1"/>
      <c r="F117" s="1"/>
      <c r="G117" s="1"/>
      <c r="H117" s="1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6"/>
      <c r="AH117" s="6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spans="1:54" x14ac:dyDescent="0.25">
      <c r="A118" s="1"/>
      <c r="B118" s="1"/>
      <c r="C118" s="1"/>
      <c r="D118" s="1"/>
      <c r="E118" s="1"/>
      <c r="F118" s="1"/>
      <c r="G118" s="1"/>
      <c r="H118" s="1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6"/>
      <c r="AH118" s="6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spans="1:54" x14ac:dyDescent="0.25">
      <c r="A119" s="1"/>
      <c r="B119" s="1"/>
      <c r="C119" s="1"/>
      <c r="D119" s="1"/>
      <c r="E119" s="1"/>
      <c r="F119" s="1"/>
      <c r="G119" s="1"/>
      <c r="H119" s="1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6"/>
      <c r="AH119" s="6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spans="1:54" x14ac:dyDescent="0.25">
      <c r="A120" s="1"/>
      <c r="B120" s="1"/>
      <c r="C120" s="1"/>
      <c r="D120" s="1"/>
      <c r="E120" s="1"/>
      <c r="F120" s="1"/>
      <c r="G120" s="1"/>
      <c r="H120" s="1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6"/>
      <c r="AH120" s="6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spans="1:54" x14ac:dyDescent="0.25">
      <c r="A121" s="1"/>
      <c r="B121" s="1"/>
      <c r="C121" s="1"/>
      <c r="D121" s="1"/>
      <c r="E121" s="1"/>
      <c r="F121" s="1"/>
      <c r="G121" s="1"/>
      <c r="H121" s="1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6"/>
      <c r="AH121" s="6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spans="1:54" x14ac:dyDescent="0.25">
      <c r="A122" s="1"/>
      <c r="B122" s="1"/>
      <c r="C122" s="1"/>
      <c r="D122" s="1"/>
      <c r="E122" s="1"/>
      <c r="F122" s="1"/>
      <c r="G122" s="1"/>
      <c r="H122" s="1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6"/>
      <c r="AH122" s="6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spans="1:54" x14ac:dyDescent="0.25">
      <c r="A123" s="1"/>
      <c r="B123" s="1"/>
      <c r="C123" s="1"/>
      <c r="D123" s="1"/>
      <c r="E123" s="1"/>
      <c r="F123" s="1"/>
      <c r="G123" s="1"/>
      <c r="H123" s="1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6"/>
      <c r="AH123" s="6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4" x14ac:dyDescent="0.25">
      <c r="A124" s="1"/>
      <c r="B124" s="1"/>
      <c r="C124" s="1"/>
      <c r="D124" s="1"/>
      <c r="E124" s="1"/>
      <c r="F124" s="1"/>
      <c r="G124" s="1"/>
      <c r="H124" s="1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6"/>
      <c r="AH124" s="6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4" x14ac:dyDescent="0.25">
      <c r="A125" s="1"/>
      <c r="B125" s="1"/>
      <c r="C125" s="1"/>
      <c r="D125" s="1"/>
      <c r="E125" s="1"/>
      <c r="F125" s="1"/>
      <c r="G125" s="1"/>
      <c r="H125" s="1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6"/>
      <c r="AH125" s="6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spans="1:54" x14ac:dyDescent="0.25">
      <c r="A126" s="1"/>
      <c r="B126" s="1"/>
      <c r="C126" s="1"/>
      <c r="D126" s="1"/>
      <c r="E126" s="1"/>
      <c r="F126" s="1"/>
      <c r="G126" s="1"/>
      <c r="H126" s="1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6"/>
      <c r="AH126" s="6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spans="1:54" x14ac:dyDescent="0.25">
      <c r="A127" s="1"/>
      <c r="B127" s="1"/>
      <c r="C127" s="1"/>
      <c r="D127" s="1"/>
      <c r="E127" s="1"/>
      <c r="F127" s="1"/>
      <c r="G127" s="1"/>
      <c r="H127" s="1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6"/>
      <c r="AH127" s="6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spans="1:54" x14ac:dyDescent="0.25">
      <c r="A128" s="1"/>
      <c r="B128" s="1"/>
      <c r="C128" s="1"/>
      <c r="D128" s="1"/>
      <c r="E128" s="1"/>
      <c r="F128" s="1"/>
      <c r="G128" s="1"/>
      <c r="H128" s="1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6"/>
      <c r="AH128" s="6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spans="1:54" x14ac:dyDescent="0.25">
      <c r="A129" s="1"/>
      <c r="B129" s="1"/>
      <c r="C129" s="1"/>
      <c r="D129" s="1"/>
      <c r="E129" s="1"/>
      <c r="F129" s="1"/>
      <c r="G129" s="1"/>
      <c r="H129" s="1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6"/>
      <c r="AH129" s="6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spans="1:54" x14ac:dyDescent="0.25">
      <c r="A130" s="1"/>
      <c r="B130" s="1"/>
      <c r="C130" s="1"/>
      <c r="D130" s="1"/>
      <c r="E130" s="1"/>
      <c r="F130" s="1"/>
      <c r="G130" s="1"/>
      <c r="H130" s="1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6"/>
      <c r="AH130" s="6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spans="1:54" x14ac:dyDescent="0.25">
      <c r="A131" s="1"/>
      <c r="B131" s="1"/>
      <c r="C131" s="1"/>
      <c r="D131" s="1"/>
      <c r="E131" s="1"/>
      <c r="F131" s="1"/>
      <c r="G131" s="1"/>
      <c r="H131" s="1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6"/>
      <c r="AH131" s="6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spans="1:54" x14ac:dyDescent="0.25">
      <c r="A132" s="1"/>
      <c r="B132" s="1"/>
      <c r="C132" s="1"/>
      <c r="D132" s="1"/>
      <c r="E132" s="1"/>
      <c r="F132" s="1"/>
      <c r="G132" s="1"/>
      <c r="H132" s="1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6"/>
      <c r="AH132" s="6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spans="1:54" x14ac:dyDescent="0.25">
      <c r="A133" s="1"/>
      <c r="B133" s="1"/>
      <c r="C133" s="1"/>
      <c r="D133" s="1"/>
      <c r="E133" s="1"/>
      <c r="F133" s="1"/>
      <c r="G133" s="1"/>
      <c r="H133" s="1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6"/>
      <c r="AH133" s="6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spans="1:54" x14ac:dyDescent="0.25">
      <c r="A134" s="1"/>
      <c r="B134" s="1"/>
      <c r="C134" s="1"/>
      <c r="D134" s="1"/>
      <c r="E134" s="1"/>
      <c r="F134" s="1"/>
      <c r="G134" s="1"/>
      <c r="H134" s="1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6"/>
      <c r="AH134" s="6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spans="1:54" x14ac:dyDescent="0.25">
      <c r="A135" s="1"/>
      <c r="B135" s="1"/>
      <c r="C135" s="1"/>
      <c r="D135" s="1"/>
      <c r="E135" s="1"/>
      <c r="F135" s="1"/>
      <c r="G135" s="1"/>
      <c r="H135" s="1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6"/>
      <c r="AH135" s="6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spans="1:54" x14ac:dyDescent="0.25">
      <c r="A136" s="1"/>
      <c r="B136" s="1"/>
      <c r="C136" s="1"/>
      <c r="D136" s="1"/>
      <c r="E136" s="1"/>
      <c r="F136" s="1"/>
      <c r="G136" s="1"/>
      <c r="H136" s="1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6"/>
      <c r="AH136" s="6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spans="1:54" x14ac:dyDescent="0.25">
      <c r="A137" s="1"/>
      <c r="B137" s="1"/>
      <c r="C137" s="1"/>
      <c r="D137" s="1"/>
      <c r="E137" s="1"/>
      <c r="F137" s="1"/>
      <c r="G137" s="1"/>
      <c r="H137" s="1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6"/>
      <c r="AH137" s="6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spans="1:54" x14ac:dyDescent="0.25">
      <c r="A138" s="1"/>
      <c r="B138" s="1"/>
      <c r="C138" s="1"/>
      <c r="D138" s="1"/>
      <c r="E138" s="1"/>
      <c r="F138" s="1"/>
      <c r="G138" s="1"/>
      <c r="H138" s="1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6"/>
      <c r="AH138" s="6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spans="1:54" x14ac:dyDescent="0.25">
      <c r="A139" s="1"/>
      <c r="B139" s="1"/>
      <c r="C139" s="1"/>
      <c r="D139" s="1"/>
      <c r="E139" s="1"/>
      <c r="F139" s="1"/>
      <c r="G139" s="1"/>
      <c r="H139" s="1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6"/>
      <c r="AH139" s="6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spans="1:54" x14ac:dyDescent="0.25">
      <c r="A140" s="1"/>
      <c r="B140" s="1"/>
      <c r="C140" s="1"/>
      <c r="D140" s="1"/>
      <c r="E140" s="1"/>
      <c r="F140" s="1"/>
      <c r="G140" s="1"/>
      <c r="H140" s="1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6"/>
      <c r="AH140" s="6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spans="1:54" x14ac:dyDescent="0.25">
      <c r="A141" s="1"/>
      <c r="B141" s="1"/>
      <c r="C141" s="1"/>
      <c r="D141" s="1"/>
      <c r="E141" s="1"/>
      <c r="F141" s="1"/>
      <c r="G141" s="1"/>
      <c r="H141" s="1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6"/>
      <c r="AH141" s="6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spans="1:54" x14ac:dyDescent="0.25">
      <c r="A142" s="1"/>
      <c r="B142" s="1"/>
      <c r="C142" s="1"/>
      <c r="D142" s="1"/>
      <c r="E142" s="1"/>
      <c r="F142" s="1"/>
      <c r="G142" s="1"/>
      <c r="H142" s="1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6"/>
      <c r="AH142" s="6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spans="1:54" x14ac:dyDescent="0.25">
      <c r="A143" s="1"/>
      <c r="B143" s="1"/>
      <c r="C143" s="1"/>
      <c r="D143" s="1"/>
      <c r="E143" s="1"/>
      <c r="F143" s="1"/>
      <c r="G143" s="1"/>
      <c r="H143" s="1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6"/>
      <c r="AH143" s="6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spans="1:54" x14ac:dyDescent="0.25">
      <c r="A144" s="1"/>
      <c r="B144" s="1"/>
      <c r="C144" s="1"/>
      <c r="D144" s="1"/>
      <c r="E144" s="1"/>
      <c r="F144" s="1"/>
      <c r="G144" s="1"/>
      <c r="H144" s="1"/>
      <c r="I144" s="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6"/>
      <c r="AH144" s="6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spans="1:54" x14ac:dyDescent="0.25">
      <c r="A145" s="1"/>
      <c r="B145" s="1"/>
      <c r="C145" s="1"/>
      <c r="D145" s="1"/>
      <c r="E145" s="1"/>
      <c r="F145" s="1"/>
      <c r="G145" s="1"/>
      <c r="H145" s="1"/>
      <c r="I145" s="6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6"/>
      <c r="AH145" s="6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spans="1:54" x14ac:dyDescent="0.25">
      <c r="A146" s="1"/>
      <c r="B146" s="1"/>
      <c r="C146" s="1"/>
      <c r="D146" s="1"/>
      <c r="E146" s="1"/>
      <c r="F146" s="1"/>
      <c r="G146" s="1"/>
      <c r="H146" s="1"/>
      <c r="I146" s="6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6"/>
      <c r="AH146" s="6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spans="1:54" x14ac:dyDescent="0.25">
      <c r="A147" s="1"/>
      <c r="B147" s="1"/>
      <c r="C147" s="1"/>
      <c r="D147" s="1"/>
      <c r="E147" s="1"/>
      <c r="F147" s="1"/>
      <c r="G147" s="1"/>
      <c r="H147" s="1"/>
      <c r="I147" s="6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6"/>
      <c r="AH147" s="6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spans="1:54" x14ac:dyDescent="0.25">
      <c r="A148" s="1"/>
      <c r="B148" s="1"/>
      <c r="C148" s="1"/>
      <c r="D148" s="1"/>
      <c r="E148" s="1"/>
      <c r="F148" s="1"/>
      <c r="G148" s="1"/>
      <c r="H148" s="1"/>
      <c r="I148" s="6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6"/>
      <c r="AH148" s="6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spans="1:54" x14ac:dyDescent="0.25">
      <c r="A149" s="1"/>
      <c r="B149" s="1"/>
      <c r="C149" s="1"/>
      <c r="D149" s="1"/>
      <c r="E149" s="1"/>
      <c r="F149" s="1"/>
      <c r="G149" s="1"/>
      <c r="H149" s="1"/>
      <c r="I149" s="6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6"/>
      <c r="AH149" s="6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spans="1:54" x14ac:dyDescent="0.25">
      <c r="A150" s="1"/>
      <c r="B150" s="1"/>
      <c r="C150" s="1"/>
      <c r="D150" s="1"/>
      <c r="E150" s="1"/>
      <c r="F150" s="1"/>
      <c r="G150" s="1"/>
      <c r="H150" s="1"/>
      <c r="I150" s="6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6"/>
      <c r="AH150" s="6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spans="1:54" x14ac:dyDescent="0.25">
      <c r="A151" s="1"/>
      <c r="B151" s="1"/>
      <c r="C151" s="1"/>
      <c r="D151" s="1"/>
      <c r="E151" s="1"/>
      <c r="F151" s="1"/>
      <c r="G151" s="1"/>
      <c r="H151" s="1"/>
      <c r="I151" s="6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6"/>
      <c r="AH151" s="6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spans="1:54" x14ac:dyDescent="0.25">
      <c r="A152" s="1"/>
      <c r="B152" s="1"/>
      <c r="C152" s="1"/>
      <c r="D152" s="1"/>
      <c r="E152" s="1"/>
      <c r="F152" s="1"/>
      <c r="G152" s="1"/>
      <c r="H152" s="1"/>
      <c r="I152" s="6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6"/>
      <c r="AH152" s="6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spans="1:54" x14ac:dyDescent="0.25">
      <c r="A153" s="1"/>
      <c r="B153" s="1"/>
      <c r="C153" s="1"/>
      <c r="D153" s="1"/>
      <c r="E153" s="1"/>
      <c r="F153" s="1"/>
      <c r="G153" s="1"/>
      <c r="H153" s="1"/>
      <c r="I153" s="6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6"/>
      <c r="AH153" s="6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spans="1:54" x14ac:dyDescent="0.25">
      <c r="A154" s="1"/>
      <c r="B154" s="1"/>
      <c r="C154" s="1"/>
      <c r="D154" s="1"/>
      <c r="E154" s="1"/>
      <c r="F154" s="1"/>
      <c r="G154" s="1"/>
      <c r="H154" s="1"/>
      <c r="I154" s="6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6"/>
      <c r="AH154" s="6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spans="1:54" x14ac:dyDescent="0.25">
      <c r="A155" s="1"/>
      <c r="B155" s="1"/>
      <c r="C155" s="1"/>
      <c r="D155" s="1"/>
      <c r="E155" s="1"/>
      <c r="F155" s="1"/>
      <c r="G155" s="1"/>
      <c r="H155" s="1"/>
      <c r="I155" s="6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6"/>
      <c r="AH155" s="6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spans="1:54" x14ac:dyDescent="0.25">
      <c r="A156" s="1"/>
      <c r="B156" s="1"/>
      <c r="C156" s="1"/>
      <c r="D156" s="1"/>
      <c r="E156" s="1"/>
      <c r="F156" s="1"/>
      <c r="G156" s="1"/>
      <c r="H156" s="1"/>
      <c r="I156" s="6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6"/>
      <c r="AH156" s="6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spans="1:54" x14ac:dyDescent="0.25">
      <c r="A157" s="1"/>
      <c r="B157" s="1"/>
      <c r="C157" s="1"/>
      <c r="D157" s="1"/>
      <c r="E157" s="1"/>
      <c r="F157" s="1"/>
      <c r="G157" s="1"/>
      <c r="H157" s="1"/>
      <c r="I157" s="6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6"/>
      <c r="AH157" s="6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spans="1:54" x14ac:dyDescent="0.25">
      <c r="A158" s="1"/>
      <c r="B158" s="1"/>
      <c r="C158" s="1"/>
      <c r="D158" s="1"/>
      <c r="E158" s="1"/>
      <c r="F158" s="1"/>
      <c r="G158" s="1"/>
      <c r="H158" s="1"/>
      <c r="I158" s="6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6"/>
      <c r="AH158" s="6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spans="1:54" x14ac:dyDescent="0.25">
      <c r="A159" s="1"/>
      <c r="B159" s="1"/>
      <c r="C159" s="1"/>
      <c r="D159" s="1"/>
      <c r="E159" s="1"/>
      <c r="F159" s="1"/>
      <c r="G159" s="1"/>
      <c r="H159" s="1"/>
      <c r="I159" s="6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6"/>
      <c r="AH159" s="6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spans="1:54" x14ac:dyDescent="0.25">
      <c r="A160" s="1"/>
      <c r="B160" s="1"/>
      <c r="C160" s="1"/>
      <c r="D160" s="1"/>
      <c r="E160" s="1"/>
      <c r="F160" s="1"/>
      <c r="G160" s="1"/>
      <c r="H160" s="1"/>
      <c r="I160" s="6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6"/>
      <c r="AH160" s="6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spans="1:54" x14ac:dyDescent="0.25">
      <c r="A161" s="1"/>
      <c r="B161" s="1"/>
      <c r="C161" s="1"/>
      <c r="D161" s="1"/>
      <c r="E161" s="1"/>
      <c r="F161" s="1"/>
      <c r="G161" s="1"/>
      <c r="H161" s="1"/>
      <c r="I161" s="6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6"/>
      <c r="AH161" s="6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spans="1:54" x14ac:dyDescent="0.25">
      <c r="A162" s="1"/>
      <c r="B162" s="1"/>
      <c r="C162" s="1"/>
      <c r="D162" s="1"/>
      <c r="E162" s="1"/>
      <c r="F162" s="1"/>
      <c r="G162" s="1"/>
      <c r="H162" s="1"/>
      <c r="I162" s="6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6"/>
      <c r="AH162" s="6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spans="1:54" x14ac:dyDescent="0.25">
      <c r="A163" s="1"/>
      <c r="B163" s="1"/>
      <c r="C163" s="1"/>
      <c r="D163" s="1"/>
      <c r="E163" s="1"/>
      <c r="F163" s="1"/>
      <c r="G163" s="1"/>
      <c r="H163" s="1"/>
      <c r="I163" s="6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6"/>
      <c r="AH163" s="6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spans="1:54" x14ac:dyDescent="0.25">
      <c r="A164" s="1"/>
      <c r="B164" s="1"/>
      <c r="C164" s="1"/>
      <c r="D164" s="1"/>
      <c r="E164" s="1"/>
      <c r="F164" s="1"/>
      <c r="G164" s="1"/>
      <c r="H164" s="1"/>
      <c r="I164" s="6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6"/>
      <c r="AH164" s="6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spans="1:54" x14ac:dyDescent="0.25">
      <c r="A165" s="1"/>
      <c r="B165" s="1"/>
      <c r="C165" s="1"/>
      <c r="D165" s="1"/>
      <c r="E165" s="1"/>
      <c r="F165" s="1"/>
      <c r="G165" s="1"/>
      <c r="H165" s="1"/>
      <c r="I165" s="6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6"/>
      <c r="AH165" s="6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spans="1:54" x14ac:dyDescent="0.25">
      <c r="A166" s="1"/>
      <c r="B166" s="1"/>
      <c r="C166" s="1"/>
      <c r="D166" s="1"/>
      <c r="E166" s="1"/>
      <c r="F166" s="1"/>
      <c r="G166" s="1"/>
      <c r="H166" s="1"/>
      <c r="I166" s="6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6"/>
      <c r="AH166" s="6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spans="1:54" x14ac:dyDescent="0.25">
      <c r="A167" s="1"/>
      <c r="B167" s="1"/>
      <c r="C167" s="1"/>
      <c r="D167" s="1"/>
      <c r="E167" s="1"/>
      <c r="F167" s="1"/>
      <c r="G167" s="1"/>
      <c r="H167" s="1"/>
      <c r="I167" s="6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6"/>
      <c r="AH167" s="6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spans="1:54" x14ac:dyDescent="0.25">
      <c r="A168" s="1"/>
      <c r="B168" s="1"/>
      <c r="C168" s="1"/>
      <c r="D168" s="1"/>
      <c r="E168" s="1"/>
      <c r="F168" s="1"/>
      <c r="G168" s="1"/>
      <c r="H168" s="1"/>
      <c r="I168" s="6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6"/>
      <c r="AH168" s="6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spans="1:54" x14ac:dyDescent="0.25">
      <c r="A169" s="1"/>
      <c r="B169" s="1"/>
      <c r="C169" s="1"/>
      <c r="D169" s="1"/>
      <c r="E169" s="1"/>
      <c r="F169" s="1"/>
      <c r="G169" s="1"/>
      <c r="H169" s="1"/>
      <c r="I169" s="6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6"/>
      <c r="AH169" s="6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spans="1:54" x14ac:dyDescent="0.25">
      <c r="A170" s="1"/>
      <c r="B170" s="1"/>
      <c r="C170" s="1"/>
      <c r="D170" s="1"/>
      <c r="E170" s="1"/>
      <c r="F170" s="1"/>
      <c r="G170" s="1"/>
      <c r="H170" s="1"/>
      <c r="I170" s="6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6"/>
      <c r="AH170" s="6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spans="1:54" x14ac:dyDescent="0.25">
      <c r="A171" s="1"/>
      <c r="B171" s="1"/>
      <c r="C171" s="1"/>
      <c r="D171" s="1"/>
      <c r="E171" s="1"/>
      <c r="F171" s="1"/>
      <c r="G171" s="1"/>
      <c r="H171" s="1"/>
      <c r="I171" s="6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6"/>
      <c r="AH171" s="6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spans="1:54" x14ac:dyDescent="0.25">
      <c r="A172" s="1"/>
      <c r="B172" s="1"/>
      <c r="C172" s="1"/>
      <c r="D172" s="1"/>
      <c r="E172" s="1"/>
      <c r="F172" s="1"/>
      <c r="G172" s="1"/>
      <c r="H172" s="1"/>
      <c r="I172" s="6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6"/>
      <c r="AH172" s="6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spans="1:54" x14ac:dyDescent="0.25">
      <c r="A173" s="1"/>
      <c r="B173" s="1"/>
      <c r="C173" s="1"/>
      <c r="D173" s="1"/>
      <c r="E173" s="1"/>
      <c r="F173" s="1"/>
      <c r="G173" s="1"/>
      <c r="H173" s="1"/>
      <c r="I173" s="6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6"/>
      <c r="AH173" s="6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spans="1:54" x14ac:dyDescent="0.25">
      <c r="A174" s="1"/>
      <c r="B174" s="1"/>
      <c r="C174" s="1"/>
      <c r="D174" s="1"/>
      <c r="E174" s="1"/>
      <c r="F174" s="1"/>
      <c r="G174" s="1"/>
      <c r="H174" s="1"/>
      <c r="I174" s="6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6"/>
      <c r="AH174" s="6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spans="1:54" x14ac:dyDescent="0.25">
      <c r="A175" s="1"/>
      <c r="B175" s="1"/>
      <c r="C175" s="1"/>
      <c r="D175" s="1"/>
      <c r="E175" s="1"/>
      <c r="F175" s="1"/>
      <c r="G175" s="1"/>
      <c r="H175" s="1"/>
      <c r="I175" s="6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6"/>
      <c r="AH175" s="6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</row>
    <row r="176" spans="1:54" x14ac:dyDescent="0.25">
      <c r="A176" s="1"/>
      <c r="B176" s="1"/>
      <c r="C176" s="1"/>
      <c r="D176" s="1"/>
      <c r="E176" s="1"/>
      <c r="F176" s="1"/>
      <c r="G176" s="1"/>
      <c r="H176" s="1"/>
      <c r="I176" s="6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6"/>
      <c r="AH176" s="6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</row>
    <row r="177" spans="1:54" x14ac:dyDescent="0.25">
      <c r="A177" s="1"/>
      <c r="B177" s="1"/>
      <c r="C177" s="1"/>
      <c r="D177" s="1"/>
      <c r="E177" s="1"/>
      <c r="F177" s="1"/>
      <c r="G177" s="1"/>
      <c r="H177" s="1"/>
      <c r="I177" s="6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6"/>
      <c r="AH177" s="6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</row>
    <row r="178" spans="1:54" x14ac:dyDescent="0.25">
      <c r="A178" s="1"/>
      <c r="B178" s="1"/>
      <c r="C178" s="1"/>
      <c r="D178" s="1"/>
      <c r="E178" s="1"/>
      <c r="F178" s="1"/>
      <c r="G178" s="1"/>
      <c r="H178" s="1"/>
      <c r="I178" s="6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6"/>
      <c r="AH178" s="6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</row>
    <row r="179" spans="1:54" x14ac:dyDescent="0.25">
      <c r="A179" s="1"/>
      <c r="B179" s="1"/>
      <c r="C179" s="1"/>
      <c r="D179" s="1"/>
      <c r="E179" s="1"/>
      <c r="F179" s="1"/>
      <c r="G179" s="1"/>
      <c r="H179" s="1"/>
      <c r="I179" s="6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6"/>
      <c r="AH179" s="6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</row>
    <row r="180" spans="1:54" x14ac:dyDescent="0.25">
      <c r="A180" s="1"/>
      <c r="B180" s="1"/>
      <c r="C180" s="1"/>
      <c r="D180" s="1"/>
      <c r="E180" s="1"/>
      <c r="F180" s="1"/>
      <c r="G180" s="1"/>
      <c r="H180" s="1"/>
      <c r="I180" s="6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6"/>
      <c r="AH180" s="6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</row>
    <row r="181" spans="1:54" x14ac:dyDescent="0.25">
      <c r="A181" s="1"/>
      <c r="B181" s="1"/>
      <c r="C181" s="1"/>
      <c r="D181" s="1"/>
      <c r="E181" s="1"/>
      <c r="F181" s="1"/>
      <c r="G181" s="1"/>
      <c r="H181" s="1"/>
      <c r="I181" s="6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6"/>
      <c r="AH181" s="6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</row>
    <row r="182" spans="1:54" x14ac:dyDescent="0.25">
      <c r="A182" s="1"/>
      <c r="B182" s="1"/>
      <c r="C182" s="1"/>
      <c r="D182" s="1"/>
      <c r="E182" s="1"/>
      <c r="F182" s="1"/>
      <c r="G182" s="1"/>
      <c r="H182" s="1"/>
      <c r="I182" s="6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6"/>
      <c r="AH182" s="6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</row>
    <row r="183" spans="1:54" x14ac:dyDescent="0.25">
      <c r="A183" s="1"/>
      <c r="B183" s="1"/>
      <c r="C183" s="1"/>
      <c r="D183" s="1"/>
      <c r="E183" s="1"/>
      <c r="F183" s="1"/>
      <c r="G183" s="1"/>
      <c r="H183" s="1"/>
      <c r="I183" s="6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6"/>
      <c r="AH183" s="6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</row>
    <row r="184" spans="1:54" x14ac:dyDescent="0.25">
      <c r="A184" s="1"/>
      <c r="B184" s="1"/>
      <c r="C184" s="1"/>
      <c r="D184" s="1"/>
      <c r="E184" s="1"/>
      <c r="F184" s="1"/>
      <c r="G184" s="1"/>
      <c r="H184" s="1"/>
      <c r="I184" s="6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6"/>
      <c r="AH184" s="6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</row>
    <row r="185" spans="1:54" x14ac:dyDescent="0.25">
      <c r="A185" s="1"/>
      <c r="B185" s="1"/>
      <c r="C185" s="1"/>
      <c r="D185" s="1"/>
      <c r="E185" s="1"/>
      <c r="F185" s="1"/>
      <c r="G185" s="1"/>
      <c r="H185" s="1"/>
      <c r="I185" s="6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6"/>
      <c r="AH185" s="6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</row>
    <row r="186" spans="1:54" x14ac:dyDescent="0.25">
      <c r="A186" s="1"/>
      <c r="B186" s="1"/>
      <c r="C186" s="1"/>
      <c r="D186" s="1"/>
      <c r="E186" s="1"/>
      <c r="F186" s="1"/>
      <c r="G186" s="1"/>
      <c r="H186" s="1"/>
      <c r="I186" s="6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6"/>
      <c r="AH186" s="6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</row>
    <row r="187" spans="1:54" x14ac:dyDescent="0.25">
      <c r="A187" s="1"/>
      <c r="B187" s="1"/>
      <c r="C187" s="1"/>
      <c r="D187" s="1"/>
      <c r="E187" s="1"/>
      <c r="F187" s="1"/>
      <c r="G187" s="1"/>
      <c r="H187" s="1"/>
      <c r="I187" s="6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6"/>
      <c r="AH187" s="6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</row>
    <row r="188" spans="1:54" x14ac:dyDescent="0.25">
      <c r="A188" s="1"/>
      <c r="B188" s="1"/>
      <c r="C188" s="1"/>
      <c r="D188" s="1"/>
      <c r="E188" s="1"/>
      <c r="F188" s="1"/>
      <c r="G188" s="1"/>
      <c r="H188" s="1"/>
      <c r="I188" s="6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6"/>
      <c r="AH188" s="6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</row>
    <row r="189" spans="1:54" x14ac:dyDescent="0.25">
      <c r="A189" s="1"/>
      <c r="B189" s="1"/>
      <c r="C189" s="1"/>
      <c r="D189" s="1"/>
      <c r="E189" s="1"/>
      <c r="F189" s="1"/>
      <c r="G189" s="1"/>
      <c r="H189" s="1"/>
      <c r="I189" s="6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6"/>
      <c r="AH189" s="6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</row>
    <row r="190" spans="1:54" x14ac:dyDescent="0.25">
      <c r="A190" s="1"/>
      <c r="B190" s="1"/>
      <c r="C190" s="1"/>
      <c r="D190" s="1"/>
      <c r="E190" s="1"/>
      <c r="F190" s="1"/>
      <c r="G190" s="1"/>
      <c r="H190" s="1"/>
      <c r="I190" s="6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6"/>
      <c r="AH190" s="6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</row>
    <row r="191" spans="1:54" x14ac:dyDescent="0.25">
      <c r="A191" s="1"/>
      <c r="B191" s="1"/>
      <c r="C191" s="1"/>
      <c r="D191" s="1"/>
      <c r="E191" s="1"/>
      <c r="F191" s="1"/>
      <c r="G191" s="1"/>
      <c r="H191" s="1"/>
      <c r="I191" s="6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6"/>
      <c r="AH191" s="6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</row>
    <row r="192" spans="1:54" x14ac:dyDescent="0.25">
      <c r="A192" s="1"/>
      <c r="B192" s="1"/>
      <c r="C192" s="1"/>
      <c r="D192" s="1"/>
      <c r="E192" s="1"/>
      <c r="F192" s="1"/>
      <c r="G192" s="1"/>
      <c r="H192" s="1"/>
      <c r="I192" s="6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6"/>
      <c r="AH192" s="6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</row>
    <row r="193" spans="1:54" x14ac:dyDescent="0.25">
      <c r="A193" s="1"/>
      <c r="B193" s="1"/>
      <c r="C193" s="1"/>
      <c r="D193" s="1"/>
      <c r="E193" s="1"/>
      <c r="F193" s="1"/>
      <c r="G193" s="1"/>
      <c r="H193" s="1"/>
      <c r="I193" s="6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6"/>
      <c r="AH193" s="6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</row>
    <row r="194" spans="1:54" x14ac:dyDescent="0.25">
      <c r="A194" s="1"/>
      <c r="B194" s="1"/>
      <c r="C194" s="1"/>
      <c r="D194" s="1"/>
      <c r="E194" s="1"/>
      <c r="F194" s="1"/>
      <c r="G194" s="1"/>
      <c r="H194" s="1"/>
      <c r="I194" s="6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6"/>
      <c r="AH194" s="6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</row>
    <row r="195" spans="1:54" x14ac:dyDescent="0.25">
      <c r="A195" s="1"/>
      <c r="B195" s="1"/>
      <c r="C195" s="1"/>
      <c r="D195" s="1"/>
      <c r="E195" s="1"/>
      <c r="F195" s="1"/>
      <c r="G195" s="1"/>
      <c r="H195" s="1"/>
      <c r="I195" s="6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6"/>
      <c r="AH195" s="6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</row>
    <row r="196" spans="1:54" x14ac:dyDescent="0.25">
      <c r="A196" s="1"/>
      <c r="B196" s="1"/>
      <c r="C196" s="1"/>
      <c r="D196" s="1"/>
      <c r="E196" s="1"/>
      <c r="F196" s="1"/>
      <c r="G196" s="1"/>
      <c r="H196" s="1"/>
      <c r="I196" s="6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6"/>
      <c r="AH196" s="6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</row>
    <row r="197" spans="1:54" x14ac:dyDescent="0.25">
      <c r="A197" s="1"/>
      <c r="B197" s="1"/>
      <c r="C197" s="1"/>
      <c r="D197" s="1"/>
      <c r="E197" s="1"/>
      <c r="F197" s="1"/>
      <c r="G197" s="1"/>
      <c r="H197" s="1"/>
      <c r="I197" s="6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6"/>
      <c r="AH197" s="6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</row>
    <row r="198" spans="1:54" x14ac:dyDescent="0.25">
      <c r="A198" s="1"/>
      <c r="B198" s="1"/>
      <c r="C198" s="1"/>
      <c r="D198" s="1"/>
      <c r="E198" s="1"/>
      <c r="F198" s="1"/>
      <c r="G198" s="1"/>
      <c r="H198" s="1"/>
      <c r="I198" s="6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6"/>
      <c r="AH198" s="6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</row>
    <row r="199" spans="1:54" x14ac:dyDescent="0.25">
      <c r="A199" s="1"/>
      <c r="B199" s="1"/>
      <c r="C199" s="1"/>
      <c r="D199" s="1"/>
      <c r="E199" s="1"/>
      <c r="F199" s="1"/>
      <c r="G199" s="1"/>
      <c r="H199" s="1"/>
      <c r="I199" s="6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6"/>
      <c r="AH199" s="6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</row>
    <row r="200" spans="1:54" x14ac:dyDescent="0.25">
      <c r="A200" s="1"/>
      <c r="B200" s="1"/>
      <c r="C200" s="1"/>
      <c r="D200" s="1"/>
      <c r="E200" s="1"/>
      <c r="F200" s="1"/>
      <c r="G200" s="1"/>
      <c r="H200" s="1"/>
      <c r="I200" s="6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6"/>
      <c r="AH200" s="6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</row>
    <row r="201" spans="1:54" x14ac:dyDescent="0.25">
      <c r="A201" s="1"/>
      <c r="B201" s="1"/>
      <c r="C201" s="1"/>
      <c r="D201" s="1"/>
      <c r="E201" s="1"/>
      <c r="F201" s="1"/>
      <c r="G201" s="1"/>
      <c r="H201" s="1"/>
      <c r="I201" s="6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6"/>
      <c r="AH201" s="6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</row>
    <row r="202" spans="1:54" x14ac:dyDescent="0.25">
      <c r="A202" s="1"/>
      <c r="B202" s="1"/>
      <c r="C202" s="1"/>
      <c r="D202" s="1"/>
      <c r="E202" s="1"/>
      <c r="F202" s="1"/>
      <c r="G202" s="1"/>
      <c r="H202" s="1"/>
      <c r="I202" s="6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6"/>
      <c r="AH202" s="6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</row>
    <row r="203" spans="1:54" x14ac:dyDescent="0.25">
      <c r="A203" s="1"/>
      <c r="B203" s="1"/>
      <c r="C203" s="1"/>
      <c r="D203" s="1"/>
      <c r="E203" s="1"/>
      <c r="F203" s="1"/>
      <c r="G203" s="1"/>
      <c r="H203" s="1"/>
      <c r="I203" s="6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6"/>
      <c r="AH203" s="6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</row>
    <row r="204" spans="1:54" x14ac:dyDescent="0.25">
      <c r="A204" s="1"/>
      <c r="B204" s="1"/>
      <c r="C204" s="1"/>
      <c r="D204" s="1"/>
      <c r="E204" s="1"/>
      <c r="F204" s="1"/>
      <c r="G204" s="1"/>
      <c r="H204" s="1"/>
      <c r="I204" s="6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6"/>
      <c r="AH204" s="6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</row>
    <row r="205" spans="1:54" x14ac:dyDescent="0.25">
      <c r="A205" s="1"/>
      <c r="B205" s="1"/>
      <c r="C205" s="1"/>
      <c r="D205" s="1"/>
      <c r="E205" s="1"/>
      <c r="F205" s="1"/>
      <c r="G205" s="1"/>
      <c r="H205" s="1"/>
      <c r="I205" s="6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6"/>
      <c r="AH205" s="6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</row>
    <row r="206" spans="1:54" x14ac:dyDescent="0.25">
      <c r="A206" s="1"/>
      <c r="B206" s="1"/>
      <c r="C206" s="1"/>
      <c r="D206" s="1"/>
      <c r="E206" s="1"/>
      <c r="F206" s="1"/>
      <c r="G206" s="1"/>
      <c r="H206" s="1"/>
      <c r="I206" s="6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6"/>
      <c r="AH206" s="6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</row>
    <row r="207" spans="1:54" x14ac:dyDescent="0.25">
      <c r="A207" s="1"/>
      <c r="B207" s="1"/>
      <c r="C207" s="1"/>
      <c r="D207" s="1"/>
      <c r="E207" s="1"/>
      <c r="F207" s="1"/>
      <c r="G207" s="1"/>
      <c r="H207" s="1"/>
      <c r="I207" s="6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6"/>
      <c r="AH207" s="6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</row>
    <row r="208" spans="1:54" x14ac:dyDescent="0.25">
      <c r="A208" s="1"/>
      <c r="B208" s="1"/>
      <c r="C208" s="1"/>
      <c r="D208" s="1"/>
      <c r="E208" s="1"/>
      <c r="F208" s="1"/>
      <c r="G208" s="1"/>
      <c r="H208" s="1"/>
      <c r="I208" s="6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6"/>
      <c r="AH208" s="6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</row>
    <row r="209" spans="1:54" x14ac:dyDescent="0.25">
      <c r="A209" s="1"/>
      <c r="B209" s="1"/>
      <c r="C209" s="1"/>
      <c r="D209" s="1"/>
      <c r="E209" s="1"/>
      <c r="F209" s="1"/>
      <c r="G209" s="1"/>
      <c r="H209" s="1"/>
      <c r="I209" s="6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6"/>
      <c r="AH209" s="6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</row>
    <row r="210" spans="1:54" x14ac:dyDescent="0.25">
      <c r="A210" s="1"/>
      <c r="B210" s="1"/>
      <c r="C210" s="1"/>
      <c r="D210" s="1"/>
      <c r="E210" s="1"/>
      <c r="F210" s="1"/>
      <c r="G210" s="1"/>
      <c r="H210" s="1"/>
      <c r="I210" s="6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6"/>
      <c r="AH210" s="6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</row>
    <row r="211" spans="1:54" x14ac:dyDescent="0.25">
      <c r="A211" s="1"/>
      <c r="B211" s="1"/>
      <c r="C211" s="1"/>
      <c r="D211" s="1"/>
      <c r="E211" s="1"/>
      <c r="F211" s="1"/>
      <c r="G211" s="1"/>
      <c r="H211" s="1"/>
      <c r="I211" s="6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6"/>
      <c r="AH211" s="6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</row>
    <row r="212" spans="1:54" x14ac:dyDescent="0.25">
      <c r="A212" s="1"/>
      <c r="B212" s="1"/>
      <c r="C212" s="1"/>
      <c r="D212" s="1"/>
      <c r="E212" s="1"/>
      <c r="F212" s="1"/>
      <c r="G212" s="1"/>
      <c r="H212" s="1"/>
      <c r="I212" s="6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6"/>
      <c r="AH212" s="6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</row>
    <row r="213" spans="1:54" x14ac:dyDescent="0.25">
      <c r="A213" s="1"/>
      <c r="B213" s="1"/>
      <c r="C213" s="1"/>
      <c r="D213" s="1"/>
      <c r="E213" s="1"/>
      <c r="F213" s="1"/>
      <c r="G213" s="1"/>
      <c r="H213" s="1"/>
      <c r="I213" s="6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6"/>
      <c r="AH213" s="6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</row>
    <row r="214" spans="1:54" x14ac:dyDescent="0.25">
      <c r="A214" s="1"/>
      <c r="B214" s="1"/>
      <c r="C214" s="1"/>
      <c r="D214" s="1"/>
      <c r="E214" s="1"/>
      <c r="F214" s="1"/>
      <c r="G214" s="1"/>
      <c r="H214" s="1"/>
      <c r="I214" s="6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6"/>
      <c r="AH214" s="6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</row>
    <row r="215" spans="1:54" x14ac:dyDescent="0.25">
      <c r="A215" s="1"/>
      <c r="B215" s="1"/>
      <c r="C215" s="1"/>
      <c r="D215" s="1"/>
      <c r="E215" s="1"/>
      <c r="F215" s="1"/>
      <c r="G215" s="1"/>
      <c r="H215" s="1"/>
      <c r="I215" s="6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6"/>
      <c r="AH215" s="6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</row>
    <row r="216" spans="1:54" x14ac:dyDescent="0.25">
      <c r="A216" s="1"/>
      <c r="B216" s="1"/>
      <c r="C216" s="1"/>
      <c r="D216" s="1"/>
      <c r="E216" s="1"/>
      <c r="F216" s="1"/>
      <c r="G216" s="1"/>
      <c r="H216" s="1"/>
      <c r="I216" s="6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6"/>
      <c r="AH216" s="6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</row>
    <row r="217" spans="1:54" x14ac:dyDescent="0.25">
      <c r="A217" s="1"/>
      <c r="B217" s="1"/>
      <c r="C217" s="1"/>
      <c r="D217" s="1"/>
      <c r="E217" s="1"/>
      <c r="F217" s="1"/>
      <c r="G217" s="1"/>
      <c r="H217" s="1"/>
      <c r="I217" s="6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6"/>
      <c r="AH217" s="6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</row>
    <row r="218" spans="1:54" x14ac:dyDescent="0.25">
      <c r="A218" s="1"/>
      <c r="B218" s="1"/>
      <c r="C218" s="1"/>
      <c r="D218" s="1"/>
      <c r="E218" s="1"/>
      <c r="F218" s="1"/>
      <c r="G218" s="1"/>
      <c r="H218" s="1"/>
      <c r="I218" s="6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6"/>
      <c r="AH218" s="6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</row>
    <row r="219" spans="1:54" x14ac:dyDescent="0.25">
      <c r="A219" s="1"/>
      <c r="B219" s="1"/>
      <c r="C219" s="1"/>
      <c r="D219" s="1"/>
      <c r="E219" s="1"/>
      <c r="F219" s="1"/>
      <c r="G219" s="1"/>
      <c r="H219" s="1"/>
      <c r="I219" s="6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6"/>
      <c r="AH219" s="6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</row>
    <row r="220" spans="1:54" x14ac:dyDescent="0.25">
      <c r="A220" s="1"/>
      <c r="B220" s="1"/>
      <c r="C220" s="1"/>
      <c r="D220" s="1"/>
      <c r="E220" s="1"/>
      <c r="F220" s="1"/>
      <c r="G220" s="1"/>
      <c r="H220" s="1"/>
      <c r="I220" s="6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6"/>
      <c r="AH220" s="6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</row>
    <row r="221" spans="1:54" x14ac:dyDescent="0.25">
      <c r="A221" s="1"/>
      <c r="B221" s="1"/>
      <c r="C221" s="1"/>
      <c r="D221" s="1"/>
      <c r="E221" s="1"/>
      <c r="F221" s="1"/>
      <c r="G221" s="1"/>
      <c r="H221" s="1"/>
      <c r="I221" s="6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6"/>
      <c r="AH221" s="6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</row>
    <row r="222" spans="1:54" x14ac:dyDescent="0.25">
      <c r="A222" s="1"/>
      <c r="B222" s="1"/>
      <c r="C222" s="1"/>
      <c r="D222" s="1"/>
      <c r="E222" s="1"/>
      <c r="F222" s="1"/>
      <c r="G222" s="1"/>
      <c r="H222" s="1"/>
      <c r="I222" s="6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6"/>
      <c r="AH222" s="6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</row>
    <row r="223" spans="1:54" x14ac:dyDescent="0.25">
      <c r="A223" s="1"/>
      <c r="B223" s="1"/>
      <c r="C223" s="1"/>
      <c r="D223" s="1"/>
      <c r="E223" s="1"/>
      <c r="F223" s="1"/>
      <c r="G223" s="1"/>
      <c r="H223" s="1"/>
      <c r="I223" s="6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6"/>
      <c r="AH223" s="6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</row>
    <row r="224" spans="1:54" x14ac:dyDescent="0.25">
      <c r="A224" s="1"/>
      <c r="B224" s="1"/>
      <c r="C224" s="1"/>
      <c r="D224" s="1"/>
      <c r="E224" s="1"/>
      <c r="F224" s="1"/>
      <c r="G224" s="1"/>
      <c r="H224" s="1"/>
      <c r="I224" s="6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6"/>
      <c r="AH224" s="6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</row>
    <row r="225" spans="1:54" x14ac:dyDescent="0.25">
      <c r="A225" s="1"/>
      <c r="B225" s="1"/>
      <c r="C225" s="1"/>
      <c r="D225" s="1"/>
      <c r="E225" s="1"/>
      <c r="F225" s="1"/>
      <c r="G225" s="1"/>
      <c r="H225" s="1"/>
      <c r="I225" s="6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6"/>
      <c r="AH225" s="6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</row>
    <row r="226" spans="1:54" x14ac:dyDescent="0.25">
      <c r="A226" s="1"/>
      <c r="B226" s="1"/>
      <c r="C226" s="1"/>
      <c r="D226" s="1"/>
      <c r="E226" s="1"/>
      <c r="F226" s="1"/>
      <c r="G226" s="1"/>
      <c r="H226" s="1"/>
      <c r="I226" s="6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6"/>
      <c r="AH226" s="6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</row>
    <row r="227" spans="1:54" x14ac:dyDescent="0.25">
      <c r="A227" s="1"/>
      <c r="B227" s="1"/>
      <c r="C227" s="1"/>
      <c r="D227" s="1"/>
      <c r="E227" s="1"/>
      <c r="F227" s="1"/>
      <c r="G227" s="1"/>
      <c r="H227" s="1"/>
      <c r="I227" s="6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6"/>
      <c r="AH227" s="6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</row>
    <row r="228" spans="1:54" x14ac:dyDescent="0.25">
      <c r="A228" s="1"/>
      <c r="B228" s="1"/>
      <c r="C228" s="1"/>
      <c r="D228" s="1"/>
      <c r="E228" s="1"/>
      <c r="F228" s="1"/>
      <c r="G228" s="1"/>
      <c r="H228" s="1"/>
      <c r="I228" s="6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6"/>
      <c r="AH228" s="6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</row>
    <row r="229" spans="1:54" x14ac:dyDescent="0.25">
      <c r="A229" s="1"/>
      <c r="B229" s="1"/>
      <c r="C229" s="1"/>
      <c r="D229" s="1"/>
      <c r="E229" s="1"/>
      <c r="F229" s="1"/>
      <c r="G229" s="1"/>
      <c r="H229" s="1"/>
      <c r="I229" s="6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6"/>
      <c r="AH229" s="6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</row>
    <row r="230" spans="1:54" x14ac:dyDescent="0.25">
      <c r="A230" s="1"/>
      <c r="B230" s="1"/>
      <c r="C230" s="1"/>
      <c r="D230" s="1"/>
      <c r="E230" s="1"/>
      <c r="F230" s="1"/>
      <c r="G230" s="1"/>
      <c r="H230" s="1"/>
      <c r="I230" s="6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6"/>
      <c r="AH230" s="6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</row>
    <row r="231" spans="1:54" x14ac:dyDescent="0.25">
      <c r="A231" s="1"/>
      <c r="B231" s="1"/>
      <c r="C231" s="1"/>
      <c r="D231" s="1"/>
      <c r="E231" s="1"/>
      <c r="F231" s="1"/>
      <c r="G231" s="1"/>
      <c r="H231" s="1"/>
      <c r="I231" s="6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6"/>
      <c r="AH231" s="6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</row>
    <row r="232" spans="1:54" x14ac:dyDescent="0.25">
      <c r="A232" s="1"/>
      <c r="B232" s="1"/>
      <c r="C232" s="1"/>
      <c r="D232" s="1"/>
      <c r="E232" s="1"/>
      <c r="F232" s="1"/>
      <c r="G232" s="1"/>
      <c r="H232" s="1"/>
      <c r="I232" s="6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6"/>
      <c r="AH232" s="6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</row>
    <row r="233" spans="1:54" x14ac:dyDescent="0.25">
      <c r="A233" s="1"/>
      <c r="B233" s="1"/>
      <c r="C233" s="1"/>
      <c r="D233" s="1"/>
      <c r="E233" s="1"/>
      <c r="F233" s="1"/>
      <c r="G233" s="1"/>
      <c r="H233" s="1"/>
      <c r="I233" s="6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6"/>
      <c r="AH233" s="6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</row>
    <row r="234" spans="1:54" x14ac:dyDescent="0.25">
      <c r="A234" s="1"/>
      <c r="B234" s="1"/>
      <c r="C234" s="1"/>
      <c r="D234" s="1"/>
      <c r="E234" s="1"/>
      <c r="F234" s="1"/>
      <c r="G234" s="1"/>
      <c r="H234" s="1"/>
      <c r="I234" s="6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6"/>
      <c r="AH234" s="6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</row>
    <row r="235" spans="1:54" x14ac:dyDescent="0.25">
      <c r="A235" s="1"/>
      <c r="B235" s="1"/>
      <c r="C235" s="1"/>
      <c r="D235" s="1"/>
      <c r="E235" s="1"/>
      <c r="F235" s="1"/>
      <c r="G235" s="1"/>
      <c r="H235" s="1"/>
      <c r="I235" s="6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6"/>
      <c r="AH235" s="6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</row>
    <row r="236" spans="1:54" x14ac:dyDescent="0.25">
      <c r="A236" s="1"/>
      <c r="B236" s="1"/>
      <c r="C236" s="1"/>
      <c r="D236" s="1"/>
      <c r="E236" s="1"/>
      <c r="F236" s="1"/>
      <c r="G236" s="1"/>
      <c r="H236" s="1"/>
      <c r="I236" s="6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6"/>
      <c r="AH236" s="6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</row>
    <row r="237" spans="1:54" x14ac:dyDescent="0.25">
      <c r="A237" s="1"/>
      <c r="B237" s="1"/>
      <c r="C237" s="1"/>
      <c r="D237" s="1"/>
      <c r="E237" s="1"/>
      <c r="F237" s="1"/>
      <c r="G237" s="1"/>
      <c r="H237" s="1"/>
      <c r="I237" s="6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6"/>
      <c r="AH237" s="6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</row>
    <row r="238" spans="1:54" x14ac:dyDescent="0.25">
      <c r="A238" s="1"/>
      <c r="B238" s="1"/>
      <c r="C238" s="1"/>
      <c r="D238" s="1"/>
      <c r="E238" s="1"/>
      <c r="F238" s="1"/>
      <c r="G238" s="1"/>
      <c r="H238" s="1"/>
      <c r="I238" s="6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6"/>
      <c r="AH238" s="6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</row>
    <row r="239" spans="1:54" x14ac:dyDescent="0.25">
      <c r="A239" s="1"/>
      <c r="B239" s="1"/>
      <c r="C239" s="1"/>
      <c r="D239" s="1"/>
      <c r="E239" s="1"/>
      <c r="F239" s="1"/>
      <c r="G239" s="1"/>
      <c r="H239" s="1"/>
      <c r="I239" s="6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6"/>
      <c r="AH239" s="6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</row>
    <row r="240" spans="1:54" x14ac:dyDescent="0.25">
      <c r="A240" s="1"/>
      <c r="B240" s="1"/>
      <c r="C240" s="1"/>
      <c r="D240" s="1"/>
      <c r="E240" s="1"/>
      <c r="F240" s="1"/>
      <c r="G240" s="1"/>
      <c r="H240" s="1"/>
      <c r="I240" s="6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6"/>
      <c r="AH240" s="6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</row>
    <row r="241" spans="1:54" x14ac:dyDescent="0.25">
      <c r="A241" s="1"/>
      <c r="B241" s="1"/>
      <c r="C241" s="1"/>
      <c r="D241" s="1"/>
      <c r="E241" s="1"/>
      <c r="F241" s="1"/>
      <c r="G241" s="1"/>
      <c r="H241" s="1"/>
      <c r="I241" s="6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6"/>
      <c r="AH241" s="6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</row>
    <row r="242" spans="1:54" x14ac:dyDescent="0.25">
      <c r="A242" s="1"/>
      <c r="B242" s="1"/>
      <c r="C242" s="1"/>
      <c r="D242" s="1"/>
      <c r="E242" s="1"/>
      <c r="F242" s="1"/>
      <c r="G242" s="1"/>
      <c r="H242" s="1"/>
      <c r="I242" s="6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6"/>
      <c r="AH242" s="6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</row>
    <row r="243" spans="1:54" x14ac:dyDescent="0.25">
      <c r="A243" s="1"/>
      <c r="B243" s="1"/>
      <c r="C243" s="1"/>
      <c r="D243" s="1"/>
      <c r="E243" s="1"/>
      <c r="F243" s="1"/>
      <c r="G243" s="1"/>
      <c r="H243" s="1"/>
      <c r="I243" s="6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6"/>
      <c r="AH243" s="6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</row>
    <row r="244" spans="1:54" x14ac:dyDescent="0.25">
      <c r="A244" s="1"/>
      <c r="B244" s="1"/>
      <c r="C244" s="1"/>
      <c r="D244" s="1"/>
      <c r="E244" s="1"/>
      <c r="F244" s="1"/>
      <c r="G244" s="1"/>
      <c r="H244" s="1"/>
      <c r="I244" s="6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6"/>
      <c r="AH244" s="6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</row>
    <row r="245" spans="1:54" x14ac:dyDescent="0.25">
      <c r="A245" s="1"/>
      <c r="B245" s="1"/>
      <c r="C245" s="1"/>
      <c r="D245" s="1"/>
      <c r="E245" s="1"/>
      <c r="F245" s="1"/>
      <c r="G245" s="1"/>
      <c r="H245" s="1"/>
      <c r="I245" s="6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6"/>
      <c r="AH245" s="6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</row>
    <row r="246" spans="1:54" x14ac:dyDescent="0.25">
      <c r="A246" s="1"/>
      <c r="B246" s="1"/>
      <c r="C246" s="1"/>
      <c r="D246" s="1"/>
      <c r="E246" s="1"/>
      <c r="F246" s="1"/>
      <c r="G246" s="1"/>
      <c r="H246" s="1"/>
      <c r="I246" s="6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6"/>
      <c r="AH246" s="6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</row>
    <row r="247" spans="1:54" x14ac:dyDescent="0.25">
      <c r="A247" s="1"/>
      <c r="B247" s="1"/>
      <c r="C247" s="1"/>
      <c r="D247" s="1"/>
      <c r="E247" s="1"/>
      <c r="F247" s="1"/>
      <c r="G247" s="1"/>
      <c r="H247" s="1"/>
      <c r="I247" s="6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6"/>
      <c r="AH247" s="6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</row>
    <row r="248" spans="1:54" x14ac:dyDescent="0.25">
      <c r="A248" s="1"/>
      <c r="B248" s="1"/>
      <c r="C248" s="1"/>
      <c r="D248" s="1"/>
      <c r="E248" s="1"/>
      <c r="F248" s="1"/>
      <c r="G248" s="1"/>
      <c r="H248" s="1"/>
      <c r="I248" s="6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6"/>
      <c r="AH248" s="6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</row>
    <row r="249" spans="1:54" x14ac:dyDescent="0.25">
      <c r="A249" s="1"/>
      <c r="B249" s="1"/>
      <c r="C249" s="1"/>
      <c r="D249" s="1"/>
      <c r="E249" s="1"/>
      <c r="F249" s="1"/>
      <c r="G249" s="1"/>
      <c r="H249" s="1"/>
      <c r="I249" s="6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6"/>
      <c r="AH249" s="6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</row>
    <row r="250" spans="1:54" x14ac:dyDescent="0.25">
      <c r="A250" s="1"/>
      <c r="B250" s="1"/>
      <c r="C250" s="1"/>
      <c r="D250" s="1"/>
      <c r="E250" s="1"/>
      <c r="F250" s="1"/>
      <c r="G250" s="1"/>
      <c r="H250" s="1"/>
      <c r="I250" s="6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6"/>
      <c r="AH250" s="6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</row>
    <row r="251" spans="1:54" x14ac:dyDescent="0.25">
      <c r="A251" s="1"/>
      <c r="B251" s="1"/>
      <c r="C251" s="1"/>
      <c r="D251" s="1"/>
      <c r="E251" s="1"/>
      <c r="F251" s="1"/>
      <c r="G251" s="1"/>
      <c r="H251" s="1"/>
      <c r="I251" s="6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6"/>
      <c r="AH251" s="6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</row>
    <row r="252" spans="1:54" x14ac:dyDescent="0.25">
      <c r="A252" s="1"/>
      <c r="B252" s="1"/>
      <c r="C252" s="1"/>
      <c r="D252" s="1"/>
      <c r="E252" s="1"/>
      <c r="F252" s="1"/>
      <c r="G252" s="1"/>
      <c r="H252" s="1"/>
      <c r="I252" s="6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6"/>
      <c r="AH252" s="6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</row>
    <row r="253" spans="1:54" x14ac:dyDescent="0.25">
      <c r="A253" s="1"/>
      <c r="B253" s="1"/>
      <c r="C253" s="1"/>
      <c r="D253" s="1"/>
      <c r="E253" s="1"/>
      <c r="F253" s="1"/>
      <c r="G253" s="1"/>
      <c r="H253" s="1"/>
      <c r="I253" s="6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6"/>
      <c r="AH253" s="6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</row>
    <row r="254" spans="1:54" x14ac:dyDescent="0.25">
      <c r="A254" s="1"/>
      <c r="B254" s="1"/>
      <c r="C254" s="1"/>
      <c r="D254" s="1"/>
      <c r="E254" s="1"/>
      <c r="F254" s="1"/>
      <c r="G254" s="1"/>
      <c r="H254" s="1"/>
      <c r="I254" s="6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6"/>
      <c r="AH254" s="6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</row>
    <row r="255" spans="1:54" x14ac:dyDescent="0.25">
      <c r="A255" s="1"/>
      <c r="B255" s="1"/>
      <c r="C255" s="1"/>
      <c r="D255" s="1"/>
      <c r="E255" s="1"/>
      <c r="F255" s="1"/>
      <c r="G255" s="1"/>
      <c r="H255" s="1"/>
      <c r="I255" s="6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6"/>
      <c r="AH255" s="6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</row>
    <row r="256" spans="1:54" x14ac:dyDescent="0.25">
      <c r="A256" s="1"/>
      <c r="B256" s="1"/>
      <c r="C256" s="1"/>
      <c r="D256" s="1"/>
      <c r="E256" s="1"/>
      <c r="F256" s="1"/>
      <c r="G256" s="1"/>
      <c r="H256" s="1"/>
      <c r="I256" s="6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6"/>
      <c r="AH256" s="6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</row>
    <row r="257" spans="1:54" x14ac:dyDescent="0.25">
      <c r="A257" s="1"/>
      <c r="B257" s="1"/>
      <c r="C257" s="1"/>
      <c r="D257" s="1"/>
      <c r="E257" s="1"/>
      <c r="F257" s="1"/>
      <c r="G257" s="1"/>
      <c r="H257" s="1"/>
      <c r="I257" s="6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6"/>
      <c r="AH257" s="6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</row>
    <row r="258" spans="1:54" x14ac:dyDescent="0.25">
      <c r="A258" s="1"/>
      <c r="B258" s="1"/>
      <c r="C258" s="1"/>
      <c r="D258" s="1"/>
      <c r="E258" s="1"/>
      <c r="F258" s="1"/>
      <c r="G258" s="1"/>
      <c r="H258" s="1"/>
      <c r="I258" s="6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6"/>
      <c r="AH258" s="6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</row>
    <row r="259" spans="1:54" x14ac:dyDescent="0.25">
      <c r="A259" s="1"/>
      <c r="B259" s="1"/>
      <c r="C259" s="1"/>
      <c r="D259" s="1"/>
      <c r="E259" s="1"/>
      <c r="F259" s="1"/>
      <c r="G259" s="1"/>
      <c r="H259" s="1"/>
      <c r="I259" s="6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6"/>
      <c r="AH259" s="6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</row>
    <row r="260" spans="1:54" x14ac:dyDescent="0.25">
      <c r="A260" s="1"/>
      <c r="B260" s="1"/>
      <c r="C260" s="1"/>
      <c r="D260" s="1"/>
      <c r="E260" s="1"/>
      <c r="F260" s="1"/>
      <c r="G260" s="1"/>
      <c r="H260" s="1"/>
      <c r="I260" s="6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6"/>
      <c r="AH260" s="6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</row>
    <row r="261" spans="1:54" x14ac:dyDescent="0.25">
      <c r="A261" s="1"/>
      <c r="B261" s="1"/>
      <c r="C261" s="1"/>
      <c r="D261" s="1"/>
      <c r="E261" s="1"/>
      <c r="F261" s="1"/>
      <c r="G261" s="1"/>
      <c r="H261" s="1"/>
      <c r="I261" s="6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6"/>
      <c r="AH261" s="6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</row>
    <row r="262" spans="1:54" x14ac:dyDescent="0.25">
      <c r="A262" s="1"/>
      <c r="B262" s="1"/>
      <c r="C262" s="1"/>
      <c r="D262" s="1"/>
      <c r="E262" s="1"/>
      <c r="F262" s="1"/>
      <c r="G262" s="1"/>
      <c r="H262" s="1"/>
      <c r="I262" s="6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6"/>
      <c r="AH262" s="6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</row>
    <row r="263" spans="1:54" x14ac:dyDescent="0.25">
      <c r="A263" s="1"/>
      <c r="B263" s="1"/>
      <c r="C263" s="1"/>
      <c r="D263" s="1"/>
      <c r="E263" s="1"/>
      <c r="F263" s="1"/>
      <c r="G263" s="1"/>
      <c r="H263" s="1"/>
      <c r="I263" s="6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6"/>
      <c r="AH263" s="6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</row>
    <row r="264" spans="1:54" x14ac:dyDescent="0.25">
      <c r="A264" s="1"/>
      <c r="B264" s="1"/>
      <c r="C264" s="1"/>
      <c r="D264" s="1"/>
      <c r="E264" s="1"/>
      <c r="F264" s="1"/>
      <c r="G264" s="1"/>
      <c r="H264" s="1"/>
      <c r="I264" s="6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6"/>
      <c r="AH264" s="6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</row>
    <row r="265" spans="1:54" x14ac:dyDescent="0.25">
      <c r="A265" s="1"/>
      <c r="B265" s="1"/>
      <c r="C265" s="1"/>
      <c r="D265" s="1"/>
      <c r="E265" s="1"/>
      <c r="F265" s="1"/>
      <c r="G265" s="1"/>
      <c r="H265" s="1"/>
      <c r="I265" s="6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6"/>
      <c r="AH265" s="6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</row>
    <row r="266" spans="1:54" x14ac:dyDescent="0.25">
      <c r="A266" s="1"/>
      <c r="B266" s="1"/>
      <c r="C266" s="1"/>
      <c r="D266" s="1"/>
      <c r="E266" s="1"/>
      <c r="F266" s="1"/>
      <c r="G266" s="1"/>
      <c r="H266" s="1"/>
      <c r="I266" s="6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6"/>
      <c r="AH266" s="6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</row>
    <row r="267" spans="1:54" x14ac:dyDescent="0.25">
      <c r="A267" s="1"/>
      <c r="B267" s="1"/>
      <c r="C267" s="1"/>
      <c r="D267" s="1"/>
      <c r="E267" s="1"/>
      <c r="F267" s="1"/>
      <c r="G267" s="1"/>
      <c r="H267" s="1"/>
      <c r="I267" s="6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6"/>
      <c r="AH267" s="6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</row>
    <row r="268" spans="1:54" x14ac:dyDescent="0.25">
      <c r="A268" s="1"/>
      <c r="B268" s="1"/>
      <c r="C268" s="1"/>
      <c r="D268" s="1"/>
      <c r="E268" s="1"/>
      <c r="F268" s="1"/>
      <c r="G268" s="1"/>
      <c r="H268" s="1"/>
      <c r="I268" s="6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6"/>
      <c r="AH268" s="6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</row>
    <row r="269" spans="1:54" x14ac:dyDescent="0.25">
      <c r="A269" s="1"/>
      <c r="B269" s="1"/>
      <c r="C269" s="1"/>
      <c r="D269" s="1"/>
      <c r="E269" s="1"/>
      <c r="F269" s="1"/>
      <c r="G269" s="1"/>
      <c r="H269" s="1"/>
      <c r="I269" s="6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6"/>
      <c r="AH269" s="6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</row>
    <row r="270" spans="1:54" x14ac:dyDescent="0.25">
      <c r="A270" s="1"/>
      <c r="B270" s="1"/>
      <c r="C270" s="1"/>
      <c r="D270" s="1"/>
      <c r="E270" s="1"/>
      <c r="F270" s="1"/>
      <c r="G270" s="1"/>
      <c r="H270" s="1"/>
      <c r="I270" s="6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6"/>
      <c r="AH270" s="6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</row>
    <row r="271" spans="1:54" x14ac:dyDescent="0.25">
      <c r="A271" s="1"/>
      <c r="B271" s="1"/>
      <c r="C271" s="1"/>
      <c r="D271" s="1"/>
      <c r="E271" s="1"/>
      <c r="F271" s="1"/>
      <c r="G271" s="1"/>
      <c r="H271" s="1"/>
      <c r="I271" s="6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6"/>
      <c r="AH271" s="6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</row>
    <row r="272" spans="1:54" x14ac:dyDescent="0.25">
      <c r="A272" s="1"/>
      <c r="B272" s="1"/>
      <c r="C272" s="1"/>
      <c r="D272" s="1"/>
      <c r="E272" s="1"/>
      <c r="F272" s="1"/>
      <c r="G272" s="1"/>
      <c r="H272" s="1"/>
      <c r="I272" s="6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6"/>
      <c r="AH272" s="6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</row>
    <row r="273" spans="1:54" x14ac:dyDescent="0.25">
      <c r="A273" s="1"/>
      <c r="B273" s="1"/>
      <c r="C273" s="1"/>
      <c r="D273" s="1"/>
      <c r="E273" s="1"/>
      <c r="F273" s="1"/>
      <c r="G273" s="1"/>
      <c r="H273" s="1"/>
      <c r="I273" s="6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6"/>
      <c r="AH273" s="6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</row>
    <row r="274" spans="1:54" x14ac:dyDescent="0.25">
      <c r="A274" s="1"/>
      <c r="B274" s="1"/>
      <c r="C274" s="1"/>
      <c r="D274" s="1"/>
      <c r="E274" s="1"/>
      <c r="F274" s="1"/>
      <c r="G274" s="1"/>
      <c r="H274" s="1"/>
      <c r="I274" s="6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6"/>
      <c r="AH274" s="6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</row>
    <row r="275" spans="1:54" x14ac:dyDescent="0.25">
      <c r="A275" s="1"/>
      <c r="B275" s="1"/>
      <c r="C275" s="1"/>
      <c r="D275" s="1"/>
      <c r="E275" s="1"/>
      <c r="F275" s="1"/>
      <c r="G275" s="1"/>
      <c r="H275" s="1"/>
      <c r="I275" s="6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6"/>
      <c r="AH275" s="6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</row>
    <row r="276" spans="1:54" x14ac:dyDescent="0.25">
      <c r="A276" s="1"/>
      <c r="B276" s="1"/>
      <c r="C276" s="1"/>
      <c r="D276" s="1"/>
      <c r="E276" s="1"/>
      <c r="F276" s="1"/>
      <c r="G276" s="1"/>
      <c r="H276" s="1"/>
      <c r="I276" s="6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6"/>
      <c r="AH276" s="6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</row>
    <row r="277" spans="1:54" x14ac:dyDescent="0.25">
      <c r="A277" s="1"/>
      <c r="B277" s="1"/>
      <c r="C277" s="1"/>
      <c r="D277" s="1"/>
      <c r="E277" s="1"/>
      <c r="F277" s="1"/>
      <c r="G277" s="1"/>
      <c r="H277" s="1"/>
      <c r="I277" s="6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6"/>
      <c r="AH277" s="6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</row>
    <row r="278" spans="1:54" x14ac:dyDescent="0.25">
      <c r="A278" s="1"/>
      <c r="B278" s="1"/>
      <c r="C278" s="1"/>
      <c r="D278" s="1"/>
      <c r="E278" s="1"/>
      <c r="F278" s="1"/>
      <c r="G278" s="1"/>
      <c r="H278" s="1"/>
      <c r="I278" s="6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6"/>
      <c r="AH278" s="6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</row>
    <row r="279" spans="1:54" x14ac:dyDescent="0.25">
      <c r="A279" s="1"/>
      <c r="B279" s="1"/>
      <c r="C279" s="1"/>
      <c r="D279" s="1"/>
      <c r="E279" s="1"/>
      <c r="F279" s="1"/>
      <c r="G279" s="1"/>
      <c r="H279" s="1"/>
      <c r="I279" s="6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6"/>
      <c r="AH279" s="6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</row>
    <row r="280" spans="1:54" x14ac:dyDescent="0.25">
      <c r="A280" s="1"/>
      <c r="B280" s="1"/>
      <c r="C280" s="1"/>
      <c r="D280" s="1"/>
      <c r="E280" s="1"/>
      <c r="F280" s="1"/>
      <c r="G280" s="1"/>
      <c r="H280" s="1"/>
      <c r="I280" s="6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6"/>
      <c r="AH280" s="6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</row>
    <row r="281" spans="1:54" x14ac:dyDescent="0.25">
      <c r="A281" s="1"/>
      <c r="B281" s="1"/>
      <c r="C281" s="1"/>
      <c r="D281" s="1"/>
      <c r="E281" s="1"/>
      <c r="F281" s="1"/>
      <c r="G281" s="1"/>
      <c r="H281" s="1"/>
      <c r="I281" s="6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6"/>
      <c r="AH281" s="6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</row>
    <row r="282" spans="1:54" x14ac:dyDescent="0.25">
      <c r="A282" s="1"/>
      <c r="B282" s="1"/>
      <c r="C282" s="1"/>
      <c r="D282" s="1"/>
      <c r="E282" s="1"/>
      <c r="F282" s="1"/>
      <c r="G282" s="1"/>
      <c r="H282" s="1"/>
      <c r="I282" s="6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6"/>
      <c r="AH282" s="6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</row>
    <row r="283" spans="1:54" x14ac:dyDescent="0.25">
      <c r="A283" s="1"/>
      <c r="B283" s="1"/>
      <c r="C283" s="1"/>
      <c r="D283" s="1"/>
      <c r="E283" s="1"/>
      <c r="F283" s="1"/>
      <c r="G283" s="1"/>
      <c r="H283" s="1"/>
      <c r="I283" s="6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6"/>
      <c r="AH283" s="6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</row>
    <row r="284" spans="1:54" x14ac:dyDescent="0.25">
      <c r="A284" s="1"/>
      <c r="B284" s="1"/>
      <c r="C284" s="1"/>
      <c r="D284" s="1"/>
      <c r="E284" s="1"/>
      <c r="F284" s="1"/>
      <c r="G284" s="1"/>
      <c r="H284" s="1"/>
      <c r="I284" s="6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6"/>
      <c r="AH284" s="6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</row>
    <row r="285" spans="1:54" x14ac:dyDescent="0.25">
      <c r="A285" s="1"/>
      <c r="B285" s="1"/>
      <c r="C285" s="1"/>
      <c r="D285" s="1"/>
      <c r="E285" s="1"/>
      <c r="F285" s="1"/>
      <c r="G285" s="1"/>
      <c r="H285" s="1"/>
      <c r="I285" s="6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6"/>
      <c r="AH285" s="6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</row>
    <row r="286" spans="1:54" x14ac:dyDescent="0.25">
      <c r="A286" s="1"/>
      <c r="B286" s="1"/>
      <c r="C286" s="1"/>
      <c r="D286" s="1"/>
      <c r="E286" s="1"/>
      <c r="F286" s="1"/>
      <c r="G286" s="1"/>
      <c r="H286" s="1"/>
      <c r="I286" s="6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6"/>
      <c r="AH286" s="6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</row>
    <row r="287" spans="1:54" x14ac:dyDescent="0.25">
      <c r="A287" s="1"/>
      <c r="B287" s="1"/>
      <c r="C287" s="1"/>
      <c r="D287" s="1"/>
      <c r="E287" s="1"/>
      <c r="F287" s="1"/>
      <c r="G287" s="1"/>
      <c r="H287" s="1"/>
      <c r="I287" s="6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6"/>
      <c r="AH287" s="6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</row>
    <row r="288" spans="1:54" x14ac:dyDescent="0.25">
      <c r="A288" s="1"/>
      <c r="B288" s="1"/>
      <c r="C288" s="1"/>
      <c r="D288" s="1"/>
      <c r="E288" s="1"/>
      <c r="F288" s="1"/>
      <c r="G288" s="1"/>
      <c r="H288" s="1"/>
      <c r="I288" s="6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6"/>
      <c r="AH288" s="6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</row>
    <row r="289" spans="1:54" x14ac:dyDescent="0.25">
      <c r="A289" s="1"/>
      <c r="B289" s="1"/>
      <c r="C289" s="1"/>
      <c r="D289" s="1"/>
      <c r="E289" s="1"/>
      <c r="F289" s="1"/>
      <c r="G289" s="1"/>
      <c r="H289" s="1"/>
      <c r="I289" s="6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6"/>
      <c r="AH289" s="6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</row>
    <row r="290" spans="1:54" x14ac:dyDescent="0.25">
      <c r="A290" s="1"/>
      <c r="B290" s="1"/>
      <c r="C290" s="1"/>
      <c r="D290" s="1"/>
      <c r="E290" s="1"/>
      <c r="F290" s="1"/>
      <c r="G290" s="1"/>
      <c r="H290" s="1"/>
      <c r="I290" s="6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6"/>
      <c r="AH290" s="6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</row>
    <row r="291" spans="1:54" x14ac:dyDescent="0.25">
      <c r="A291" s="1"/>
      <c r="B291" s="1"/>
      <c r="C291" s="1"/>
      <c r="D291" s="1"/>
      <c r="E291" s="1"/>
      <c r="F291" s="1"/>
      <c r="G291" s="1"/>
      <c r="H291" s="1"/>
      <c r="I291" s="6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6"/>
      <c r="AH291" s="6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</row>
    <row r="292" spans="1:54" x14ac:dyDescent="0.25">
      <c r="A292" s="1"/>
      <c r="B292" s="1"/>
      <c r="C292" s="1"/>
      <c r="D292" s="1"/>
      <c r="E292" s="1"/>
      <c r="F292" s="1"/>
      <c r="G292" s="1"/>
      <c r="H292" s="1"/>
      <c r="I292" s="6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6"/>
      <c r="AH292" s="6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</row>
    <row r="293" spans="1:54" x14ac:dyDescent="0.25">
      <c r="A293" s="1"/>
      <c r="B293" s="1"/>
      <c r="C293" s="1"/>
      <c r="D293" s="1"/>
      <c r="E293" s="1"/>
      <c r="F293" s="1"/>
      <c r="G293" s="1"/>
      <c r="H293" s="1"/>
      <c r="I293" s="6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6"/>
      <c r="AH293" s="6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</row>
    <row r="294" spans="1:54" x14ac:dyDescent="0.25">
      <c r="A294" s="1"/>
      <c r="B294" s="1"/>
      <c r="C294" s="1"/>
      <c r="D294" s="1"/>
      <c r="E294" s="1"/>
      <c r="F294" s="1"/>
      <c r="G294" s="1"/>
      <c r="H294" s="1"/>
      <c r="I294" s="6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6"/>
      <c r="AH294" s="6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</row>
    <row r="295" spans="1:54" x14ac:dyDescent="0.25">
      <c r="A295" s="1"/>
      <c r="B295" s="1"/>
      <c r="C295" s="1"/>
      <c r="D295" s="1"/>
      <c r="E295" s="1"/>
      <c r="F295" s="1"/>
      <c r="G295" s="1"/>
      <c r="H295" s="1"/>
      <c r="I295" s="6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6"/>
      <c r="AH295" s="6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</row>
    <row r="296" spans="1:54" x14ac:dyDescent="0.25">
      <c r="A296" s="1"/>
      <c r="B296" s="1"/>
      <c r="C296" s="1"/>
      <c r="D296" s="1"/>
      <c r="E296" s="1"/>
      <c r="F296" s="1"/>
      <c r="G296" s="1"/>
      <c r="H296" s="1"/>
      <c r="I296" s="6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6"/>
      <c r="AH296" s="6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</row>
    <row r="297" spans="1:54" x14ac:dyDescent="0.25">
      <c r="A297" s="1"/>
      <c r="B297" s="1"/>
      <c r="C297" s="1"/>
      <c r="D297" s="1"/>
      <c r="E297" s="1"/>
      <c r="F297" s="1"/>
      <c r="G297" s="1"/>
      <c r="H297" s="1"/>
      <c r="I297" s="6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6"/>
      <c r="AH297" s="6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</row>
    <row r="298" spans="1:54" x14ac:dyDescent="0.25">
      <c r="A298" s="1"/>
      <c r="B298" s="1"/>
      <c r="C298" s="1"/>
      <c r="D298" s="1"/>
      <c r="E298" s="1"/>
      <c r="F298" s="1"/>
      <c r="G298" s="1"/>
      <c r="H298" s="1"/>
      <c r="I298" s="6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6"/>
      <c r="AH298" s="6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</row>
    <row r="299" spans="1:54" x14ac:dyDescent="0.25">
      <c r="A299" s="1"/>
      <c r="B299" s="1"/>
      <c r="C299" s="1"/>
      <c r="D299" s="1"/>
      <c r="E299" s="1"/>
      <c r="F299" s="1"/>
      <c r="G299" s="1"/>
      <c r="H299" s="1"/>
      <c r="I299" s="6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6"/>
      <c r="AH299" s="6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</row>
    <row r="300" spans="1:54" x14ac:dyDescent="0.25">
      <c r="A300" s="1"/>
      <c r="B300" s="1"/>
      <c r="C300" s="1"/>
      <c r="D300" s="1"/>
      <c r="E300" s="1"/>
      <c r="F300" s="1"/>
      <c r="G300" s="1"/>
      <c r="H300" s="1"/>
      <c r="I300" s="6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6"/>
      <c r="AH300" s="6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</row>
    <row r="301" spans="1:54" x14ac:dyDescent="0.25">
      <c r="A301" s="1"/>
      <c r="B301" s="1"/>
      <c r="C301" s="1"/>
      <c r="D301" s="1"/>
      <c r="E301" s="1"/>
      <c r="F301" s="1"/>
      <c r="G301" s="1"/>
      <c r="H301" s="1"/>
      <c r="I301" s="6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6"/>
      <c r="AH301" s="6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</row>
    <row r="302" spans="1:54" x14ac:dyDescent="0.25">
      <c r="A302" s="1"/>
      <c r="B302" s="1"/>
      <c r="C302" s="1"/>
      <c r="D302" s="1"/>
      <c r="E302" s="1"/>
      <c r="F302" s="1"/>
      <c r="G302" s="1"/>
      <c r="H302" s="1"/>
      <c r="I302" s="6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6"/>
      <c r="AH302" s="6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</row>
    <row r="303" spans="1:54" x14ac:dyDescent="0.25">
      <c r="A303" s="1"/>
      <c r="B303" s="1"/>
      <c r="C303" s="1"/>
      <c r="D303" s="1"/>
      <c r="E303" s="1"/>
      <c r="F303" s="1"/>
      <c r="G303" s="1"/>
      <c r="H303" s="1"/>
      <c r="I303" s="6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6"/>
      <c r="AH303" s="6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</row>
    <row r="304" spans="1:54" x14ac:dyDescent="0.25">
      <c r="A304" s="1"/>
      <c r="B304" s="1"/>
      <c r="C304" s="1"/>
      <c r="D304" s="1"/>
      <c r="E304" s="1"/>
      <c r="F304" s="1"/>
      <c r="G304" s="1"/>
      <c r="H304" s="1"/>
      <c r="I304" s="6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6"/>
      <c r="AH304" s="6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</row>
    <row r="305" spans="1:54" x14ac:dyDescent="0.25">
      <c r="A305" s="1"/>
      <c r="B305" s="1"/>
      <c r="C305" s="1"/>
      <c r="D305" s="1"/>
      <c r="E305" s="1"/>
      <c r="F305" s="1"/>
      <c r="G305" s="1"/>
      <c r="H305" s="1"/>
      <c r="I305" s="6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6"/>
      <c r="AH305" s="6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</row>
    <row r="306" spans="1:54" x14ac:dyDescent="0.25">
      <c r="A306" s="1"/>
      <c r="B306" s="1"/>
      <c r="C306" s="1"/>
      <c r="D306" s="1"/>
      <c r="E306" s="1"/>
      <c r="F306" s="1"/>
      <c r="G306" s="1"/>
      <c r="H306" s="1"/>
      <c r="I306" s="6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6"/>
      <c r="AH306" s="6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</row>
    <row r="307" spans="1:54" x14ac:dyDescent="0.25">
      <c r="A307" s="1"/>
      <c r="B307" s="1"/>
      <c r="C307" s="1"/>
      <c r="D307" s="1"/>
      <c r="E307" s="1"/>
      <c r="F307" s="1"/>
      <c r="G307" s="1"/>
      <c r="H307" s="1"/>
      <c r="I307" s="6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6"/>
      <c r="AH307" s="6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</row>
    <row r="308" spans="1:54" x14ac:dyDescent="0.25">
      <c r="A308" s="1"/>
      <c r="B308" s="1"/>
      <c r="C308" s="1"/>
      <c r="D308" s="1"/>
      <c r="E308" s="1"/>
      <c r="F308" s="1"/>
      <c r="G308" s="1"/>
      <c r="H308" s="1"/>
      <c r="I308" s="6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6"/>
      <c r="AH308" s="6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</row>
    <row r="309" spans="1:54" x14ac:dyDescent="0.25">
      <c r="A309" s="1"/>
      <c r="B309" s="1"/>
      <c r="C309" s="1"/>
      <c r="D309" s="1"/>
      <c r="E309" s="1"/>
      <c r="F309" s="1"/>
      <c r="G309" s="1"/>
      <c r="H309" s="1"/>
      <c r="I309" s="6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6"/>
      <c r="AH309" s="6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</row>
    <row r="310" spans="1:54" x14ac:dyDescent="0.25">
      <c r="A310" s="1"/>
      <c r="B310" s="1"/>
      <c r="C310" s="1"/>
      <c r="D310" s="1"/>
      <c r="E310" s="1"/>
      <c r="F310" s="1"/>
      <c r="G310" s="1"/>
      <c r="H310" s="1"/>
      <c r="I310" s="6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6"/>
      <c r="AH310" s="6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</row>
    <row r="311" spans="1:54" x14ac:dyDescent="0.25">
      <c r="A311" s="1"/>
      <c r="B311" s="1"/>
      <c r="C311" s="1"/>
      <c r="D311" s="1"/>
      <c r="E311" s="1"/>
      <c r="F311" s="1"/>
      <c r="G311" s="1"/>
      <c r="H311" s="1"/>
      <c r="I311" s="6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6"/>
      <c r="AH311" s="6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</row>
    <row r="312" spans="1:54" x14ac:dyDescent="0.25">
      <c r="A312" s="1"/>
      <c r="B312" s="1"/>
      <c r="C312" s="1"/>
      <c r="D312" s="1"/>
      <c r="E312" s="1"/>
      <c r="F312" s="1"/>
      <c r="G312" s="1"/>
      <c r="H312" s="1"/>
      <c r="I312" s="6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6"/>
      <c r="AH312" s="6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</row>
    <row r="313" spans="1:54" x14ac:dyDescent="0.25">
      <c r="A313" s="1"/>
      <c r="B313" s="1"/>
      <c r="C313" s="1"/>
      <c r="D313" s="1"/>
      <c r="E313" s="1"/>
      <c r="F313" s="1"/>
      <c r="G313" s="1"/>
      <c r="H313" s="1"/>
      <c r="I313" s="6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6"/>
      <c r="AH313" s="6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</row>
    <row r="314" spans="1:54" x14ac:dyDescent="0.25">
      <c r="A314" s="1"/>
      <c r="B314" s="1"/>
      <c r="C314" s="1"/>
      <c r="D314" s="1"/>
      <c r="E314" s="1"/>
      <c r="F314" s="1"/>
      <c r="G314" s="1"/>
      <c r="H314" s="1"/>
      <c r="I314" s="6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6"/>
      <c r="AH314" s="6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</row>
    <row r="315" spans="1:54" x14ac:dyDescent="0.25">
      <c r="A315" s="1"/>
      <c r="B315" s="1"/>
      <c r="C315" s="1"/>
      <c r="D315" s="1"/>
      <c r="E315" s="1"/>
      <c r="F315" s="1"/>
      <c r="G315" s="1"/>
      <c r="H315" s="1"/>
      <c r="I315" s="6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6"/>
      <c r="AH315" s="6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</row>
    <row r="316" spans="1:54" x14ac:dyDescent="0.25">
      <c r="A316" s="1"/>
      <c r="B316" s="1"/>
      <c r="C316" s="1"/>
      <c r="D316" s="1"/>
      <c r="E316" s="1"/>
      <c r="F316" s="1"/>
      <c r="G316" s="1"/>
      <c r="H316" s="1"/>
      <c r="I316" s="6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6"/>
      <c r="AH316" s="6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</row>
    <row r="317" spans="1:54" x14ac:dyDescent="0.25">
      <c r="A317" s="1"/>
      <c r="B317" s="1"/>
      <c r="C317" s="1"/>
      <c r="D317" s="1"/>
      <c r="E317" s="1"/>
      <c r="F317" s="1"/>
      <c r="G317" s="1"/>
      <c r="H317" s="1"/>
      <c r="I317" s="6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6"/>
      <c r="AH317" s="6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</row>
    <row r="318" spans="1:54" x14ac:dyDescent="0.25">
      <c r="A318" s="1"/>
      <c r="B318" s="1"/>
      <c r="C318" s="1"/>
      <c r="D318" s="1"/>
      <c r="E318" s="1"/>
      <c r="F318" s="1"/>
      <c r="G318" s="1"/>
      <c r="H318" s="1"/>
      <c r="I318" s="6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6"/>
      <c r="AH318" s="6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</row>
    <row r="319" spans="1:54" x14ac:dyDescent="0.25">
      <c r="A319" s="1"/>
      <c r="B319" s="1"/>
      <c r="C319" s="1"/>
      <c r="D319" s="1"/>
      <c r="E319" s="1"/>
      <c r="F319" s="1"/>
      <c r="G319" s="1"/>
      <c r="H319" s="1"/>
      <c r="I319" s="6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6"/>
      <c r="AH319" s="6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</row>
    <row r="320" spans="1:54" x14ac:dyDescent="0.25">
      <c r="A320" s="1"/>
      <c r="B320" s="1"/>
      <c r="C320" s="1"/>
      <c r="D320" s="1"/>
      <c r="E320" s="1"/>
      <c r="F320" s="1"/>
      <c r="G320" s="1"/>
      <c r="H320" s="1"/>
      <c r="I320" s="6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6"/>
      <c r="AH320" s="6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</row>
    <row r="321" spans="1:54" x14ac:dyDescent="0.25">
      <c r="A321" s="1"/>
      <c r="B321" s="1"/>
      <c r="C321" s="1"/>
      <c r="D321" s="1"/>
      <c r="E321" s="1"/>
      <c r="F321" s="1"/>
      <c r="G321" s="1"/>
      <c r="H321" s="1"/>
      <c r="I321" s="6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6"/>
      <c r="AH321" s="6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</row>
    <row r="322" spans="1:54" x14ac:dyDescent="0.25">
      <c r="A322" s="1"/>
      <c r="B322" s="1"/>
      <c r="C322" s="1"/>
      <c r="D322" s="1"/>
      <c r="E322" s="1"/>
      <c r="F322" s="1"/>
      <c r="G322" s="1"/>
      <c r="H322" s="1"/>
      <c r="I322" s="6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6"/>
      <c r="AH322" s="6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</row>
    <row r="323" spans="1:54" x14ac:dyDescent="0.25">
      <c r="A323" s="1"/>
      <c r="B323" s="1"/>
      <c r="C323" s="1"/>
      <c r="D323" s="1"/>
      <c r="E323" s="1"/>
      <c r="F323" s="1"/>
      <c r="G323" s="1"/>
      <c r="H323" s="1"/>
      <c r="I323" s="6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6"/>
      <c r="AH323" s="6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</row>
    <row r="324" spans="1:54" x14ac:dyDescent="0.25">
      <c r="A324" s="1"/>
      <c r="B324" s="1"/>
      <c r="C324" s="1"/>
      <c r="D324" s="1"/>
      <c r="E324" s="1"/>
      <c r="F324" s="1"/>
      <c r="G324" s="1"/>
      <c r="H324" s="1"/>
      <c r="I324" s="6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6"/>
      <c r="AH324" s="6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</row>
    <row r="325" spans="1:54" x14ac:dyDescent="0.25">
      <c r="A325" s="1"/>
      <c r="B325" s="1"/>
      <c r="C325" s="1"/>
      <c r="D325" s="1"/>
      <c r="E325" s="1"/>
      <c r="F325" s="1"/>
      <c r="G325" s="1"/>
      <c r="H325" s="1"/>
      <c r="I325" s="6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6"/>
      <c r="AH325" s="6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</row>
    <row r="326" spans="1:54" x14ac:dyDescent="0.25">
      <c r="A326" s="1"/>
      <c r="B326" s="1"/>
      <c r="C326" s="1"/>
      <c r="D326" s="1"/>
      <c r="E326" s="1"/>
      <c r="F326" s="1"/>
      <c r="G326" s="1"/>
      <c r="H326" s="1"/>
      <c r="I326" s="6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6"/>
      <c r="AH326" s="6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</row>
    <row r="327" spans="1:54" x14ac:dyDescent="0.25">
      <c r="A327" s="1"/>
      <c r="B327" s="1"/>
      <c r="C327" s="1"/>
      <c r="D327" s="1"/>
      <c r="E327" s="1"/>
      <c r="F327" s="1"/>
      <c r="G327" s="1"/>
      <c r="H327" s="1"/>
      <c r="I327" s="6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6"/>
      <c r="AH327" s="6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</row>
    <row r="328" spans="1:54" x14ac:dyDescent="0.25">
      <c r="A328" s="1"/>
      <c r="B328" s="1"/>
      <c r="C328" s="1"/>
      <c r="D328" s="1"/>
      <c r="E328" s="1"/>
      <c r="F328" s="1"/>
      <c r="G328" s="1"/>
      <c r="H328" s="1"/>
      <c r="I328" s="6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6"/>
      <c r="AH328" s="6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</row>
    <row r="329" spans="1:54" x14ac:dyDescent="0.25">
      <c r="A329" s="1"/>
      <c r="B329" s="1"/>
      <c r="C329" s="1"/>
      <c r="D329" s="1"/>
      <c r="E329" s="1"/>
      <c r="F329" s="1"/>
      <c r="G329" s="1"/>
      <c r="H329" s="1"/>
      <c r="I329" s="6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6"/>
      <c r="AH329" s="6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</row>
    <row r="330" spans="1:54" x14ac:dyDescent="0.25">
      <c r="A330" s="1"/>
      <c r="B330" s="1"/>
      <c r="C330" s="1"/>
      <c r="D330" s="1"/>
      <c r="E330" s="1"/>
      <c r="F330" s="1"/>
      <c r="G330" s="1"/>
      <c r="H330" s="1"/>
      <c r="I330" s="6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6"/>
      <c r="AH330" s="6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</row>
    <row r="331" spans="1:54" x14ac:dyDescent="0.25">
      <c r="A331" s="1"/>
      <c r="B331" s="1"/>
      <c r="C331" s="1"/>
      <c r="D331" s="1"/>
      <c r="E331" s="1"/>
      <c r="F331" s="1"/>
      <c r="G331" s="1"/>
      <c r="H331" s="1"/>
      <c r="I331" s="6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6"/>
      <c r="AH331" s="6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</row>
    <row r="332" spans="1:54" x14ac:dyDescent="0.25">
      <c r="A332" s="1"/>
      <c r="B332" s="1"/>
      <c r="C332" s="1"/>
      <c r="D332" s="1"/>
      <c r="E332" s="1"/>
      <c r="F332" s="1"/>
      <c r="G332" s="1"/>
      <c r="H332" s="1"/>
      <c r="I332" s="6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6"/>
      <c r="AH332" s="6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</row>
    <row r="333" spans="1:54" x14ac:dyDescent="0.25">
      <c r="A333" s="1"/>
      <c r="B333" s="1"/>
      <c r="C333" s="1"/>
      <c r="D333" s="1"/>
      <c r="E333" s="1"/>
      <c r="F333" s="1"/>
      <c r="G333" s="1"/>
      <c r="H333" s="1"/>
      <c r="I333" s="6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6"/>
      <c r="AH333" s="6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</row>
    <row r="334" spans="1:54" x14ac:dyDescent="0.25">
      <c r="A334" s="1"/>
      <c r="B334" s="1"/>
      <c r="C334" s="1"/>
      <c r="D334" s="1"/>
      <c r="E334" s="1"/>
      <c r="F334" s="1"/>
      <c r="G334" s="1"/>
      <c r="H334" s="1"/>
      <c r="I334" s="6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6"/>
      <c r="AH334" s="6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</row>
    <row r="335" spans="1:54" x14ac:dyDescent="0.25">
      <c r="A335" s="1"/>
      <c r="B335" s="1"/>
      <c r="C335" s="1"/>
      <c r="D335" s="1"/>
      <c r="E335" s="1"/>
      <c r="F335" s="1"/>
      <c r="G335" s="1"/>
      <c r="H335" s="1"/>
      <c r="I335" s="6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6"/>
      <c r="AH335" s="6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</row>
    <row r="336" spans="1:54" x14ac:dyDescent="0.25">
      <c r="A336" s="1"/>
      <c r="B336" s="1"/>
      <c r="C336" s="1"/>
      <c r="D336" s="1"/>
      <c r="E336" s="1"/>
      <c r="F336" s="1"/>
      <c r="G336" s="1"/>
      <c r="H336" s="1"/>
      <c r="I336" s="6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6"/>
      <c r="AH336" s="6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</row>
    <row r="337" spans="1:54" x14ac:dyDescent="0.25">
      <c r="A337" s="1"/>
      <c r="B337" s="1"/>
      <c r="C337" s="1"/>
      <c r="D337" s="1"/>
      <c r="E337" s="1"/>
      <c r="F337" s="1"/>
      <c r="G337" s="1"/>
      <c r="H337" s="1"/>
      <c r="I337" s="6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6"/>
      <c r="AH337" s="6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</row>
    <row r="338" spans="1:54" x14ac:dyDescent="0.25">
      <c r="A338" s="1"/>
      <c r="B338" s="1"/>
      <c r="C338" s="1"/>
      <c r="D338" s="1"/>
      <c r="E338" s="1"/>
      <c r="F338" s="1"/>
      <c r="G338" s="1"/>
      <c r="H338" s="1"/>
      <c r="I338" s="6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6"/>
      <c r="AH338" s="6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</row>
    <row r="339" spans="1:54" x14ac:dyDescent="0.25">
      <c r="A339" s="1"/>
      <c r="B339" s="1"/>
      <c r="C339" s="1"/>
      <c r="D339" s="1"/>
      <c r="E339" s="1"/>
      <c r="F339" s="1"/>
      <c r="G339" s="1"/>
      <c r="H339" s="1"/>
      <c r="I339" s="6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6"/>
      <c r="AH339" s="6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</row>
    <row r="340" spans="1:54" x14ac:dyDescent="0.25">
      <c r="A340" s="1"/>
      <c r="B340" s="1"/>
      <c r="C340" s="1"/>
      <c r="D340" s="1"/>
      <c r="E340" s="1"/>
      <c r="F340" s="1"/>
      <c r="G340" s="1"/>
      <c r="H340" s="1"/>
      <c r="I340" s="6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6"/>
      <c r="AH340" s="6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</row>
    <row r="341" spans="1:54" x14ac:dyDescent="0.25">
      <c r="A341" s="1"/>
      <c r="B341" s="1"/>
      <c r="C341" s="1"/>
      <c r="D341" s="1"/>
      <c r="E341" s="1"/>
      <c r="F341" s="1"/>
      <c r="G341" s="1"/>
      <c r="H341" s="1"/>
      <c r="I341" s="6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6"/>
      <c r="AH341" s="6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</row>
    <row r="342" spans="1:54" x14ac:dyDescent="0.25">
      <c r="A342" s="1"/>
      <c r="B342" s="1"/>
      <c r="C342" s="1"/>
      <c r="D342" s="1"/>
      <c r="E342" s="1"/>
      <c r="F342" s="1"/>
      <c r="G342" s="1"/>
      <c r="H342" s="1"/>
      <c r="I342" s="6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6"/>
      <c r="AH342" s="6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</row>
    <row r="343" spans="1:54" x14ac:dyDescent="0.25">
      <c r="A343" s="1"/>
      <c r="B343" s="1"/>
      <c r="C343" s="1"/>
      <c r="D343" s="1"/>
      <c r="E343" s="1"/>
      <c r="F343" s="1"/>
      <c r="G343" s="1"/>
      <c r="H343" s="1"/>
      <c r="I343" s="6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6"/>
      <c r="AH343" s="6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</row>
    <row r="344" spans="1:54" x14ac:dyDescent="0.25">
      <c r="A344" s="1"/>
      <c r="B344" s="1"/>
      <c r="C344" s="1"/>
      <c r="D344" s="1"/>
      <c r="E344" s="1"/>
      <c r="F344" s="1"/>
      <c r="G344" s="1"/>
      <c r="H344" s="1"/>
      <c r="I344" s="6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6"/>
      <c r="AH344" s="6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</row>
    <row r="345" spans="1:54" x14ac:dyDescent="0.25">
      <c r="A345" s="1"/>
      <c r="B345" s="1"/>
      <c r="C345" s="1"/>
      <c r="D345" s="1"/>
      <c r="E345" s="1"/>
      <c r="F345" s="1"/>
      <c r="G345" s="1"/>
      <c r="H345" s="1"/>
      <c r="I345" s="6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6"/>
      <c r="AH345" s="6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</row>
    <row r="346" spans="1:54" x14ac:dyDescent="0.25">
      <c r="A346" s="1"/>
      <c r="B346" s="1"/>
      <c r="C346" s="1"/>
      <c r="D346" s="1"/>
      <c r="E346" s="1"/>
      <c r="F346" s="1"/>
      <c r="G346" s="1"/>
      <c r="H346" s="1"/>
      <c r="I346" s="6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6"/>
      <c r="AH346" s="6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</row>
    <row r="347" spans="1:54" x14ac:dyDescent="0.25">
      <c r="A347" s="1"/>
      <c r="B347" s="1"/>
      <c r="C347" s="1"/>
      <c r="D347" s="1"/>
      <c r="E347" s="1"/>
      <c r="F347" s="1"/>
      <c r="G347" s="1"/>
      <c r="H347" s="1"/>
      <c r="I347" s="6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6"/>
      <c r="AH347" s="6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</row>
    <row r="348" spans="1:54" x14ac:dyDescent="0.25">
      <c r="A348" s="1"/>
      <c r="B348" s="1"/>
      <c r="C348" s="1"/>
      <c r="D348" s="1"/>
      <c r="E348" s="1"/>
      <c r="F348" s="1"/>
      <c r="G348" s="1"/>
      <c r="H348" s="1"/>
      <c r="I348" s="6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6"/>
      <c r="AH348" s="6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</row>
    <row r="349" spans="1:54" x14ac:dyDescent="0.25">
      <c r="A349" s="1"/>
      <c r="B349" s="1"/>
      <c r="C349" s="1"/>
      <c r="D349" s="1"/>
      <c r="E349" s="1"/>
      <c r="F349" s="1"/>
      <c r="G349" s="1"/>
      <c r="H349" s="1"/>
      <c r="I349" s="6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6"/>
      <c r="AH349" s="6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</row>
    <row r="350" spans="1:54" x14ac:dyDescent="0.25">
      <c r="A350" s="1"/>
      <c r="B350" s="1"/>
      <c r="C350" s="1"/>
      <c r="D350" s="1"/>
      <c r="E350" s="1"/>
      <c r="F350" s="1"/>
      <c r="G350" s="1"/>
      <c r="H350" s="1"/>
      <c r="I350" s="6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6"/>
      <c r="AH350" s="6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</row>
    <row r="351" spans="1:54" x14ac:dyDescent="0.25">
      <c r="A351" s="1"/>
      <c r="B351" s="1"/>
      <c r="C351" s="1"/>
      <c r="D351" s="1"/>
      <c r="E351" s="1"/>
      <c r="F351" s="1"/>
      <c r="G351" s="1"/>
      <c r="H351" s="1"/>
      <c r="I351" s="6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6"/>
      <c r="AH351" s="6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</row>
    <row r="352" spans="1:54" x14ac:dyDescent="0.25">
      <c r="A352" s="1"/>
      <c r="B352" s="1"/>
      <c r="C352" s="1"/>
      <c r="D352" s="1"/>
      <c r="E352" s="1"/>
      <c r="F352" s="1"/>
      <c r="G352" s="1"/>
      <c r="H352" s="1"/>
      <c r="I352" s="6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6"/>
      <c r="AH352" s="6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</row>
    <row r="353" spans="1:54" x14ac:dyDescent="0.25">
      <c r="A353" s="1"/>
      <c r="B353" s="1"/>
      <c r="C353" s="1"/>
      <c r="D353" s="1"/>
      <c r="E353" s="1"/>
      <c r="F353" s="1"/>
      <c r="G353" s="1"/>
      <c r="H353" s="1"/>
      <c r="I353" s="6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6"/>
      <c r="AH353" s="6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</row>
    <row r="354" spans="1:54" x14ac:dyDescent="0.25">
      <c r="A354" s="1"/>
      <c r="B354" s="1"/>
      <c r="C354" s="1"/>
      <c r="D354" s="1"/>
      <c r="E354" s="1"/>
      <c r="F354" s="1"/>
      <c r="G354" s="1"/>
      <c r="H354" s="1"/>
      <c r="I354" s="6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6"/>
      <c r="AH354" s="6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</row>
    <row r="355" spans="1:54" x14ac:dyDescent="0.25">
      <c r="A355" s="1"/>
      <c r="B355" s="1"/>
      <c r="C355" s="1"/>
      <c r="D355" s="1"/>
      <c r="E355" s="1"/>
      <c r="F355" s="1"/>
      <c r="G355" s="1"/>
      <c r="H355" s="1"/>
      <c r="I355" s="6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6"/>
      <c r="AH355" s="6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</row>
    <row r="356" spans="1:54" x14ac:dyDescent="0.25">
      <c r="A356" s="1"/>
      <c r="B356" s="1"/>
      <c r="C356" s="1"/>
      <c r="D356" s="1"/>
      <c r="E356" s="1"/>
      <c r="F356" s="1"/>
      <c r="G356" s="1"/>
      <c r="H356" s="1"/>
      <c r="I356" s="6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6"/>
      <c r="AH356" s="6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</row>
    <row r="357" spans="1:54" x14ac:dyDescent="0.25">
      <c r="A357" s="1"/>
      <c r="B357" s="1"/>
      <c r="C357" s="1"/>
      <c r="D357" s="1"/>
      <c r="E357" s="1"/>
      <c r="F357" s="1"/>
      <c r="G357" s="1"/>
      <c r="H357" s="1"/>
      <c r="I357" s="6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6"/>
      <c r="AH357" s="6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</row>
    <row r="358" spans="1:54" x14ac:dyDescent="0.25">
      <c r="A358" s="1"/>
      <c r="B358" s="1"/>
      <c r="C358" s="1"/>
      <c r="D358" s="1"/>
      <c r="E358" s="1"/>
      <c r="F358" s="1"/>
      <c r="G358" s="1"/>
      <c r="H358" s="1"/>
      <c r="I358" s="6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6"/>
      <c r="AH358" s="6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</row>
    <row r="359" spans="1:54" x14ac:dyDescent="0.25">
      <c r="A359" s="1"/>
      <c r="B359" s="1"/>
      <c r="C359" s="1"/>
      <c r="D359" s="1"/>
      <c r="E359" s="1"/>
      <c r="F359" s="1"/>
      <c r="G359" s="1"/>
      <c r="H359" s="1"/>
      <c r="I359" s="6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6"/>
      <c r="AH359" s="6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</row>
    <row r="360" spans="1:54" x14ac:dyDescent="0.25">
      <c r="A360" s="1"/>
      <c r="B360" s="1"/>
      <c r="C360" s="1"/>
      <c r="D360" s="1"/>
      <c r="E360" s="1"/>
      <c r="F360" s="1"/>
      <c r="G360" s="1"/>
      <c r="H360" s="1"/>
      <c r="I360" s="6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6"/>
      <c r="AH360" s="6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</row>
    <row r="361" spans="1:54" x14ac:dyDescent="0.25">
      <c r="A361" s="1"/>
      <c r="B361" s="1"/>
      <c r="C361" s="1"/>
      <c r="D361" s="1"/>
      <c r="E361" s="1"/>
      <c r="F361" s="1"/>
      <c r="G361" s="1"/>
      <c r="H361" s="1"/>
      <c r="I361" s="6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6"/>
      <c r="AH361" s="6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</row>
    <row r="362" spans="1:54" x14ac:dyDescent="0.25">
      <c r="A362" s="1"/>
      <c r="B362" s="1"/>
      <c r="C362" s="1"/>
      <c r="D362" s="1"/>
      <c r="E362" s="1"/>
      <c r="F362" s="1"/>
      <c r="G362" s="1"/>
      <c r="H362" s="1"/>
      <c r="I362" s="6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6"/>
      <c r="AH362" s="6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</row>
    <row r="363" spans="1:54" x14ac:dyDescent="0.25">
      <c r="A363" s="1"/>
      <c r="B363" s="1"/>
      <c r="C363" s="1"/>
      <c r="D363" s="1"/>
      <c r="E363" s="1"/>
      <c r="F363" s="1"/>
      <c r="G363" s="1"/>
      <c r="H363" s="1"/>
      <c r="I363" s="6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6"/>
      <c r="AH363" s="6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</row>
    <row r="364" spans="1:54" x14ac:dyDescent="0.25">
      <c r="A364" s="1"/>
      <c r="B364" s="1"/>
      <c r="C364" s="1"/>
      <c r="D364" s="1"/>
      <c r="E364" s="1"/>
      <c r="F364" s="1"/>
      <c r="G364" s="1"/>
      <c r="H364" s="1"/>
      <c r="I364" s="6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6"/>
      <c r="AH364" s="6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</row>
    <row r="365" spans="1:54" x14ac:dyDescent="0.25">
      <c r="A365" s="1"/>
      <c r="B365" s="1"/>
      <c r="C365" s="1"/>
      <c r="D365" s="1"/>
      <c r="E365" s="1"/>
      <c r="F365" s="1"/>
      <c r="G365" s="1"/>
      <c r="H365" s="1"/>
      <c r="I365" s="6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6"/>
      <c r="AH365" s="6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</row>
    <row r="366" spans="1:54" x14ac:dyDescent="0.25">
      <c r="A366" s="1"/>
      <c r="B366" s="1"/>
      <c r="C366" s="1"/>
      <c r="D366" s="1"/>
      <c r="E366" s="1"/>
      <c r="F366" s="1"/>
      <c r="G366" s="1"/>
      <c r="H366" s="1"/>
      <c r="I366" s="6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6"/>
      <c r="AH366" s="6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</row>
    <row r="367" spans="1:54" x14ac:dyDescent="0.25">
      <c r="A367" s="1"/>
      <c r="B367" s="1"/>
      <c r="C367" s="1"/>
      <c r="D367" s="1"/>
      <c r="E367" s="1"/>
      <c r="F367" s="1"/>
      <c r="G367" s="1"/>
      <c r="H367" s="1"/>
      <c r="I367" s="6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6"/>
      <c r="AH367" s="6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</row>
    <row r="368" spans="1:54" x14ac:dyDescent="0.25">
      <c r="A368" s="1"/>
      <c r="B368" s="1"/>
      <c r="C368" s="1"/>
      <c r="D368" s="1"/>
      <c r="E368" s="1"/>
      <c r="F368" s="1"/>
      <c r="G368" s="1"/>
      <c r="H368" s="1"/>
      <c r="I368" s="6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6"/>
      <c r="AH368" s="6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</row>
    <row r="369" spans="1:54" x14ac:dyDescent="0.25">
      <c r="A369" s="1"/>
      <c r="B369" s="1"/>
      <c r="C369" s="1"/>
      <c r="D369" s="1"/>
      <c r="E369" s="1"/>
      <c r="F369" s="1"/>
      <c r="G369" s="1"/>
      <c r="H369" s="1"/>
      <c r="I369" s="6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6"/>
      <c r="AH369" s="6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</row>
    <row r="370" spans="1:54" x14ac:dyDescent="0.25">
      <c r="A370" s="1"/>
      <c r="B370" s="1"/>
      <c r="C370" s="1"/>
      <c r="D370" s="1"/>
      <c r="E370" s="1"/>
      <c r="F370" s="1"/>
      <c r="G370" s="1"/>
      <c r="H370" s="1"/>
      <c r="I370" s="6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6"/>
      <c r="AH370" s="6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</row>
    <row r="371" spans="1:54" x14ac:dyDescent="0.25">
      <c r="A371" s="1"/>
      <c r="B371" s="1"/>
      <c r="C371" s="1"/>
      <c r="D371" s="1"/>
      <c r="E371" s="1"/>
      <c r="F371" s="1"/>
      <c r="G371" s="1"/>
      <c r="H371" s="1"/>
      <c r="I371" s="6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6"/>
      <c r="AH371" s="6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</row>
    <row r="372" spans="1:54" x14ac:dyDescent="0.25">
      <c r="A372" s="1"/>
      <c r="B372" s="1"/>
      <c r="C372" s="1"/>
      <c r="D372" s="1"/>
      <c r="E372" s="1"/>
      <c r="F372" s="1"/>
      <c r="G372" s="1"/>
      <c r="H372" s="1"/>
      <c r="I372" s="6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6"/>
      <c r="AH372" s="6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</row>
    <row r="373" spans="1:54" x14ac:dyDescent="0.25">
      <c r="A373" s="1"/>
      <c r="B373" s="1"/>
      <c r="C373" s="1"/>
      <c r="D373" s="1"/>
      <c r="E373" s="1"/>
      <c r="F373" s="1"/>
      <c r="G373" s="1"/>
      <c r="H373" s="1"/>
      <c r="I373" s="6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6"/>
      <c r="AH373" s="6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</row>
    <row r="374" spans="1:54" x14ac:dyDescent="0.25">
      <c r="A374" s="1"/>
      <c r="B374" s="1"/>
      <c r="C374" s="1"/>
      <c r="D374" s="1"/>
      <c r="E374" s="1"/>
      <c r="F374" s="1"/>
      <c r="G374" s="1"/>
      <c r="H374" s="1"/>
      <c r="I374" s="6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6"/>
      <c r="AH374" s="6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</row>
    <row r="375" spans="1:54" x14ac:dyDescent="0.25">
      <c r="A375" s="1"/>
      <c r="B375" s="1"/>
      <c r="C375" s="1"/>
      <c r="D375" s="1"/>
      <c r="E375" s="1"/>
      <c r="F375" s="1"/>
      <c r="G375" s="1"/>
      <c r="H375" s="1"/>
      <c r="I375" s="6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6"/>
      <c r="AH375" s="6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</row>
    <row r="376" spans="1:54" x14ac:dyDescent="0.25">
      <c r="A376" s="1"/>
      <c r="B376" s="1"/>
      <c r="C376" s="1"/>
      <c r="D376" s="1"/>
      <c r="E376" s="1"/>
      <c r="F376" s="1"/>
      <c r="G376" s="1"/>
      <c r="H376" s="1"/>
      <c r="I376" s="6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6"/>
      <c r="AH376" s="6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</row>
    <row r="377" spans="1:54" x14ac:dyDescent="0.25">
      <c r="A377" s="1"/>
      <c r="B377" s="1"/>
      <c r="C377" s="1"/>
      <c r="D377" s="1"/>
      <c r="E377" s="1"/>
      <c r="F377" s="1"/>
      <c r="G377" s="1"/>
      <c r="H377" s="1"/>
      <c r="I377" s="6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6"/>
      <c r="AH377" s="6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</row>
    <row r="378" spans="1:54" x14ac:dyDescent="0.25">
      <c r="A378" s="1"/>
      <c r="B378" s="1"/>
      <c r="C378" s="1"/>
      <c r="D378" s="1"/>
      <c r="E378" s="1"/>
      <c r="F378" s="1"/>
      <c r="G378" s="1"/>
      <c r="H378" s="1"/>
      <c r="I378" s="6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6"/>
      <c r="AH378" s="6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</row>
    <row r="379" spans="1:54" x14ac:dyDescent="0.25">
      <c r="A379" s="1"/>
      <c r="B379" s="1"/>
      <c r="C379" s="1"/>
      <c r="D379" s="1"/>
      <c r="E379" s="1"/>
      <c r="F379" s="1"/>
      <c r="G379" s="1"/>
      <c r="H379" s="1"/>
      <c r="I379" s="6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6"/>
      <c r="AH379" s="6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</row>
    <row r="380" spans="1:54" x14ac:dyDescent="0.25">
      <c r="A380" s="1"/>
      <c r="B380" s="1"/>
      <c r="C380" s="1"/>
      <c r="D380" s="1"/>
      <c r="E380" s="1"/>
      <c r="F380" s="1"/>
      <c r="G380" s="1"/>
      <c r="H380" s="1"/>
      <c r="I380" s="6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6"/>
      <c r="AH380" s="6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</row>
    <row r="381" spans="1:54" x14ac:dyDescent="0.25">
      <c r="A381" s="1"/>
      <c r="B381" s="1"/>
      <c r="C381" s="1"/>
      <c r="D381" s="1"/>
      <c r="E381" s="1"/>
      <c r="F381" s="1"/>
      <c r="G381" s="1"/>
      <c r="H381" s="1"/>
      <c r="I381" s="6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6"/>
      <c r="AH381" s="6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</row>
    <row r="382" spans="1:54" x14ac:dyDescent="0.25">
      <c r="A382" s="1"/>
      <c r="B382" s="1"/>
      <c r="C382" s="1"/>
      <c r="D382" s="1"/>
      <c r="E382" s="1"/>
      <c r="F382" s="1"/>
      <c r="G382" s="1"/>
      <c r="H382" s="1"/>
      <c r="I382" s="6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6"/>
      <c r="AH382" s="6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</row>
    <row r="383" spans="1:54" x14ac:dyDescent="0.25">
      <c r="A383" s="1"/>
      <c r="B383" s="1"/>
      <c r="C383" s="1"/>
      <c r="D383" s="1"/>
      <c r="E383" s="1"/>
      <c r="F383" s="1"/>
      <c r="G383" s="1"/>
      <c r="H383" s="1"/>
      <c r="I383" s="6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6"/>
      <c r="AH383" s="6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</row>
    <row r="384" spans="1:54" x14ac:dyDescent="0.25">
      <c r="A384" s="1"/>
      <c r="B384" s="1"/>
      <c r="C384" s="1"/>
      <c r="D384" s="1"/>
      <c r="E384" s="1"/>
      <c r="F384" s="1"/>
      <c r="G384" s="1"/>
      <c r="H384" s="1"/>
      <c r="I384" s="6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6"/>
      <c r="AH384" s="6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</row>
    <row r="385" spans="1:54" x14ac:dyDescent="0.25">
      <c r="A385" s="1"/>
      <c r="B385" s="1"/>
      <c r="C385" s="1"/>
      <c r="D385" s="1"/>
      <c r="E385" s="1"/>
      <c r="F385" s="1"/>
      <c r="G385" s="1"/>
      <c r="H385" s="1"/>
      <c r="I385" s="6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6"/>
      <c r="AH385" s="6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</row>
    <row r="386" spans="1:54" x14ac:dyDescent="0.25">
      <c r="A386" s="1"/>
      <c r="B386" s="1"/>
      <c r="C386" s="1"/>
      <c r="D386" s="1"/>
      <c r="E386" s="1"/>
      <c r="F386" s="1"/>
      <c r="G386" s="1"/>
      <c r="H386" s="1"/>
      <c r="I386" s="6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6"/>
      <c r="AH386" s="6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</row>
    <row r="387" spans="1:54" x14ac:dyDescent="0.25">
      <c r="A387" s="1"/>
      <c r="B387" s="1"/>
      <c r="C387" s="1"/>
      <c r="D387" s="1"/>
      <c r="E387" s="1"/>
      <c r="F387" s="1"/>
      <c r="G387" s="1"/>
      <c r="H387" s="1"/>
      <c r="I387" s="6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6"/>
      <c r="AH387" s="6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</row>
    <row r="388" spans="1:54" x14ac:dyDescent="0.25">
      <c r="A388" s="1"/>
      <c r="B388" s="1"/>
      <c r="C388" s="1"/>
      <c r="D388" s="1"/>
      <c r="E388" s="1"/>
      <c r="F388" s="1"/>
      <c r="G388" s="1"/>
      <c r="H388" s="1"/>
      <c r="I388" s="6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6"/>
      <c r="AH388" s="6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</row>
    <row r="389" spans="1:54" x14ac:dyDescent="0.25">
      <c r="A389" s="1"/>
      <c r="B389" s="1"/>
      <c r="C389" s="1"/>
      <c r="D389" s="1"/>
      <c r="E389" s="1"/>
      <c r="F389" s="1"/>
      <c r="G389" s="1"/>
      <c r="H389" s="1"/>
      <c r="I389" s="6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6"/>
      <c r="AH389" s="6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</row>
    <row r="390" spans="1:54" x14ac:dyDescent="0.25">
      <c r="A390" s="1"/>
      <c r="B390" s="1"/>
      <c r="C390" s="1"/>
      <c r="D390" s="1"/>
      <c r="E390" s="1"/>
      <c r="F390" s="1"/>
      <c r="G390" s="1"/>
      <c r="H390" s="1"/>
      <c r="I390" s="6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6"/>
      <c r="AH390" s="6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</row>
    <row r="391" spans="1:54" x14ac:dyDescent="0.25">
      <c r="A391" s="1"/>
      <c r="B391" s="1"/>
      <c r="C391" s="1"/>
      <c r="D391" s="1"/>
      <c r="E391" s="1"/>
      <c r="F391" s="1"/>
      <c r="G391" s="1"/>
      <c r="H391" s="1"/>
      <c r="I391" s="6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6"/>
      <c r="AH391" s="6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</row>
    <row r="392" spans="1:54" x14ac:dyDescent="0.25">
      <c r="A392" s="1"/>
      <c r="B392" s="1"/>
      <c r="C392" s="1"/>
      <c r="D392" s="1"/>
      <c r="E392" s="1"/>
      <c r="F392" s="1"/>
      <c r="G392" s="1"/>
      <c r="H392" s="1"/>
      <c r="I392" s="6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6"/>
      <c r="AH392" s="6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</row>
    <row r="393" spans="1:54" x14ac:dyDescent="0.25">
      <c r="A393" s="1"/>
      <c r="B393" s="1"/>
      <c r="C393" s="1"/>
      <c r="D393" s="1"/>
      <c r="E393" s="1"/>
      <c r="F393" s="1"/>
      <c r="G393" s="1"/>
      <c r="H393" s="1"/>
      <c r="I393" s="6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6"/>
      <c r="AH393" s="6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</row>
    <row r="394" spans="1:54" x14ac:dyDescent="0.25">
      <c r="A394" s="1"/>
      <c r="B394" s="1"/>
      <c r="C394" s="1"/>
      <c r="D394" s="1"/>
      <c r="E394" s="1"/>
      <c r="F394" s="1"/>
      <c r="G394" s="1"/>
      <c r="H394" s="1"/>
      <c r="I394" s="6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6"/>
      <c r="AH394" s="6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</row>
    <row r="395" spans="1:54" x14ac:dyDescent="0.25">
      <c r="A395" s="1"/>
      <c r="B395" s="1"/>
      <c r="C395" s="1"/>
      <c r="D395" s="1"/>
      <c r="E395" s="1"/>
      <c r="F395" s="1"/>
      <c r="G395" s="1"/>
      <c r="H395" s="1"/>
      <c r="I395" s="6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6"/>
      <c r="AH395" s="6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</row>
    <row r="396" spans="1:54" x14ac:dyDescent="0.25">
      <c r="A396" s="1"/>
      <c r="B396" s="1"/>
      <c r="C396" s="1"/>
      <c r="D396" s="1"/>
      <c r="E396" s="1"/>
      <c r="F396" s="1"/>
      <c r="G396" s="1"/>
      <c r="H396" s="1"/>
      <c r="I396" s="6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6"/>
      <c r="AH396" s="6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</row>
    <row r="397" spans="1:54" x14ac:dyDescent="0.25">
      <c r="A397" s="1"/>
      <c r="B397" s="1"/>
      <c r="C397" s="1"/>
      <c r="D397" s="1"/>
      <c r="E397" s="1"/>
      <c r="F397" s="1"/>
      <c r="G397" s="1"/>
      <c r="H397" s="1"/>
      <c r="I397" s="6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6"/>
      <c r="AH397" s="6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</row>
    <row r="398" spans="1:54" x14ac:dyDescent="0.25">
      <c r="A398" s="1"/>
      <c r="B398" s="1"/>
      <c r="C398" s="1"/>
      <c r="D398" s="1"/>
      <c r="E398" s="1"/>
      <c r="F398" s="1"/>
      <c r="G398" s="1"/>
      <c r="H398" s="1"/>
      <c r="I398" s="6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6"/>
      <c r="AH398" s="6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</row>
    <row r="399" spans="1:54" x14ac:dyDescent="0.25">
      <c r="A399" s="1"/>
      <c r="B399" s="1"/>
      <c r="C399" s="1"/>
      <c r="D399" s="1"/>
      <c r="E399" s="1"/>
      <c r="F399" s="1"/>
      <c r="G399" s="1"/>
      <c r="H399" s="1"/>
      <c r="I399" s="6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6"/>
      <c r="AH399" s="6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</row>
    <row r="400" spans="1:54" x14ac:dyDescent="0.25">
      <c r="A400" s="1"/>
      <c r="B400" s="1"/>
      <c r="C400" s="1"/>
      <c r="D400" s="1"/>
      <c r="E400" s="1"/>
      <c r="F400" s="1"/>
      <c r="G400" s="1"/>
      <c r="H400" s="1"/>
      <c r="I400" s="6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6"/>
      <c r="AH400" s="6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</row>
    <row r="401" spans="1:54" x14ac:dyDescent="0.25">
      <c r="A401" s="1"/>
      <c r="B401" s="1"/>
      <c r="C401" s="1"/>
      <c r="D401" s="1"/>
      <c r="E401" s="1"/>
      <c r="F401" s="1"/>
      <c r="G401" s="1"/>
      <c r="H401" s="1"/>
      <c r="I401" s="6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6"/>
      <c r="AH401" s="6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</row>
    <row r="402" spans="1:54" x14ac:dyDescent="0.25">
      <c r="A402" s="1"/>
      <c r="B402" s="1"/>
      <c r="C402" s="1"/>
      <c r="D402" s="1"/>
      <c r="E402" s="1"/>
      <c r="F402" s="1"/>
      <c r="G402" s="1"/>
      <c r="H402" s="1"/>
      <c r="I402" s="6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6"/>
      <c r="AH402" s="6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</row>
    <row r="403" spans="1:54" x14ac:dyDescent="0.25">
      <c r="A403" s="1"/>
      <c r="B403" s="1"/>
      <c r="C403" s="1"/>
      <c r="D403" s="1"/>
      <c r="E403" s="1"/>
      <c r="F403" s="1"/>
      <c r="G403" s="1"/>
      <c r="H403" s="1"/>
      <c r="I403" s="6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6"/>
      <c r="AH403" s="6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</row>
    <row r="404" spans="1:54" x14ac:dyDescent="0.25">
      <c r="A404" s="1"/>
      <c r="B404" s="1"/>
      <c r="C404" s="1"/>
      <c r="D404" s="1"/>
      <c r="E404" s="1"/>
      <c r="F404" s="1"/>
      <c r="G404" s="1"/>
      <c r="H404" s="1"/>
      <c r="I404" s="6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6"/>
      <c r="AH404" s="6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</row>
    <row r="405" spans="1:54" x14ac:dyDescent="0.25">
      <c r="A405" s="1"/>
      <c r="B405" s="1"/>
      <c r="C405" s="1"/>
      <c r="D405" s="1"/>
      <c r="E405" s="1"/>
      <c r="F405" s="1"/>
      <c r="G405" s="1"/>
      <c r="H405" s="1"/>
      <c r="I405" s="6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6"/>
      <c r="AH405" s="6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</row>
    <row r="406" spans="1:54" x14ac:dyDescent="0.25">
      <c r="A406" s="1"/>
      <c r="B406" s="1"/>
      <c r="C406" s="1"/>
      <c r="D406" s="1"/>
      <c r="E406" s="1"/>
      <c r="F406" s="1"/>
      <c r="G406" s="1"/>
      <c r="H406" s="1"/>
      <c r="I406" s="6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6"/>
      <c r="AH406" s="6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</row>
    <row r="407" spans="1:54" x14ac:dyDescent="0.25">
      <c r="A407" s="1"/>
      <c r="B407" s="1"/>
      <c r="C407" s="1"/>
      <c r="D407" s="1"/>
      <c r="E407" s="1"/>
      <c r="F407" s="1"/>
      <c r="G407" s="1"/>
      <c r="H407" s="1"/>
      <c r="I407" s="6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6"/>
      <c r="AH407" s="6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</row>
    <row r="408" spans="1:54" x14ac:dyDescent="0.25">
      <c r="A408" s="1"/>
      <c r="B408" s="1"/>
      <c r="C408" s="1"/>
      <c r="D408" s="1"/>
      <c r="E408" s="1"/>
      <c r="F408" s="1"/>
      <c r="G408" s="1"/>
      <c r="H408" s="1"/>
      <c r="I408" s="6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6"/>
      <c r="AH408" s="6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</row>
    <row r="409" spans="1:54" x14ac:dyDescent="0.25">
      <c r="A409" s="1"/>
      <c r="B409" s="1"/>
      <c r="C409" s="1"/>
      <c r="D409" s="1"/>
      <c r="E409" s="1"/>
      <c r="F409" s="1"/>
      <c r="G409" s="1"/>
      <c r="H409" s="1"/>
      <c r="I409" s="6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6"/>
      <c r="AH409" s="6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</row>
    <row r="410" spans="1:54" x14ac:dyDescent="0.25">
      <c r="A410" s="1"/>
      <c r="B410" s="1"/>
      <c r="C410" s="1"/>
      <c r="D410" s="1"/>
      <c r="E410" s="1"/>
      <c r="F410" s="1"/>
      <c r="G410" s="1"/>
      <c r="H410" s="1"/>
      <c r="I410" s="6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6"/>
      <c r="AH410" s="6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</row>
    <row r="411" spans="1:54" x14ac:dyDescent="0.25">
      <c r="A411" s="1"/>
      <c r="B411" s="1"/>
      <c r="C411" s="1"/>
      <c r="D411" s="1"/>
      <c r="E411" s="1"/>
      <c r="F411" s="1"/>
      <c r="G411" s="1"/>
      <c r="H411" s="1"/>
      <c r="I411" s="6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6"/>
      <c r="AH411" s="6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</row>
    <row r="412" spans="1:54" x14ac:dyDescent="0.25">
      <c r="A412" s="1"/>
      <c r="B412" s="1"/>
      <c r="C412" s="1"/>
      <c r="D412" s="1"/>
      <c r="E412" s="1"/>
      <c r="F412" s="1"/>
      <c r="G412" s="1"/>
      <c r="H412" s="1"/>
      <c r="I412" s="6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6"/>
      <c r="AH412" s="6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</row>
    <row r="413" spans="1:54" x14ac:dyDescent="0.25">
      <c r="A413" s="1"/>
      <c r="B413" s="1"/>
      <c r="C413" s="1"/>
      <c r="D413" s="1"/>
      <c r="E413" s="1"/>
      <c r="F413" s="1"/>
      <c r="G413" s="1"/>
      <c r="H413" s="1"/>
      <c r="I413" s="6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6"/>
      <c r="AH413" s="6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</row>
    <row r="414" spans="1:54" x14ac:dyDescent="0.25">
      <c r="A414" s="1"/>
      <c r="B414" s="1"/>
      <c r="C414" s="1"/>
      <c r="D414" s="1"/>
      <c r="E414" s="1"/>
      <c r="F414" s="1"/>
      <c r="G414" s="1"/>
      <c r="H414" s="1"/>
      <c r="I414" s="6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6"/>
      <c r="AH414" s="6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</row>
    <row r="415" spans="1:54" x14ac:dyDescent="0.25">
      <c r="A415" s="1"/>
      <c r="B415" s="1"/>
      <c r="C415" s="1"/>
      <c r="D415" s="1"/>
      <c r="E415" s="1"/>
      <c r="F415" s="1"/>
      <c r="G415" s="1"/>
      <c r="H415" s="1"/>
      <c r="I415" s="6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6"/>
      <c r="AH415" s="6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</row>
    <row r="416" spans="1:54" x14ac:dyDescent="0.25">
      <c r="A416" s="1"/>
      <c r="B416" s="1"/>
      <c r="C416" s="1"/>
      <c r="D416" s="1"/>
      <c r="E416" s="1"/>
      <c r="F416" s="1"/>
      <c r="G416" s="1"/>
      <c r="H416" s="1"/>
      <c r="I416" s="6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6"/>
      <c r="AH416" s="6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</row>
    <row r="417" spans="1:54" x14ac:dyDescent="0.25">
      <c r="A417" s="1"/>
      <c r="B417" s="1"/>
      <c r="C417" s="1"/>
      <c r="D417" s="1"/>
      <c r="E417" s="1"/>
      <c r="F417" s="1"/>
      <c r="G417" s="1"/>
      <c r="H417" s="1"/>
      <c r="I417" s="6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6"/>
      <c r="AH417" s="6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</row>
    <row r="418" spans="1:54" x14ac:dyDescent="0.25">
      <c r="A418" s="1"/>
      <c r="B418" s="1"/>
      <c r="C418" s="1"/>
      <c r="D418" s="1"/>
      <c r="E418" s="1"/>
      <c r="F418" s="1"/>
      <c r="G418" s="1"/>
      <c r="H418" s="1"/>
      <c r="I418" s="6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6"/>
      <c r="AH418" s="6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</row>
    <row r="419" spans="1:54" x14ac:dyDescent="0.25">
      <c r="A419" s="1"/>
      <c r="B419" s="1"/>
      <c r="C419" s="1"/>
      <c r="D419" s="1"/>
      <c r="E419" s="1"/>
      <c r="F419" s="1"/>
      <c r="G419" s="1"/>
      <c r="H419" s="1"/>
      <c r="I419" s="6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6"/>
      <c r="AH419" s="6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</row>
    <row r="420" spans="1:54" x14ac:dyDescent="0.25">
      <c r="A420" s="1"/>
      <c r="B420" s="1"/>
      <c r="C420" s="1"/>
      <c r="D420" s="1"/>
      <c r="E420" s="1"/>
      <c r="F420" s="1"/>
      <c r="G420" s="1"/>
      <c r="H420" s="1"/>
      <c r="I420" s="6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6"/>
      <c r="AH420" s="6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</row>
    <row r="421" spans="1:54" x14ac:dyDescent="0.25">
      <c r="A421" s="1"/>
      <c r="B421" s="1"/>
      <c r="C421" s="1"/>
      <c r="D421" s="1"/>
      <c r="E421" s="1"/>
      <c r="F421" s="1"/>
      <c r="G421" s="1"/>
      <c r="H421" s="1"/>
      <c r="I421" s="6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6"/>
      <c r="AH421" s="6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</row>
    <row r="422" spans="1:54" x14ac:dyDescent="0.25">
      <c r="A422" s="1"/>
      <c r="B422" s="1"/>
      <c r="C422" s="1"/>
      <c r="D422" s="1"/>
      <c r="E422" s="1"/>
      <c r="F422" s="1"/>
      <c r="G422" s="1"/>
      <c r="H422" s="1"/>
      <c r="I422" s="6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6"/>
      <c r="AH422" s="6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</row>
    <row r="423" spans="1:54" x14ac:dyDescent="0.25">
      <c r="A423" s="1"/>
      <c r="B423" s="1"/>
      <c r="C423" s="1"/>
      <c r="D423" s="1"/>
      <c r="E423" s="1"/>
      <c r="F423" s="1"/>
      <c r="G423" s="1"/>
      <c r="H423" s="1"/>
      <c r="I423" s="6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6"/>
      <c r="AH423" s="6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</row>
    <row r="424" spans="1:54" x14ac:dyDescent="0.25">
      <c r="A424" s="1"/>
      <c r="B424" s="1"/>
      <c r="C424" s="1"/>
      <c r="D424" s="1"/>
      <c r="E424" s="1"/>
      <c r="F424" s="1"/>
      <c r="G424" s="1"/>
      <c r="H424" s="1"/>
      <c r="I424" s="6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6"/>
      <c r="AH424" s="6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</row>
    <row r="425" spans="1:54" x14ac:dyDescent="0.25">
      <c r="A425" s="1"/>
      <c r="B425" s="1"/>
      <c r="C425" s="1"/>
      <c r="D425" s="1"/>
      <c r="E425" s="1"/>
      <c r="F425" s="1"/>
      <c r="G425" s="1"/>
      <c r="H425" s="1"/>
      <c r="I425" s="6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6"/>
      <c r="AH425" s="6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</row>
    <row r="426" spans="1:54" x14ac:dyDescent="0.25">
      <c r="A426" s="1"/>
      <c r="B426" s="1"/>
      <c r="C426" s="1"/>
      <c r="D426" s="1"/>
      <c r="E426" s="1"/>
      <c r="F426" s="1"/>
      <c r="G426" s="1"/>
      <c r="H426" s="1"/>
      <c r="I426" s="6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6"/>
      <c r="AH426" s="6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</row>
    <row r="427" spans="1:54" x14ac:dyDescent="0.25">
      <c r="A427" s="1"/>
      <c r="B427" s="1"/>
      <c r="C427" s="1"/>
      <c r="D427" s="1"/>
      <c r="E427" s="1"/>
      <c r="F427" s="1"/>
      <c r="G427" s="1"/>
      <c r="H427" s="1"/>
      <c r="I427" s="6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6"/>
      <c r="AH427" s="6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</row>
    <row r="428" spans="1:54" x14ac:dyDescent="0.25">
      <c r="A428" s="1"/>
      <c r="B428" s="1"/>
      <c r="C428" s="1"/>
      <c r="D428" s="1"/>
      <c r="E428" s="1"/>
      <c r="F428" s="1"/>
      <c r="G428" s="1"/>
      <c r="H428" s="1"/>
      <c r="I428" s="6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6"/>
      <c r="AH428" s="6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</row>
    <row r="429" spans="1:54" x14ac:dyDescent="0.25">
      <c r="A429" s="1"/>
      <c r="B429" s="1"/>
      <c r="C429" s="1"/>
      <c r="D429" s="1"/>
      <c r="E429" s="1"/>
      <c r="F429" s="1"/>
      <c r="G429" s="1"/>
      <c r="H429" s="1"/>
      <c r="I429" s="6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6"/>
      <c r="AH429" s="6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</row>
    <row r="430" spans="1:54" x14ac:dyDescent="0.25">
      <c r="A430" s="1"/>
      <c r="B430" s="1"/>
      <c r="C430" s="1"/>
      <c r="D430" s="1"/>
      <c r="E430" s="1"/>
      <c r="F430" s="1"/>
      <c r="G430" s="1"/>
      <c r="H430" s="1"/>
      <c r="I430" s="6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6"/>
      <c r="AH430" s="6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</row>
    <row r="431" spans="1:54" x14ac:dyDescent="0.25">
      <c r="A431" s="1"/>
      <c r="B431" s="1"/>
      <c r="C431" s="1"/>
      <c r="D431" s="1"/>
      <c r="E431" s="1"/>
      <c r="F431" s="1"/>
      <c r="G431" s="1"/>
      <c r="H431" s="1"/>
      <c r="I431" s="6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6"/>
      <c r="AH431" s="6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</row>
    <row r="432" spans="1:54" x14ac:dyDescent="0.25">
      <c r="A432" s="1"/>
      <c r="B432" s="1"/>
      <c r="C432" s="1"/>
      <c r="D432" s="1"/>
      <c r="E432" s="1"/>
      <c r="F432" s="1"/>
      <c r="G432" s="1"/>
      <c r="H432" s="1"/>
      <c r="I432" s="6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6"/>
      <c r="AH432" s="6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</row>
    <row r="433" spans="1:54" x14ac:dyDescent="0.25">
      <c r="A433" s="1"/>
      <c r="B433" s="1"/>
      <c r="C433" s="1"/>
      <c r="D433" s="1"/>
      <c r="E433" s="1"/>
      <c r="F433" s="1"/>
      <c r="G433" s="1"/>
      <c r="H433" s="1"/>
      <c r="I433" s="6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6"/>
      <c r="AH433" s="6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</row>
    <row r="434" spans="1:54" x14ac:dyDescent="0.25">
      <c r="A434" s="1"/>
      <c r="B434" s="1"/>
      <c r="C434" s="1"/>
      <c r="D434" s="1"/>
      <c r="E434" s="1"/>
      <c r="F434" s="1"/>
      <c r="G434" s="1"/>
      <c r="H434" s="1"/>
      <c r="I434" s="6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6"/>
      <c r="AH434" s="6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</row>
    <row r="435" spans="1:54" x14ac:dyDescent="0.25">
      <c r="A435" s="1"/>
      <c r="B435" s="1"/>
      <c r="C435" s="1"/>
      <c r="D435" s="1"/>
      <c r="E435" s="1"/>
      <c r="F435" s="1"/>
      <c r="G435" s="1"/>
      <c r="H435" s="1"/>
      <c r="I435" s="6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6"/>
      <c r="AH435" s="6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</row>
    <row r="436" spans="1:54" x14ac:dyDescent="0.25">
      <c r="A436" s="1"/>
      <c r="B436" s="1"/>
      <c r="C436" s="1"/>
      <c r="D436" s="1"/>
      <c r="E436" s="1"/>
      <c r="F436" s="1"/>
      <c r="G436" s="1"/>
      <c r="H436" s="1"/>
      <c r="I436" s="6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6"/>
      <c r="AH436" s="6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</row>
    <row r="437" spans="1:54" x14ac:dyDescent="0.25">
      <c r="A437" s="1"/>
      <c r="B437" s="1"/>
      <c r="C437" s="1"/>
      <c r="D437" s="1"/>
      <c r="E437" s="1"/>
      <c r="F437" s="1"/>
      <c r="G437" s="1"/>
      <c r="H437" s="1"/>
      <c r="I437" s="6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6"/>
      <c r="AH437" s="6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</row>
    <row r="438" spans="1:54" x14ac:dyDescent="0.25">
      <c r="A438" s="1"/>
      <c r="B438" s="1"/>
      <c r="C438" s="1"/>
      <c r="D438" s="1"/>
      <c r="E438" s="1"/>
      <c r="F438" s="1"/>
      <c r="G438" s="1"/>
      <c r="H438" s="1"/>
      <c r="I438" s="6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6"/>
      <c r="AH438" s="6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</row>
    <row r="439" spans="1:54" x14ac:dyDescent="0.25">
      <c r="A439" s="1"/>
      <c r="B439" s="1"/>
      <c r="C439" s="1"/>
      <c r="D439" s="1"/>
      <c r="E439" s="1"/>
      <c r="F439" s="1"/>
      <c r="G439" s="1"/>
      <c r="H439" s="1"/>
      <c r="I439" s="6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6"/>
      <c r="AH439" s="6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</row>
    <row r="440" spans="1:54" x14ac:dyDescent="0.25">
      <c r="A440" s="1"/>
      <c r="B440" s="1"/>
      <c r="C440" s="1"/>
      <c r="D440" s="1"/>
      <c r="E440" s="1"/>
      <c r="F440" s="1"/>
      <c r="G440" s="1"/>
      <c r="H440" s="1"/>
      <c r="I440" s="6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6"/>
      <c r="AH440" s="6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</row>
    <row r="441" spans="1:54" x14ac:dyDescent="0.25">
      <c r="A441" s="1"/>
      <c r="B441" s="1"/>
      <c r="C441" s="1"/>
      <c r="D441" s="1"/>
      <c r="E441" s="1"/>
      <c r="F441" s="1"/>
      <c r="G441" s="1"/>
      <c r="H441" s="1"/>
      <c r="I441" s="6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6"/>
      <c r="AH441" s="6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</row>
    <row r="442" spans="1:54" x14ac:dyDescent="0.25">
      <c r="A442" s="1"/>
      <c r="B442" s="1"/>
      <c r="C442" s="1"/>
      <c r="D442" s="1"/>
      <c r="E442" s="1"/>
      <c r="F442" s="1"/>
      <c r="G442" s="1"/>
      <c r="H442" s="1"/>
      <c r="I442" s="6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6"/>
      <c r="AH442" s="6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</row>
    <row r="443" spans="1:54" x14ac:dyDescent="0.25">
      <c r="A443" s="1"/>
      <c r="B443" s="1"/>
      <c r="C443" s="1"/>
      <c r="D443" s="1"/>
      <c r="E443" s="1"/>
      <c r="F443" s="1"/>
      <c r="G443" s="1"/>
      <c r="H443" s="1"/>
      <c r="I443" s="6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6"/>
      <c r="AH443" s="6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</row>
    <row r="444" spans="1:54" x14ac:dyDescent="0.25">
      <c r="A444" s="1"/>
      <c r="B444" s="1"/>
      <c r="C444" s="1"/>
      <c r="D444" s="1"/>
      <c r="E444" s="1"/>
      <c r="F444" s="1"/>
      <c r="G444" s="1"/>
      <c r="H444" s="1"/>
      <c r="I444" s="6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6"/>
      <c r="AH444" s="6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</row>
    <row r="445" spans="1:54" x14ac:dyDescent="0.25">
      <c r="A445" s="1"/>
      <c r="B445" s="1"/>
      <c r="C445" s="1"/>
      <c r="D445" s="1"/>
      <c r="E445" s="1"/>
      <c r="F445" s="1"/>
      <c r="G445" s="1"/>
      <c r="H445" s="1"/>
      <c r="I445" s="6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6"/>
      <c r="AH445" s="6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</row>
    <row r="446" spans="1:54" x14ac:dyDescent="0.25">
      <c r="A446" s="1"/>
      <c r="B446" s="1"/>
      <c r="C446" s="1"/>
      <c r="D446" s="1"/>
      <c r="E446" s="1"/>
      <c r="F446" s="1"/>
      <c r="G446" s="1"/>
      <c r="H446" s="1"/>
      <c r="I446" s="6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6"/>
      <c r="AH446" s="6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</row>
    <row r="447" spans="1:54" x14ac:dyDescent="0.25">
      <c r="A447" s="1"/>
      <c r="B447" s="1"/>
      <c r="C447" s="1"/>
      <c r="D447" s="1"/>
      <c r="E447" s="1"/>
      <c r="F447" s="1"/>
      <c r="G447" s="1"/>
      <c r="H447" s="1"/>
      <c r="I447" s="6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6"/>
      <c r="AH447" s="6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</row>
    <row r="448" spans="1:54" x14ac:dyDescent="0.25">
      <c r="A448" s="1"/>
      <c r="B448" s="1"/>
      <c r="C448" s="1"/>
      <c r="D448" s="1"/>
      <c r="E448" s="1"/>
      <c r="F448" s="1"/>
      <c r="G448" s="1"/>
      <c r="H448" s="1"/>
      <c r="I448" s="6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6"/>
      <c r="AH448" s="6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</row>
    <row r="449" spans="1:54" x14ac:dyDescent="0.25">
      <c r="A449" s="1"/>
      <c r="B449" s="1"/>
      <c r="C449" s="1"/>
      <c r="D449" s="1"/>
      <c r="E449" s="1"/>
      <c r="F449" s="1"/>
      <c r="G449" s="1"/>
      <c r="H449" s="1"/>
      <c r="I449" s="6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6"/>
      <c r="AH449" s="6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</row>
    <row r="450" spans="1:54" x14ac:dyDescent="0.25">
      <c r="A450" s="1"/>
      <c r="B450" s="1"/>
      <c r="C450" s="1"/>
      <c r="D450" s="1"/>
      <c r="E450" s="1"/>
      <c r="F450" s="1"/>
      <c r="G450" s="1"/>
      <c r="H450" s="1"/>
      <c r="I450" s="6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6"/>
      <c r="AH450" s="6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</row>
    <row r="451" spans="1:54" x14ac:dyDescent="0.25">
      <c r="A451" s="1"/>
      <c r="B451" s="1"/>
      <c r="C451" s="1"/>
      <c r="D451" s="1"/>
      <c r="E451" s="1"/>
      <c r="F451" s="1"/>
      <c r="G451" s="1"/>
      <c r="H451" s="1"/>
      <c r="I451" s="6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6"/>
      <c r="AH451" s="6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</row>
    <row r="452" spans="1:54" x14ac:dyDescent="0.25">
      <c r="A452" s="1"/>
      <c r="B452" s="1"/>
      <c r="C452" s="1"/>
      <c r="D452" s="1"/>
      <c r="E452" s="1"/>
      <c r="F452" s="1"/>
      <c r="G452" s="1"/>
      <c r="H452" s="1"/>
      <c r="I452" s="6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6"/>
      <c r="AH452" s="6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</row>
    <row r="453" spans="1:54" x14ac:dyDescent="0.25">
      <c r="A453" s="1"/>
      <c r="B453" s="1"/>
      <c r="C453" s="1"/>
      <c r="D453" s="1"/>
      <c r="E453" s="1"/>
      <c r="F453" s="1"/>
      <c r="G453" s="1"/>
      <c r="H453" s="1"/>
      <c r="I453" s="6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6"/>
      <c r="AH453" s="6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</row>
    <row r="454" spans="1:54" x14ac:dyDescent="0.25">
      <c r="A454" s="1"/>
      <c r="B454" s="1"/>
      <c r="C454" s="1"/>
      <c r="D454" s="1"/>
      <c r="E454" s="1"/>
      <c r="F454" s="1"/>
      <c r="G454" s="1"/>
      <c r="H454" s="1"/>
      <c r="I454" s="6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6"/>
      <c r="AH454" s="6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</row>
    <row r="455" spans="1:54" x14ac:dyDescent="0.25">
      <c r="A455" s="1"/>
      <c r="B455" s="1"/>
      <c r="C455" s="1"/>
      <c r="D455" s="1"/>
      <c r="E455" s="1"/>
      <c r="F455" s="1"/>
      <c r="G455" s="1"/>
      <c r="H455" s="1"/>
      <c r="I455" s="6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6"/>
      <c r="AH455" s="6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</row>
    <row r="456" spans="1:54" x14ac:dyDescent="0.25">
      <c r="A456" s="1"/>
      <c r="B456" s="1"/>
      <c r="C456" s="1"/>
      <c r="D456" s="1"/>
      <c r="E456" s="1"/>
      <c r="F456" s="1"/>
      <c r="G456" s="1"/>
      <c r="H456" s="1"/>
      <c r="I456" s="6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6"/>
      <c r="AH456" s="6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</row>
    <row r="457" spans="1:54" x14ac:dyDescent="0.25">
      <c r="A457" s="1"/>
      <c r="B457" s="1"/>
      <c r="C457" s="1"/>
      <c r="D457" s="1"/>
      <c r="E457" s="1"/>
      <c r="F457" s="1"/>
      <c r="G457" s="1"/>
      <c r="H457" s="1"/>
      <c r="I457" s="6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6"/>
      <c r="AH457" s="6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</row>
    <row r="458" spans="1:54" x14ac:dyDescent="0.25">
      <c r="A458" s="1"/>
      <c r="B458" s="1"/>
      <c r="C458" s="1"/>
      <c r="D458" s="1"/>
      <c r="E458" s="1"/>
      <c r="F458" s="1"/>
      <c r="G458" s="1"/>
      <c r="H458" s="1"/>
      <c r="I458" s="6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6"/>
      <c r="AH458" s="6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</row>
    <row r="459" spans="1:54" x14ac:dyDescent="0.25">
      <c r="A459" s="1"/>
      <c r="B459" s="1"/>
      <c r="C459" s="1"/>
      <c r="D459" s="1"/>
      <c r="E459" s="1"/>
      <c r="F459" s="1"/>
      <c r="G459" s="1"/>
      <c r="H459" s="1"/>
      <c r="I459" s="6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6"/>
      <c r="AH459" s="6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</row>
    <row r="460" spans="1:54" x14ac:dyDescent="0.25">
      <c r="A460" s="1"/>
      <c r="B460" s="1"/>
      <c r="C460" s="1"/>
      <c r="D460" s="1"/>
      <c r="E460" s="1"/>
      <c r="F460" s="1"/>
      <c r="G460" s="1"/>
      <c r="H460" s="1"/>
      <c r="I460" s="6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6"/>
      <c r="AH460" s="6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</row>
    <row r="461" spans="1:54" x14ac:dyDescent="0.25">
      <c r="A461" s="1"/>
      <c r="B461" s="1"/>
      <c r="C461" s="1"/>
      <c r="D461" s="1"/>
      <c r="E461" s="1"/>
      <c r="F461" s="1"/>
      <c r="G461" s="1"/>
      <c r="H461" s="1"/>
      <c r="I461" s="6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6"/>
      <c r="AH461" s="6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</row>
    <row r="462" spans="1:54" x14ac:dyDescent="0.25">
      <c r="A462" s="1"/>
      <c r="B462" s="1"/>
      <c r="C462" s="1"/>
      <c r="D462" s="1"/>
      <c r="E462" s="1"/>
      <c r="F462" s="1"/>
      <c r="G462" s="1"/>
      <c r="H462" s="1"/>
      <c r="I462" s="6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6"/>
      <c r="AH462" s="6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</row>
    <row r="463" spans="1:54" x14ac:dyDescent="0.25">
      <c r="A463" s="1"/>
      <c r="B463" s="1"/>
      <c r="C463" s="1"/>
      <c r="D463" s="1"/>
      <c r="E463" s="1"/>
      <c r="F463" s="1"/>
      <c r="G463" s="1"/>
      <c r="H463" s="1"/>
      <c r="I463" s="6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6"/>
      <c r="AH463" s="6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</row>
    <row r="464" spans="1:54" x14ac:dyDescent="0.25">
      <c r="A464" s="1"/>
      <c r="B464" s="1"/>
      <c r="C464" s="1"/>
      <c r="D464" s="1"/>
      <c r="E464" s="1"/>
      <c r="F464" s="1"/>
      <c r="G464" s="1"/>
      <c r="H464" s="1"/>
      <c r="I464" s="6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6"/>
      <c r="AH464" s="6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</row>
    <row r="465" spans="1:54" x14ac:dyDescent="0.25">
      <c r="A465" s="1"/>
      <c r="B465" s="1"/>
      <c r="C465" s="1"/>
      <c r="D465" s="1"/>
      <c r="E465" s="1"/>
      <c r="F465" s="1"/>
      <c r="G465" s="1"/>
      <c r="H465" s="1"/>
      <c r="I465" s="6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6"/>
      <c r="AH465" s="6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</row>
    <row r="466" spans="1:54" x14ac:dyDescent="0.25">
      <c r="A466" s="1"/>
      <c r="B466" s="1"/>
      <c r="C466" s="1"/>
      <c r="D466" s="1"/>
      <c r="E466" s="1"/>
      <c r="F466" s="1"/>
      <c r="G466" s="1"/>
      <c r="H466" s="1"/>
      <c r="I466" s="6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6"/>
      <c r="AH466" s="6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</row>
    <row r="467" spans="1:54" x14ac:dyDescent="0.25">
      <c r="A467" s="1"/>
      <c r="B467" s="1"/>
      <c r="C467" s="1"/>
      <c r="D467" s="1"/>
      <c r="E467" s="1"/>
      <c r="F467" s="1"/>
      <c r="G467" s="1"/>
      <c r="H467" s="1"/>
      <c r="I467" s="6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6"/>
      <c r="AH467" s="6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</row>
    <row r="468" spans="1:54" x14ac:dyDescent="0.25">
      <c r="A468" s="1"/>
      <c r="B468" s="1"/>
      <c r="C468" s="1"/>
      <c r="D468" s="1"/>
      <c r="E468" s="1"/>
      <c r="F468" s="1"/>
      <c r="G468" s="1"/>
      <c r="H468" s="1"/>
      <c r="I468" s="6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6"/>
      <c r="AH468" s="6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</row>
    <row r="469" spans="1:54" x14ac:dyDescent="0.25">
      <c r="A469" s="1"/>
      <c r="B469" s="1"/>
      <c r="C469" s="1"/>
      <c r="D469" s="1"/>
      <c r="E469" s="1"/>
      <c r="F469" s="1"/>
      <c r="G469" s="1"/>
      <c r="H469" s="1"/>
      <c r="I469" s="6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6"/>
      <c r="AH469" s="6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</row>
    <row r="470" spans="1:54" x14ac:dyDescent="0.25">
      <c r="A470" s="1"/>
      <c r="B470" s="1"/>
      <c r="C470" s="1"/>
      <c r="D470" s="1"/>
      <c r="E470" s="1"/>
      <c r="F470" s="1"/>
      <c r="G470" s="1"/>
      <c r="H470" s="1"/>
      <c r="I470" s="6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6"/>
      <c r="AH470" s="6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</row>
    <row r="471" spans="1:54" x14ac:dyDescent="0.25">
      <c r="A471" s="1"/>
      <c r="B471" s="1"/>
      <c r="C471" s="1"/>
      <c r="D471" s="1"/>
      <c r="E471" s="1"/>
      <c r="F471" s="1"/>
      <c r="G471" s="1"/>
      <c r="H471" s="1"/>
      <c r="I471" s="6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6"/>
      <c r="AH471" s="6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</row>
    <row r="472" spans="1:54" x14ac:dyDescent="0.25">
      <c r="A472" s="1"/>
      <c r="B472" s="1"/>
      <c r="C472" s="1"/>
      <c r="D472" s="1"/>
      <c r="E472" s="1"/>
      <c r="F472" s="1"/>
      <c r="G472" s="1"/>
      <c r="H472" s="1"/>
      <c r="I472" s="6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6"/>
      <c r="AH472" s="6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</row>
    <row r="473" spans="1:54" x14ac:dyDescent="0.25">
      <c r="A473" s="1"/>
      <c r="B473" s="1"/>
      <c r="C473" s="1"/>
      <c r="D473" s="1"/>
      <c r="E473" s="1"/>
      <c r="F473" s="1"/>
      <c r="G473" s="1"/>
      <c r="H473" s="1"/>
      <c r="I473" s="6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6"/>
      <c r="AH473" s="6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</row>
    <row r="474" spans="1:54" x14ac:dyDescent="0.25">
      <c r="A474" s="1"/>
      <c r="B474" s="1"/>
      <c r="C474" s="1"/>
      <c r="D474" s="1"/>
      <c r="E474" s="1"/>
      <c r="F474" s="1"/>
      <c r="G474" s="1"/>
      <c r="H474" s="1"/>
      <c r="I474" s="6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6"/>
      <c r="AH474" s="6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</row>
    <row r="475" spans="1:54" x14ac:dyDescent="0.25">
      <c r="A475" s="1"/>
      <c r="B475" s="1"/>
      <c r="C475" s="1"/>
      <c r="D475" s="1"/>
      <c r="E475" s="1"/>
      <c r="F475" s="1"/>
      <c r="G475" s="1"/>
      <c r="H475" s="1"/>
      <c r="I475" s="6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6"/>
      <c r="AH475" s="6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</row>
    <row r="476" spans="1:54" x14ac:dyDescent="0.25">
      <c r="A476" s="1"/>
      <c r="B476" s="1"/>
      <c r="C476" s="1"/>
      <c r="D476" s="1"/>
      <c r="E476" s="1"/>
      <c r="F476" s="1"/>
      <c r="G476" s="1"/>
      <c r="H476" s="1"/>
      <c r="I476" s="6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6"/>
      <c r="AH476" s="6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</row>
    <row r="477" spans="1:54" x14ac:dyDescent="0.25">
      <c r="A477" s="1"/>
      <c r="B477" s="1"/>
      <c r="C477" s="1"/>
      <c r="D477" s="1"/>
      <c r="E477" s="1"/>
      <c r="F477" s="1"/>
      <c r="G477" s="1"/>
      <c r="H477" s="1"/>
      <c r="I477" s="6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6"/>
      <c r="AH477" s="6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</row>
    <row r="478" spans="1:54" x14ac:dyDescent="0.25">
      <c r="A478" s="1"/>
      <c r="B478" s="1"/>
      <c r="C478" s="1"/>
      <c r="D478" s="1"/>
      <c r="E478" s="1"/>
      <c r="F478" s="1"/>
      <c r="G478" s="1"/>
      <c r="H478" s="1"/>
      <c r="I478" s="6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6"/>
      <c r="AH478" s="6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</row>
    <row r="479" spans="1:54" x14ac:dyDescent="0.25">
      <c r="A479" s="1"/>
      <c r="B479" s="1"/>
      <c r="C479" s="1"/>
      <c r="D479" s="1"/>
      <c r="E479" s="1"/>
      <c r="F479" s="1"/>
      <c r="G479" s="1"/>
      <c r="H479" s="1"/>
      <c r="I479" s="6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6"/>
      <c r="AH479" s="6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</row>
    <row r="480" spans="1:54" x14ac:dyDescent="0.25">
      <c r="A480" s="1"/>
      <c r="B480" s="1"/>
      <c r="C480" s="1"/>
      <c r="D480" s="1"/>
      <c r="E480" s="1"/>
      <c r="F480" s="1"/>
      <c r="G480" s="1"/>
      <c r="H480" s="1"/>
      <c r="I480" s="6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6"/>
      <c r="AH480" s="6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</row>
    <row r="481" spans="1:54" x14ac:dyDescent="0.25">
      <c r="A481" s="1"/>
      <c r="B481" s="1"/>
      <c r="C481" s="1"/>
      <c r="D481" s="1"/>
      <c r="E481" s="1"/>
      <c r="F481" s="1"/>
      <c r="G481" s="1"/>
      <c r="H481" s="1"/>
      <c r="I481" s="6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6"/>
      <c r="AH481" s="6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</row>
    <row r="482" spans="1:54" x14ac:dyDescent="0.25">
      <c r="A482" s="1"/>
      <c r="B482" s="1"/>
      <c r="C482" s="1"/>
      <c r="D482" s="1"/>
      <c r="E482" s="1"/>
      <c r="F482" s="1"/>
      <c r="G482" s="1"/>
      <c r="H482" s="1"/>
      <c r="I482" s="6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6"/>
      <c r="AH482" s="6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</row>
    <row r="483" spans="1:54" x14ac:dyDescent="0.25">
      <c r="A483" s="1"/>
      <c r="B483" s="1"/>
      <c r="C483" s="1"/>
      <c r="D483" s="1"/>
      <c r="E483" s="1"/>
      <c r="F483" s="1"/>
      <c r="G483" s="1"/>
      <c r="H483" s="1"/>
      <c r="I483" s="6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6"/>
      <c r="AH483" s="6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</row>
    <row r="484" spans="1:54" x14ac:dyDescent="0.25">
      <c r="A484" s="1"/>
      <c r="B484" s="1"/>
      <c r="C484" s="1"/>
      <c r="D484" s="1"/>
      <c r="E484" s="1"/>
      <c r="F484" s="1"/>
      <c r="G484" s="1"/>
      <c r="H484" s="1"/>
      <c r="I484" s="6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6"/>
      <c r="AH484" s="6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</row>
    <row r="485" spans="1:54" x14ac:dyDescent="0.25">
      <c r="A485" s="1"/>
      <c r="B485" s="1"/>
      <c r="C485" s="1"/>
      <c r="D485" s="1"/>
      <c r="E485" s="1"/>
      <c r="F485" s="1"/>
      <c r="G485" s="1"/>
      <c r="H485" s="1"/>
      <c r="I485" s="6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6"/>
      <c r="AH485" s="6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</row>
    <row r="486" spans="1:54" x14ac:dyDescent="0.25">
      <c r="A486" s="1"/>
      <c r="B486" s="1"/>
      <c r="C486" s="1"/>
      <c r="D486" s="1"/>
      <c r="E486" s="1"/>
      <c r="F486" s="1"/>
      <c r="G486" s="1"/>
      <c r="H486" s="1"/>
      <c r="I486" s="6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6"/>
      <c r="AH486" s="6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</row>
    <row r="487" spans="1:54" x14ac:dyDescent="0.25">
      <c r="A487" s="1"/>
      <c r="B487" s="1"/>
      <c r="C487" s="1"/>
      <c r="D487" s="1"/>
      <c r="E487" s="1"/>
      <c r="F487" s="1"/>
      <c r="G487" s="1"/>
      <c r="H487" s="1"/>
      <c r="I487" s="6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6"/>
      <c r="AH487" s="6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</row>
    <row r="488" spans="1:54" x14ac:dyDescent="0.25">
      <c r="A488" s="1"/>
      <c r="B488" s="1"/>
      <c r="C488" s="1"/>
      <c r="D488" s="1"/>
      <c r="E488" s="1"/>
      <c r="F488" s="1"/>
      <c r="G488" s="1"/>
      <c r="H488" s="1"/>
      <c r="I488" s="6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6"/>
      <c r="AH488" s="6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</row>
    <row r="489" spans="1:54" x14ac:dyDescent="0.25">
      <c r="A489" s="1"/>
      <c r="B489" s="1"/>
      <c r="C489" s="1"/>
      <c r="D489" s="1"/>
      <c r="E489" s="1"/>
      <c r="F489" s="1"/>
      <c r="G489" s="1"/>
      <c r="H489" s="1"/>
      <c r="I489" s="6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6"/>
      <c r="AH489" s="6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</row>
    <row r="490" spans="1:54" x14ac:dyDescent="0.25">
      <c r="A490" s="1"/>
      <c r="B490" s="1"/>
      <c r="C490" s="1"/>
      <c r="D490" s="1"/>
      <c r="E490" s="1"/>
      <c r="F490" s="1"/>
      <c r="G490" s="1"/>
      <c r="H490" s="1"/>
      <c r="I490" s="6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6"/>
      <c r="AH490" s="6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</row>
    <row r="491" spans="1:54" x14ac:dyDescent="0.25">
      <c r="A491" s="1"/>
      <c r="B491" s="1"/>
      <c r="C491" s="1"/>
      <c r="D491" s="1"/>
      <c r="E491" s="1"/>
      <c r="F491" s="1"/>
      <c r="G491" s="1"/>
      <c r="H491" s="1"/>
      <c r="I491" s="6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6"/>
      <c r="AH491" s="6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</row>
  </sheetData>
  <autoFilter ref="A3:AJ57" xr:uid="{00000000-0009-0000-0000-000000000000}"/>
  <phoneticPr fontId="4" type="noConversion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2024-11-21T14:16:29Z</dcterms:created>
  <dcterms:modified xsi:type="dcterms:W3CDTF">2024-11-22T10:34:50Z</dcterms:modified>
</cp:coreProperties>
</file>