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1089647-B62A-4134-B0C4-767CE294E4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Y477" i="1" s="1"/>
  <c r="X468" i="1"/>
  <c r="X467" i="1"/>
  <c r="BO466" i="1"/>
  <c r="BM466" i="1"/>
  <c r="Y466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Y462" i="1" s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Y452" i="1" s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Y386" i="1" s="1"/>
  <c r="P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Z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BO340" i="1"/>
  <c r="BM340" i="1"/>
  <c r="Y340" i="1"/>
  <c r="Y344" i="1" s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Y338" i="1" s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32" i="1" s="1"/>
  <c r="P326" i="1"/>
  <c r="BP325" i="1"/>
  <c r="BO325" i="1"/>
  <c r="BN325" i="1"/>
  <c r="BM325" i="1"/>
  <c r="Z325" i="1"/>
  <c r="Y325" i="1"/>
  <c r="Y331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Y304" i="1" s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Y236" i="1" s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BO223" i="1"/>
  <c r="BN223" i="1"/>
  <c r="BM223" i="1"/>
  <c r="Z223" i="1"/>
  <c r="Y223" i="1"/>
  <c r="BP223" i="1" s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Y227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3" i="1" s="1"/>
  <c r="P205" i="1"/>
  <c r="X203" i="1"/>
  <c r="X202" i="1"/>
  <c r="BO201" i="1"/>
  <c r="BM201" i="1"/>
  <c r="Y201" i="1"/>
  <c r="Y203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Y192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Y178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4" i="1" s="1"/>
  <c r="P162" i="1"/>
  <c r="BP161" i="1"/>
  <c r="BO161" i="1"/>
  <c r="BN161" i="1"/>
  <c r="BM161" i="1"/>
  <c r="Z161" i="1"/>
  <c r="Y161" i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Y92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Y78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2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Y35" i="1"/>
  <c r="C615" i="1"/>
  <c r="Z52" i="1"/>
  <c r="Z57" i="1" s="1"/>
  <c r="BN52" i="1"/>
  <c r="BP52" i="1"/>
  <c r="Z54" i="1"/>
  <c r="BN54" i="1"/>
  <c r="Z56" i="1"/>
  <c r="BN56" i="1"/>
  <c r="Y57" i="1"/>
  <c r="D615" i="1"/>
  <c r="Z67" i="1"/>
  <c r="Z72" i="1" s="1"/>
  <c r="BN67" i="1"/>
  <c r="BP67" i="1"/>
  <c r="Z69" i="1"/>
  <c r="BN69" i="1"/>
  <c r="Y73" i="1"/>
  <c r="Z76" i="1"/>
  <c r="Z77" i="1" s="1"/>
  <c r="BN76" i="1"/>
  <c r="BP76" i="1"/>
  <c r="Z89" i="1"/>
  <c r="Z91" i="1" s="1"/>
  <c r="BN89" i="1"/>
  <c r="BP89" i="1"/>
  <c r="Z90" i="1"/>
  <c r="BN90" i="1"/>
  <c r="Y91" i="1"/>
  <c r="Z94" i="1"/>
  <c r="Z97" i="1" s="1"/>
  <c r="BN94" i="1"/>
  <c r="BP94" i="1"/>
  <c r="Z96" i="1"/>
  <c r="BN96" i="1"/>
  <c r="Y97" i="1"/>
  <c r="Z101" i="1"/>
  <c r="Z104" i="1" s="1"/>
  <c r="BN101" i="1"/>
  <c r="BP101" i="1"/>
  <c r="Y105" i="1"/>
  <c r="Z108" i="1"/>
  <c r="Z112" i="1" s="1"/>
  <c r="BN108" i="1"/>
  <c r="BP108" i="1"/>
  <c r="Z110" i="1"/>
  <c r="BN110" i="1"/>
  <c r="F615" i="1"/>
  <c r="Z117" i="1"/>
  <c r="Z121" i="1" s="1"/>
  <c r="BN117" i="1"/>
  <c r="BP117" i="1"/>
  <c r="Z120" i="1"/>
  <c r="BN120" i="1"/>
  <c r="Y121" i="1"/>
  <c r="Z124" i="1"/>
  <c r="Z127" i="1" s="1"/>
  <c r="BN124" i="1"/>
  <c r="BP124" i="1"/>
  <c r="Z126" i="1"/>
  <c r="BN126" i="1"/>
  <c r="Y127" i="1"/>
  <c r="Z130" i="1"/>
  <c r="Z136" i="1" s="1"/>
  <c r="BN130" i="1"/>
  <c r="BP130" i="1"/>
  <c r="Z132" i="1"/>
  <c r="BN132" i="1"/>
  <c r="Z134" i="1"/>
  <c r="BN134" i="1"/>
  <c r="Y137" i="1"/>
  <c r="Z140" i="1"/>
  <c r="Z141" i="1" s="1"/>
  <c r="BN140" i="1"/>
  <c r="BP140" i="1"/>
  <c r="Z145" i="1"/>
  <c r="Z147" i="1" s="1"/>
  <c r="BN145" i="1"/>
  <c r="BP145" i="1"/>
  <c r="Y148" i="1"/>
  <c r="Z151" i="1"/>
  <c r="Z152" i="1" s="1"/>
  <c r="BN151" i="1"/>
  <c r="BP151" i="1"/>
  <c r="Z155" i="1"/>
  <c r="Z157" i="1" s="1"/>
  <c r="BN155" i="1"/>
  <c r="BP155" i="1"/>
  <c r="Y158" i="1"/>
  <c r="H615" i="1"/>
  <c r="Z162" i="1"/>
  <c r="Z164" i="1" s="1"/>
  <c r="BN162" i="1"/>
  <c r="BP162" i="1"/>
  <c r="Y165" i="1"/>
  <c r="Z168" i="1"/>
  <c r="Z172" i="1" s="1"/>
  <c r="BN168" i="1"/>
  <c r="BP168" i="1"/>
  <c r="Z170" i="1"/>
  <c r="BN170" i="1"/>
  <c r="Z176" i="1"/>
  <c r="Z178" i="1" s="1"/>
  <c r="BN176" i="1"/>
  <c r="BP176" i="1"/>
  <c r="I615" i="1"/>
  <c r="Z184" i="1"/>
  <c r="Z191" i="1" s="1"/>
  <c r="BN184" i="1"/>
  <c r="BP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BP201" i="1"/>
  <c r="Z205" i="1"/>
  <c r="BN205" i="1"/>
  <c r="BP205" i="1"/>
  <c r="Z207" i="1"/>
  <c r="BN207" i="1"/>
  <c r="Z209" i="1"/>
  <c r="BN209" i="1"/>
  <c r="Z211" i="1"/>
  <c r="BN211" i="1"/>
  <c r="Y214" i="1"/>
  <c r="Y228" i="1"/>
  <c r="Z218" i="1"/>
  <c r="BN218" i="1"/>
  <c r="BP218" i="1"/>
  <c r="Z219" i="1"/>
  <c r="BN219" i="1"/>
  <c r="BP225" i="1"/>
  <c r="BN225" i="1"/>
  <c r="Z225" i="1"/>
  <c r="BP232" i="1"/>
  <c r="BN232" i="1"/>
  <c r="Z232" i="1"/>
  <c r="BP234" i="1"/>
  <c r="BN234" i="1"/>
  <c r="Z234" i="1"/>
  <c r="BP240" i="1"/>
  <c r="BN240" i="1"/>
  <c r="Z240" i="1"/>
  <c r="BP245" i="1"/>
  <c r="BN245" i="1"/>
  <c r="Z245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U615" i="1"/>
  <c r="Y316" i="1"/>
  <c r="Y315" i="1"/>
  <c r="BP308" i="1"/>
  <c r="BN308" i="1"/>
  <c r="Z308" i="1"/>
  <c r="BP310" i="1"/>
  <c r="BN310" i="1"/>
  <c r="Z310" i="1"/>
  <c r="BP312" i="1"/>
  <c r="BN312" i="1"/>
  <c r="Z312" i="1"/>
  <c r="H9" i="1"/>
  <c r="Y24" i="1"/>
  <c r="Y104" i="1"/>
  <c r="Y147" i="1"/>
  <c r="Y197" i="1"/>
  <c r="Z227" i="1"/>
  <c r="BP224" i="1"/>
  <c r="BN224" i="1"/>
  <c r="Z224" i="1"/>
  <c r="Y235" i="1"/>
  <c r="BP230" i="1"/>
  <c r="BN230" i="1"/>
  <c r="Z230" i="1"/>
  <c r="BP233" i="1"/>
  <c r="BN233" i="1"/>
  <c r="Z233" i="1"/>
  <c r="BP243" i="1"/>
  <c r="BN243" i="1"/>
  <c r="Z243" i="1"/>
  <c r="Z247" i="1" s="1"/>
  <c r="Y247" i="1"/>
  <c r="M615" i="1"/>
  <c r="Y259" i="1"/>
  <c r="BP251" i="1"/>
  <c r="BN251" i="1"/>
  <c r="Z251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Z289" i="1" s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K615" i="1"/>
  <c r="Y248" i="1"/>
  <c r="Y269" i="1"/>
  <c r="Z318" i="1"/>
  <c r="Z322" i="1" s="1"/>
  <c r="BN318" i="1"/>
  <c r="BP318" i="1"/>
  <c r="Z320" i="1"/>
  <c r="BN320" i="1"/>
  <c r="Y323" i="1"/>
  <c r="Z326" i="1"/>
  <c r="Z331" i="1" s="1"/>
  <c r="BN326" i="1"/>
  <c r="BP326" i="1"/>
  <c r="Z328" i="1"/>
  <c r="BN328" i="1"/>
  <c r="Z330" i="1"/>
  <c r="BN330" i="1"/>
  <c r="Z335" i="1"/>
  <c r="Z337" i="1" s="1"/>
  <c r="BN335" i="1"/>
  <c r="BP335" i="1"/>
  <c r="Z340" i="1"/>
  <c r="Z344" i="1" s="1"/>
  <c r="BN340" i="1"/>
  <c r="BP340" i="1"/>
  <c r="Z341" i="1"/>
  <c r="BN341" i="1"/>
  <c r="Y345" i="1"/>
  <c r="Y350" i="1"/>
  <c r="BP347" i="1"/>
  <c r="BN347" i="1"/>
  <c r="Z347" i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50" i="1"/>
  <c r="BN450" i="1"/>
  <c r="Z450" i="1"/>
  <c r="Y457" i="1"/>
  <c r="BP454" i="1"/>
  <c r="BN454" i="1"/>
  <c r="Z454" i="1"/>
  <c r="Z456" i="1" s="1"/>
  <c r="Y463" i="1"/>
  <c r="Y467" i="1"/>
  <c r="BP466" i="1"/>
  <c r="BN466" i="1"/>
  <c r="Z466" i="1"/>
  <c r="Z467" i="1" s="1"/>
  <c r="Y468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BP343" i="1"/>
  <c r="BN343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8" i="1"/>
  <c r="BN368" i="1"/>
  <c r="Z368" i="1"/>
  <c r="BP372" i="1"/>
  <c r="BN372" i="1"/>
  <c r="Z372" i="1"/>
  <c r="Z386" i="1"/>
  <c r="BP384" i="1"/>
  <c r="BN384" i="1"/>
  <c r="Z384" i="1"/>
  <c r="BP398" i="1"/>
  <c r="BN398" i="1"/>
  <c r="Z398" i="1"/>
  <c r="Y400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BP447" i="1"/>
  <c r="BN447" i="1"/>
  <c r="Z447" i="1"/>
  <c r="BP460" i="1"/>
  <c r="BN460" i="1"/>
  <c r="Z460" i="1"/>
  <c r="Z462" i="1" s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85" i="1" l="1"/>
  <c r="Z451" i="1"/>
  <c r="Z399" i="1"/>
  <c r="Y605" i="1"/>
  <c r="Z315" i="1"/>
  <c r="Y607" i="1"/>
  <c r="Z573" i="1"/>
  <c r="Z557" i="1"/>
  <c r="Z535" i="1"/>
  <c r="Z521" i="1"/>
  <c r="Z477" i="1"/>
  <c r="Z413" i="1"/>
  <c r="Z375" i="1"/>
  <c r="Z350" i="1"/>
  <c r="Z280" i="1"/>
  <c r="Z259" i="1"/>
  <c r="Z235" i="1"/>
  <c r="Z213" i="1"/>
  <c r="Z34" i="1"/>
  <c r="Z610" i="1" s="1"/>
  <c r="Y609" i="1"/>
  <c r="Y606" i="1"/>
  <c r="Y608" i="1" s="1"/>
</calcChain>
</file>

<file path=xl/sharedStrings.xml><?xml version="1.0" encoding="utf-8"?>
<sst xmlns="http://schemas.openxmlformats.org/spreadsheetml/2006/main" count="2526" uniqueCount="820">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</sst>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69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67" fillId="0" borderId="42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2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469" t="s">
        <v>0</v>
      </c>
      <c r="E1" s="423"/>
      <c r="F1" s="423"/>
      <c r="G1" s="12" t="s">
        <v>1</v>
      </c>
      <c r="H1" s="469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523" t="s">
        <v>8</v>
      </c>
      <c r="B5" s="416"/>
      <c r="C5" s="417"/>
      <c r="D5" s="476"/>
      <c r="E5" s="477"/>
      <c r="F5" s="734" t="s">
        <v>9</v>
      </c>
      <c r="G5" s="417"/>
      <c r="H5" s="476"/>
      <c r="I5" s="667"/>
      <c r="J5" s="667"/>
      <c r="K5" s="667"/>
      <c r="L5" s="667"/>
      <c r="M5" s="477"/>
      <c r="N5" s="58"/>
      <c r="P5" s="24" t="s">
        <v>10</v>
      </c>
      <c r="Q5" s="750">
        <v>45507</v>
      </c>
      <c r="R5" s="521"/>
      <c r="T5" s="580" t="s">
        <v>11</v>
      </c>
      <c r="U5" s="483"/>
      <c r="V5" s="582" t="s">
        <v>12</v>
      </c>
      <c r="W5" s="521"/>
      <c r="AB5" s="51"/>
      <c r="AC5" s="51"/>
      <c r="AD5" s="51"/>
      <c r="AE5" s="51"/>
    </row>
    <row r="6" spans="1:32" s="380" customFormat="1" ht="24" customHeight="1" x14ac:dyDescent="0.2">
      <c r="A6" s="523" t="s">
        <v>13</v>
      </c>
      <c r="B6" s="416"/>
      <c r="C6" s="417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1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0" t="s">
        <v>16</v>
      </c>
      <c r="U6" s="483"/>
      <c r="V6" s="652" t="s">
        <v>17</v>
      </c>
      <c r="W6" s="439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1"/>
      <c r="U7" s="483"/>
      <c r="V7" s="653"/>
      <c r="W7" s="654"/>
      <c r="AB7" s="51"/>
      <c r="AC7" s="51"/>
      <c r="AD7" s="51"/>
      <c r="AE7" s="51"/>
    </row>
    <row r="8" spans="1:32" s="380" customFormat="1" ht="25.5" customHeight="1" x14ac:dyDescent="0.2">
      <c r="A8" s="776" t="s">
        <v>18</v>
      </c>
      <c r="B8" s="401"/>
      <c r="C8" s="402"/>
      <c r="D8" s="458" t="s">
        <v>19</v>
      </c>
      <c r="E8" s="459"/>
      <c r="F8" s="459"/>
      <c r="G8" s="459"/>
      <c r="H8" s="459"/>
      <c r="I8" s="459"/>
      <c r="J8" s="459"/>
      <c r="K8" s="459"/>
      <c r="L8" s="459"/>
      <c r="M8" s="460"/>
      <c r="N8" s="61"/>
      <c r="P8" s="24" t="s">
        <v>20</v>
      </c>
      <c r="Q8" s="532">
        <v>0.375</v>
      </c>
      <c r="R8" s="452"/>
      <c r="T8" s="391"/>
      <c r="U8" s="483"/>
      <c r="V8" s="653"/>
      <c r="W8" s="654"/>
      <c r="AB8" s="51"/>
      <c r="AC8" s="51"/>
      <c r="AD8" s="51"/>
      <c r="AE8" s="51"/>
    </row>
    <row r="9" spans="1:32" s="380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6"/>
      <c r="E9" s="406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82"/>
      <c r="P9" s="26" t="s">
        <v>21</v>
      </c>
      <c r="Q9" s="517"/>
      <c r="R9" s="518"/>
      <c r="T9" s="391"/>
      <c r="U9" s="483"/>
      <c r="V9" s="655"/>
      <c r="W9" s="656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6"/>
      <c r="E10" s="406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37" t="str">
        <f>IFERROR(VLOOKUP($D$10,Proxy,2,FALSE),"")</f>
        <v/>
      </c>
      <c r="I10" s="391"/>
      <c r="J10" s="391"/>
      <c r="K10" s="391"/>
      <c r="L10" s="391"/>
      <c r="M10" s="391"/>
      <c r="N10" s="379"/>
      <c r="P10" s="26" t="s">
        <v>22</v>
      </c>
      <c r="Q10" s="592"/>
      <c r="R10" s="593"/>
      <c r="U10" s="24" t="s">
        <v>23</v>
      </c>
      <c r="V10" s="438" t="s">
        <v>24</v>
      </c>
      <c r="W10" s="439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0"/>
      <c r="R11" s="521"/>
      <c r="U11" s="24" t="s">
        <v>27</v>
      </c>
      <c r="V11" s="698" t="s">
        <v>28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574" t="s">
        <v>29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7"/>
      <c r="N12" s="62"/>
      <c r="P12" s="24" t="s">
        <v>30</v>
      </c>
      <c r="Q12" s="532"/>
      <c r="R12" s="452"/>
      <c r="S12" s="23"/>
      <c r="U12" s="24"/>
      <c r="V12" s="423"/>
      <c r="W12" s="391"/>
      <c r="AB12" s="51"/>
      <c r="AC12" s="51"/>
      <c r="AD12" s="51"/>
      <c r="AE12" s="51"/>
    </row>
    <row r="13" spans="1:32" s="380" customFormat="1" ht="23.25" customHeight="1" x14ac:dyDescent="0.2">
      <c r="A13" s="574" t="s">
        <v>31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6"/>
      <c r="M13" s="417"/>
      <c r="N13" s="62"/>
      <c r="O13" s="26"/>
      <c r="P13" s="26" t="s">
        <v>32</v>
      </c>
      <c r="Q13" s="698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574" t="s">
        <v>33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4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6" t="s">
        <v>34</v>
      </c>
      <c r="B15" s="416"/>
      <c r="C15" s="416"/>
      <c r="D15" s="416"/>
      <c r="E15" s="416"/>
      <c r="F15" s="416"/>
      <c r="G15" s="416"/>
      <c r="H15" s="416"/>
      <c r="I15" s="416"/>
      <c r="J15" s="416"/>
      <c r="K15" s="416"/>
      <c r="L15" s="416"/>
      <c r="M15" s="417"/>
      <c r="N15" s="63"/>
      <c r="P15" s="558" t="s">
        <v>35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9"/>
      <c r="Q16" s="559"/>
      <c r="R16" s="559"/>
      <c r="S16" s="559"/>
      <c r="T16" s="5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36</v>
      </c>
      <c r="B17" s="433" t="s">
        <v>37</v>
      </c>
      <c r="C17" s="540" t="s">
        <v>38</v>
      </c>
      <c r="D17" s="433" t="s">
        <v>39</v>
      </c>
      <c r="E17" s="497"/>
      <c r="F17" s="433" t="s">
        <v>40</v>
      </c>
      <c r="G17" s="433" t="s">
        <v>41</v>
      </c>
      <c r="H17" s="433" t="s">
        <v>42</v>
      </c>
      <c r="I17" s="433" t="s">
        <v>43</v>
      </c>
      <c r="J17" s="433" t="s">
        <v>44</v>
      </c>
      <c r="K17" s="433" t="s">
        <v>45</v>
      </c>
      <c r="L17" s="433" t="s">
        <v>46</v>
      </c>
      <c r="M17" s="433" t="s">
        <v>47</v>
      </c>
      <c r="N17" s="433" t="s">
        <v>48</v>
      </c>
      <c r="O17" s="433" t="s">
        <v>49</v>
      </c>
      <c r="P17" s="433" t="s">
        <v>50</v>
      </c>
      <c r="Q17" s="496"/>
      <c r="R17" s="496"/>
      <c r="S17" s="496"/>
      <c r="T17" s="497"/>
      <c r="U17" s="771" t="s">
        <v>51</v>
      </c>
      <c r="V17" s="417"/>
      <c r="W17" s="433" t="s">
        <v>52</v>
      </c>
      <c r="X17" s="433" t="s">
        <v>53</v>
      </c>
      <c r="Y17" s="772" t="s">
        <v>54</v>
      </c>
      <c r="Z17" s="433" t="s">
        <v>55</v>
      </c>
      <c r="AA17" s="638" t="s">
        <v>56</v>
      </c>
      <c r="AB17" s="638" t="s">
        <v>57</v>
      </c>
      <c r="AC17" s="638" t="s">
        <v>58</v>
      </c>
      <c r="AD17" s="638" t="s">
        <v>59</v>
      </c>
      <c r="AE17" s="729"/>
      <c r="AF17" s="730"/>
      <c r="AG17" s="509"/>
      <c r="BD17" s="620" t="s">
        <v>60</v>
      </c>
    </row>
    <row r="18" spans="1:68" ht="14.25" customHeight="1" x14ac:dyDescent="0.2">
      <c r="A18" s="434"/>
      <c r="B18" s="434"/>
      <c r="C18" s="434"/>
      <c r="D18" s="498"/>
      <c r="E18" s="500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8"/>
      <c r="Q18" s="499"/>
      <c r="R18" s="499"/>
      <c r="S18" s="499"/>
      <c r="T18" s="500"/>
      <c r="U18" s="381" t="s">
        <v>61</v>
      </c>
      <c r="V18" s="381" t="s">
        <v>62</v>
      </c>
      <c r="W18" s="434"/>
      <c r="X18" s="434"/>
      <c r="Y18" s="773"/>
      <c r="Z18" s="434"/>
      <c r="AA18" s="639"/>
      <c r="AB18" s="639"/>
      <c r="AC18" s="639"/>
      <c r="AD18" s="731"/>
      <c r="AE18" s="732"/>
      <c r="AF18" s="733"/>
      <c r="AG18" s="510"/>
      <c r="BD18" s="391"/>
    </row>
    <row r="19" spans="1:68" ht="27.75" customHeight="1" x14ac:dyDescent="0.2">
      <c r="A19" s="411" t="s">
        <v>63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12"/>
      <c r="AA19" s="48"/>
      <c r="AB19" s="48"/>
      <c r="AC19" s="48"/>
    </row>
    <row r="20" spans="1:68" ht="16.5" customHeight="1" x14ac:dyDescent="0.25">
      <c r="A20" s="390" t="s">
        <v>63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customHeight="1" x14ac:dyDescent="0.25">
      <c r="A21" s="403" t="s">
        <v>64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7"/>
      <c r="AB21" s="377"/>
      <c r="AC21" s="37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69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70</v>
      </c>
      <c r="Q23" s="401"/>
      <c r="R23" s="401"/>
      <c r="S23" s="401"/>
      <c r="T23" s="401"/>
      <c r="U23" s="401"/>
      <c r="V23" s="402"/>
      <c r="W23" s="37" t="s">
        <v>71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70</v>
      </c>
      <c r="Q24" s="401"/>
      <c r="R24" s="401"/>
      <c r="S24" s="401"/>
      <c r="T24" s="401"/>
      <c r="U24" s="401"/>
      <c r="V24" s="402"/>
      <c r="W24" s="37" t="s">
        <v>69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3" t="s">
        <v>72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7"/>
      <c r="AB25" s="377"/>
      <c r="AC25" s="377"/>
    </row>
    <row r="26" spans="1:68" ht="27" customHeight="1" x14ac:dyDescent="0.25">
      <c r="A26" s="54" t="s">
        <v>73</v>
      </c>
      <c r="B26" s="54" t="s">
        <v>74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69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69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4301051180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30</v>
      </c>
      <c r="P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3"/>
      <c r="R28" s="393"/>
      <c r="S28" s="393"/>
      <c r="T28" s="394"/>
      <c r="U28" s="34"/>
      <c r="V28" s="34"/>
      <c r="W28" s="35" t="s">
        <v>69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78</v>
      </c>
      <c r="B29" s="54" t="s">
        <v>80</v>
      </c>
      <c r="C29" s="31">
        <v>4301051692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3"/>
      <c r="R29" s="393"/>
      <c r="S29" s="393"/>
      <c r="T29" s="394"/>
      <c r="U29" s="34"/>
      <c r="V29" s="34"/>
      <c r="W29" s="35" t="s">
        <v>69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82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29" t="s">
        <v>83</v>
      </c>
      <c r="Q30" s="393"/>
      <c r="R30" s="393"/>
      <c r="S30" s="393"/>
      <c r="T30" s="394"/>
      <c r="U30" s="34"/>
      <c r="V30" s="34"/>
      <c r="W30" s="35" t="s">
        <v>69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3" t="s">
        <v>86</v>
      </c>
      <c r="Q31" s="393"/>
      <c r="R31" s="393"/>
      <c r="S31" s="393"/>
      <c r="T31" s="394"/>
      <c r="U31" s="34"/>
      <c r="V31" s="34"/>
      <c r="W31" s="35" t="s">
        <v>69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87</v>
      </c>
      <c r="B32" s="54" t="s">
        <v>88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69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69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70</v>
      </c>
      <c r="Q34" s="401"/>
      <c r="R34" s="401"/>
      <c r="S34" s="401"/>
      <c r="T34" s="401"/>
      <c r="U34" s="401"/>
      <c r="V34" s="402"/>
      <c r="W34" s="37" t="s">
        <v>71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70</v>
      </c>
      <c r="Q35" s="401"/>
      <c r="R35" s="401"/>
      <c r="S35" s="401"/>
      <c r="T35" s="401"/>
      <c r="U35" s="401"/>
      <c r="V35" s="402"/>
      <c r="W35" s="37" t="s">
        <v>69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3" t="s">
        <v>91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77"/>
      <c r="AB36" s="377"/>
      <c r="AC36" s="377"/>
    </row>
    <row r="37" spans="1:68" ht="27" customHeight="1" x14ac:dyDescent="0.25">
      <c r="A37" s="54" t="s">
        <v>92</v>
      </c>
      <c r="B37" s="54" t="s">
        <v>93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75</v>
      </c>
      <c r="L37" s="32"/>
      <c r="M37" s="33" t="s">
        <v>94</v>
      </c>
      <c r="N37" s="33"/>
      <c r="O37" s="32">
        <v>120</v>
      </c>
      <c r="P37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69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95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70</v>
      </c>
      <c r="Q38" s="401"/>
      <c r="R38" s="401"/>
      <c r="S38" s="401"/>
      <c r="T38" s="401"/>
      <c r="U38" s="401"/>
      <c r="V38" s="402"/>
      <c r="W38" s="37" t="s">
        <v>71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70</v>
      </c>
      <c r="Q39" s="401"/>
      <c r="R39" s="401"/>
      <c r="S39" s="401"/>
      <c r="T39" s="401"/>
      <c r="U39" s="401"/>
      <c r="V39" s="402"/>
      <c r="W39" s="37" t="s">
        <v>69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3" t="s">
        <v>96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77"/>
      <c r="AB40" s="377"/>
      <c r="AC40" s="377"/>
    </row>
    <row r="41" spans="1:68" ht="80.25" customHeight="1" x14ac:dyDescent="0.25">
      <c r="A41" s="54" t="s">
        <v>97</v>
      </c>
      <c r="B41" s="54" t="s">
        <v>98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75</v>
      </c>
      <c r="L41" s="32"/>
      <c r="M41" s="33" t="s">
        <v>94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69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99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70</v>
      </c>
      <c r="Q42" s="401"/>
      <c r="R42" s="401"/>
      <c r="S42" s="401"/>
      <c r="T42" s="401"/>
      <c r="U42" s="401"/>
      <c r="V42" s="402"/>
      <c r="W42" s="37" t="s">
        <v>71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70</v>
      </c>
      <c r="Q43" s="401"/>
      <c r="R43" s="401"/>
      <c r="S43" s="401"/>
      <c r="T43" s="401"/>
      <c r="U43" s="401"/>
      <c r="V43" s="402"/>
      <c r="W43" s="37" t="s">
        <v>69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3" t="s">
        <v>100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77"/>
      <c r="AB44" s="377"/>
      <c r="AC44" s="377"/>
    </row>
    <row r="45" spans="1:68" ht="27" customHeight="1" x14ac:dyDescent="0.25">
      <c r="A45" s="54" t="s">
        <v>101</v>
      </c>
      <c r="B45" s="54" t="s">
        <v>102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75</v>
      </c>
      <c r="L45" s="32"/>
      <c r="M45" s="33" t="s">
        <v>94</v>
      </c>
      <c r="N45" s="33"/>
      <c r="O45" s="32">
        <v>120</v>
      </c>
      <c r="P45" s="6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69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95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70</v>
      </c>
      <c r="Q46" s="401"/>
      <c r="R46" s="401"/>
      <c r="S46" s="401"/>
      <c r="T46" s="401"/>
      <c r="U46" s="401"/>
      <c r="V46" s="402"/>
      <c r="W46" s="37" t="s">
        <v>71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70</v>
      </c>
      <c r="Q47" s="401"/>
      <c r="R47" s="401"/>
      <c r="S47" s="401"/>
      <c r="T47" s="401"/>
      <c r="U47" s="401"/>
      <c r="V47" s="402"/>
      <c r="W47" s="37" t="s">
        <v>69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1" t="s">
        <v>103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412"/>
      <c r="Z48" s="412"/>
      <c r="AA48" s="48"/>
      <c r="AB48" s="48"/>
      <c r="AC48" s="48"/>
    </row>
    <row r="49" spans="1:68" ht="16.5" customHeight="1" x14ac:dyDescent="0.25">
      <c r="A49" s="390" t="s">
        <v>104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8"/>
      <c r="AB49" s="378"/>
      <c r="AC49" s="378"/>
    </row>
    <row r="50" spans="1:68" ht="14.25" customHeight="1" x14ac:dyDescent="0.25">
      <c r="A50" s="403" t="s">
        <v>105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77"/>
      <c r="AB50" s="377"/>
      <c r="AC50" s="377"/>
    </row>
    <row r="51" spans="1:68" ht="27" customHeight="1" x14ac:dyDescent="0.25">
      <c r="A51" s="54" t="s">
        <v>106</v>
      </c>
      <c r="B51" s="54" t="s">
        <v>107</v>
      </c>
      <c r="C51" s="31">
        <v>4301011380</v>
      </c>
      <c r="D51" s="388">
        <v>4607091385670</v>
      </c>
      <c r="E51" s="389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108</v>
      </c>
      <c r="L51" s="32"/>
      <c r="M51" s="33" t="s">
        <v>109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3"/>
      <c r="R51" s="393"/>
      <c r="S51" s="393"/>
      <c r="T51" s="394"/>
      <c r="U51" s="34"/>
      <c r="V51" s="34"/>
      <c r="W51" s="35" t="s">
        <v>69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106</v>
      </c>
      <c r="B52" s="54" t="s">
        <v>110</v>
      </c>
      <c r="C52" s="31">
        <v>4301011540</v>
      </c>
      <c r="D52" s="388">
        <v>4607091385670</v>
      </c>
      <c r="E52" s="389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108</v>
      </c>
      <c r="L52" s="32"/>
      <c r="M52" s="33" t="s">
        <v>111</v>
      </c>
      <c r="N52" s="33"/>
      <c r="O52" s="32">
        <v>50</v>
      </c>
      <c r="P52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3"/>
      <c r="R52" s="393"/>
      <c r="S52" s="393"/>
      <c r="T52" s="394"/>
      <c r="U52" s="34"/>
      <c r="V52" s="34"/>
      <c r="W52" s="35" t="s">
        <v>69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112</v>
      </c>
      <c r="B53" s="54" t="s">
        <v>113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108</v>
      </c>
      <c r="L53" s="32"/>
      <c r="M53" s="33" t="s">
        <v>109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69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114</v>
      </c>
      <c r="B54" s="54" t="s">
        <v>115</v>
      </c>
      <c r="C54" s="31">
        <v>4301011382</v>
      </c>
      <c r="D54" s="388">
        <v>4607091385687</v>
      </c>
      <c r="E54" s="389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75</v>
      </c>
      <c r="L54" s="32"/>
      <c r="M54" s="33" t="s">
        <v>111</v>
      </c>
      <c r="N54" s="33"/>
      <c r="O54" s="32">
        <v>50</v>
      </c>
      <c r="P54" s="7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3"/>
      <c r="R54" s="393"/>
      <c r="S54" s="393"/>
      <c r="T54" s="394"/>
      <c r="U54" s="34"/>
      <c r="V54" s="34"/>
      <c r="W54" s="35" t="s">
        <v>69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116</v>
      </c>
      <c r="B55" s="54" t="s">
        <v>117</v>
      </c>
      <c r="C55" s="31">
        <v>4301011565</v>
      </c>
      <c r="D55" s="388">
        <v>4680115882539</v>
      </c>
      <c r="E55" s="389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75</v>
      </c>
      <c r="L55" s="32"/>
      <c r="M55" s="33" t="s">
        <v>111</v>
      </c>
      <c r="N55" s="33"/>
      <c r="O55" s="32">
        <v>50</v>
      </c>
      <c r="P55" s="5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3"/>
      <c r="R55" s="393"/>
      <c r="S55" s="393"/>
      <c r="T55" s="394"/>
      <c r="U55" s="34"/>
      <c r="V55" s="34"/>
      <c r="W55" s="35" t="s">
        <v>69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75</v>
      </c>
      <c r="L56" s="32"/>
      <c r="M56" s="33" t="s">
        <v>109</v>
      </c>
      <c r="N56" s="33"/>
      <c r="O56" s="32">
        <v>50</v>
      </c>
      <c r="P56" s="4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69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70</v>
      </c>
      <c r="Q57" s="401"/>
      <c r="R57" s="401"/>
      <c r="S57" s="401"/>
      <c r="T57" s="401"/>
      <c r="U57" s="401"/>
      <c r="V57" s="402"/>
      <c r="W57" s="37" t="s">
        <v>71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70</v>
      </c>
      <c r="Q58" s="401"/>
      <c r="R58" s="401"/>
      <c r="S58" s="401"/>
      <c r="T58" s="401"/>
      <c r="U58" s="401"/>
      <c r="V58" s="402"/>
      <c r="W58" s="37" t="s">
        <v>69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customHeight="1" x14ac:dyDescent="0.25">
      <c r="A59" s="403" t="s">
        <v>72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77"/>
      <c r="AB59" s="377"/>
      <c r="AC59" s="377"/>
    </row>
    <row r="60" spans="1:68" ht="16.5" customHeight="1" x14ac:dyDescent="0.25">
      <c r="A60" s="54" t="s">
        <v>120</v>
      </c>
      <c r="B60" s="54" t="s">
        <v>121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67</v>
      </c>
      <c r="L60" s="32"/>
      <c r="M60" s="33" t="s">
        <v>111</v>
      </c>
      <c r="N60" s="33"/>
      <c r="O60" s="32">
        <v>40</v>
      </c>
      <c r="P60" s="770" t="s">
        <v>122</v>
      </c>
      <c r="Q60" s="393"/>
      <c r="R60" s="393"/>
      <c r="S60" s="393"/>
      <c r="T60" s="394"/>
      <c r="U60" s="34"/>
      <c r="V60" s="34"/>
      <c r="W60" s="35" t="s">
        <v>69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123</v>
      </c>
      <c r="B61" s="54" t="s">
        <v>124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75</v>
      </c>
      <c r="L61" s="32"/>
      <c r="M61" s="33" t="s">
        <v>111</v>
      </c>
      <c r="N61" s="33"/>
      <c r="O61" s="32">
        <v>40</v>
      </c>
      <c r="P61" s="691" t="s">
        <v>125</v>
      </c>
      <c r="Q61" s="393"/>
      <c r="R61" s="393"/>
      <c r="S61" s="393"/>
      <c r="T61" s="394"/>
      <c r="U61" s="34"/>
      <c r="V61" s="34"/>
      <c r="W61" s="35" t="s">
        <v>69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70</v>
      </c>
      <c r="Q62" s="401"/>
      <c r="R62" s="401"/>
      <c r="S62" s="401"/>
      <c r="T62" s="401"/>
      <c r="U62" s="401"/>
      <c r="V62" s="402"/>
      <c r="W62" s="37" t="s">
        <v>71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70</v>
      </c>
      <c r="Q63" s="401"/>
      <c r="R63" s="401"/>
      <c r="S63" s="401"/>
      <c r="T63" s="401"/>
      <c r="U63" s="401"/>
      <c r="V63" s="402"/>
      <c r="W63" s="37" t="s">
        <v>69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126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8"/>
      <c r="AB64" s="378"/>
      <c r="AC64" s="378"/>
    </row>
    <row r="65" spans="1:68" ht="14.25" customHeight="1" x14ac:dyDescent="0.25">
      <c r="A65" s="403" t="s">
        <v>105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77"/>
      <c r="AB65" s="377"/>
      <c r="AC65" s="377"/>
    </row>
    <row r="66" spans="1:68" ht="27" customHeight="1" x14ac:dyDescent="0.25">
      <c r="A66" s="54" t="s">
        <v>127</v>
      </c>
      <c r="B66" s="54" t="s">
        <v>128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108</v>
      </c>
      <c r="L66" s="32"/>
      <c r="M66" s="33" t="s">
        <v>129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69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127</v>
      </c>
      <c r="B67" s="54" t="s">
        <v>130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108</v>
      </c>
      <c r="L67" s="32"/>
      <c r="M67" s="33" t="s">
        <v>109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69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75</v>
      </c>
      <c r="L68" s="32"/>
      <c r="M68" s="33" t="s">
        <v>109</v>
      </c>
      <c r="N68" s="33"/>
      <c r="O68" s="32">
        <v>45</v>
      </c>
      <c r="P68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69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133</v>
      </c>
      <c r="B69" s="54" t="s">
        <v>134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69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135</v>
      </c>
      <c r="B70" s="54" t="s">
        <v>136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75</v>
      </c>
      <c r="L70" s="32"/>
      <c r="M70" s="33" t="s">
        <v>109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69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137</v>
      </c>
      <c r="B71" s="54" t="s">
        <v>138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75</v>
      </c>
      <c r="L71" s="32"/>
      <c r="M71" s="33" t="s">
        <v>139</v>
      </c>
      <c r="N71" s="33"/>
      <c r="O71" s="32">
        <v>50</v>
      </c>
      <c r="P71" s="785" t="s">
        <v>140</v>
      </c>
      <c r="Q71" s="393"/>
      <c r="R71" s="393"/>
      <c r="S71" s="393"/>
      <c r="T71" s="394"/>
      <c r="U71" s="34"/>
      <c r="V71" s="34"/>
      <c r="W71" s="35" t="s">
        <v>69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70</v>
      </c>
      <c r="Q72" s="401"/>
      <c r="R72" s="401"/>
      <c r="S72" s="401"/>
      <c r="T72" s="401"/>
      <c r="U72" s="401"/>
      <c r="V72" s="402"/>
      <c r="W72" s="37" t="s">
        <v>71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70</v>
      </c>
      <c r="Q73" s="401"/>
      <c r="R73" s="401"/>
      <c r="S73" s="401"/>
      <c r="T73" s="401"/>
      <c r="U73" s="401"/>
      <c r="V73" s="402"/>
      <c r="W73" s="37" t="s">
        <v>69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customHeight="1" x14ac:dyDescent="0.25">
      <c r="A74" s="403" t="s">
        <v>141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77"/>
      <c r="AB74" s="377"/>
      <c r="AC74" s="377"/>
    </row>
    <row r="75" spans="1:68" ht="27" customHeight="1" x14ac:dyDescent="0.25">
      <c r="A75" s="54" t="s">
        <v>142</v>
      </c>
      <c r="B75" s="54" t="s">
        <v>143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108</v>
      </c>
      <c r="L75" s="32"/>
      <c r="M75" s="33" t="s">
        <v>109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69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75</v>
      </c>
      <c r="L76" s="32"/>
      <c r="M76" s="33" t="s">
        <v>109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69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70</v>
      </c>
      <c r="Q77" s="401"/>
      <c r="R77" s="401"/>
      <c r="S77" s="401"/>
      <c r="T77" s="401"/>
      <c r="U77" s="401"/>
      <c r="V77" s="402"/>
      <c r="W77" s="37" t="s">
        <v>71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70</v>
      </c>
      <c r="Q78" s="401"/>
      <c r="R78" s="401"/>
      <c r="S78" s="401"/>
      <c r="T78" s="401"/>
      <c r="U78" s="401"/>
      <c r="V78" s="402"/>
      <c r="W78" s="37" t="s">
        <v>69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customHeight="1" x14ac:dyDescent="0.25">
      <c r="A79" s="403" t="s">
        <v>64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77"/>
      <c r="AB79" s="377"/>
      <c r="AC79" s="377"/>
    </row>
    <row r="80" spans="1:68" ht="27" customHeight="1" x14ac:dyDescent="0.25">
      <c r="A80" s="54" t="s">
        <v>146</v>
      </c>
      <c r="B80" s="54" t="s">
        <v>147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66" t="s">
        <v>148</v>
      </c>
      <c r="Q80" s="393"/>
      <c r="R80" s="393"/>
      <c r="S80" s="393"/>
      <c r="T80" s="394"/>
      <c r="U80" s="34"/>
      <c r="V80" s="34"/>
      <c r="W80" s="35" t="s">
        <v>69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149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150</v>
      </c>
      <c r="B81" s="54" t="s">
        <v>151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436" t="s">
        <v>152</v>
      </c>
      <c r="Q81" s="393"/>
      <c r="R81" s="393"/>
      <c r="S81" s="393"/>
      <c r="T81" s="394"/>
      <c r="U81" s="34"/>
      <c r="V81" s="34"/>
      <c r="W81" s="35" t="s">
        <v>69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149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153</v>
      </c>
      <c r="B82" s="54" t="s">
        <v>154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75</v>
      </c>
      <c r="L82" s="32"/>
      <c r="M82" s="33" t="s">
        <v>68</v>
      </c>
      <c r="N82" s="33"/>
      <c r="O82" s="32">
        <v>40</v>
      </c>
      <c r="P82" s="737" t="s">
        <v>155</v>
      </c>
      <c r="Q82" s="393"/>
      <c r="R82" s="393"/>
      <c r="S82" s="393"/>
      <c r="T82" s="394"/>
      <c r="U82" s="34"/>
      <c r="V82" s="34"/>
      <c r="W82" s="35" t="s">
        <v>69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156</v>
      </c>
      <c r="B83" s="54" t="s">
        <v>157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65" t="s">
        <v>158</v>
      </c>
      <c r="Q83" s="393"/>
      <c r="R83" s="393"/>
      <c r="S83" s="393"/>
      <c r="T83" s="394"/>
      <c r="U83" s="34"/>
      <c r="V83" s="34"/>
      <c r="W83" s="35" t="s">
        <v>69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159</v>
      </c>
      <c r="B84" s="54" t="s">
        <v>160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0" t="s">
        <v>161</v>
      </c>
      <c r="Q84" s="393"/>
      <c r="R84" s="393"/>
      <c r="S84" s="393"/>
      <c r="T84" s="394"/>
      <c r="U84" s="34"/>
      <c r="V84" s="34"/>
      <c r="W84" s="35" t="s">
        <v>69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162</v>
      </c>
      <c r="B85" s="54" t="s">
        <v>163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68" t="s">
        <v>164</v>
      </c>
      <c r="Q85" s="393"/>
      <c r="R85" s="393"/>
      <c r="S85" s="393"/>
      <c r="T85" s="394"/>
      <c r="U85" s="34"/>
      <c r="V85" s="34"/>
      <c r="W85" s="35" t="s">
        <v>69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70</v>
      </c>
      <c r="Q86" s="401"/>
      <c r="R86" s="401"/>
      <c r="S86" s="401"/>
      <c r="T86" s="401"/>
      <c r="U86" s="401"/>
      <c r="V86" s="402"/>
      <c r="W86" s="37" t="s">
        <v>71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70</v>
      </c>
      <c r="Q87" s="401"/>
      <c r="R87" s="401"/>
      <c r="S87" s="401"/>
      <c r="T87" s="401"/>
      <c r="U87" s="401"/>
      <c r="V87" s="402"/>
      <c r="W87" s="37" t="s">
        <v>69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3" t="s">
        <v>72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77"/>
      <c r="AB88" s="377"/>
      <c r="AC88" s="377"/>
    </row>
    <row r="89" spans="1:68" ht="16.5" customHeight="1" x14ac:dyDescent="0.25">
      <c r="A89" s="54" t="s">
        <v>165</v>
      </c>
      <c r="B89" s="54" t="s">
        <v>166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75</v>
      </c>
      <c r="L89" s="32"/>
      <c r="M89" s="33" t="s">
        <v>111</v>
      </c>
      <c r="N89" s="33"/>
      <c r="O89" s="32">
        <v>40</v>
      </c>
      <c r="P89" s="601" t="s">
        <v>167</v>
      </c>
      <c r="Q89" s="393"/>
      <c r="R89" s="393"/>
      <c r="S89" s="393"/>
      <c r="T89" s="394"/>
      <c r="U89" s="34"/>
      <c r="V89" s="34"/>
      <c r="W89" s="35" t="s">
        <v>69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168</v>
      </c>
      <c r="B90" s="54" t="s">
        <v>169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75</v>
      </c>
      <c r="L90" s="32"/>
      <c r="M90" s="33" t="s">
        <v>68</v>
      </c>
      <c r="N90" s="33"/>
      <c r="O90" s="32">
        <v>40</v>
      </c>
      <c r="P90" s="626" t="s">
        <v>170</v>
      </c>
      <c r="Q90" s="393"/>
      <c r="R90" s="393"/>
      <c r="S90" s="393"/>
      <c r="T90" s="394"/>
      <c r="U90" s="34"/>
      <c r="V90" s="34"/>
      <c r="W90" s="35" t="s">
        <v>69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70</v>
      </c>
      <c r="Q91" s="401"/>
      <c r="R91" s="401"/>
      <c r="S91" s="401"/>
      <c r="T91" s="401"/>
      <c r="U91" s="401"/>
      <c r="V91" s="402"/>
      <c r="W91" s="37" t="s">
        <v>71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70</v>
      </c>
      <c r="Q92" s="401"/>
      <c r="R92" s="401"/>
      <c r="S92" s="401"/>
      <c r="T92" s="401"/>
      <c r="U92" s="401"/>
      <c r="V92" s="402"/>
      <c r="W92" s="37" t="s">
        <v>69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3" t="s">
        <v>171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77"/>
      <c r="AB93" s="377"/>
      <c r="AC93" s="377"/>
    </row>
    <row r="94" spans="1:68" ht="27" customHeight="1" x14ac:dyDescent="0.25">
      <c r="A94" s="54" t="s">
        <v>172</v>
      </c>
      <c r="B94" s="54" t="s">
        <v>173</v>
      </c>
      <c r="C94" s="31">
        <v>4301060366</v>
      </c>
      <c r="D94" s="388">
        <v>4680115881532</v>
      </c>
      <c r="E94" s="389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108</v>
      </c>
      <c r="L94" s="32"/>
      <c r="M94" s="33" t="s">
        <v>68</v>
      </c>
      <c r="N94" s="33"/>
      <c r="O94" s="32">
        <v>30</v>
      </c>
      <c r="P94" s="45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69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172</v>
      </c>
      <c r="B95" s="54" t="s">
        <v>174</v>
      </c>
      <c r="C95" s="31">
        <v>4301060371</v>
      </c>
      <c r="D95" s="388">
        <v>4680115881532</v>
      </c>
      <c r="E95" s="389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108</v>
      </c>
      <c r="L95" s="32"/>
      <c r="M95" s="33" t="s">
        <v>68</v>
      </c>
      <c r="N95" s="33"/>
      <c r="O95" s="32">
        <v>30</v>
      </c>
      <c r="P95" s="4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69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175</v>
      </c>
      <c r="B96" s="54" t="s">
        <v>176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75</v>
      </c>
      <c r="L96" s="32"/>
      <c r="M96" s="33" t="s">
        <v>111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69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70</v>
      </c>
      <c r="Q97" s="401"/>
      <c r="R97" s="401"/>
      <c r="S97" s="401"/>
      <c r="T97" s="401"/>
      <c r="U97" s="401"/>
      <c r="V97" s="402"/>
      <c r="W97" s="37" t="s">
        <v>71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70</v>
      </c>
      <c r="Q98" s="401"/>
      <c r="R98" s="401"/>
      <c r="S98" s="401"/>
      <c r="T98" s="401"/>
      <c r="U98" s="401"/>
      <c r="V98" s="402"/>
      <c r="W98" s="37" t="s">
        <v>69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177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8"/>
      <c r="AB99" s="378"/>
      <c r="AC99" s="378"/>
    </row>
    <row r="100" spans="1:68" ht="14.25" customHeight="1" x14ac:dyDescent="0.25">
      <c r="A100" s="403" t="s">
        <v>105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77"/>
      <c r="AB100" s="377"/>
      <c r="AC100" s="377"/>
    </row>
    <row r="101" spans="1:68" ht="27" customHeight="1" x14ac:dyDescent="0.25">
      <c r="A101" s="54" t="s">
        <v>178</v>
      </c>
      <c r="B101" s="54" t="s">
        <v>179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108</v>
      </c>
      <c r="L101" s="32"/>
      <c r="M101" s="33" t="s">
        <v>139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69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180</v>
      </c>
      <c r="B102" s="54" t="s">
        <v>181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75</v>
      </c>
      <c r="L102" s="32"/>
      <c r="M102" s="33" t="s">
        <v>111</v>
      </c>
      <c r="N102" s="33"/>
      <c r="O102" s="32">
        <v>50</v>
      </c>
      <c r="P102" s="7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69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182</v>
      </c>
      <c r="B103" s="54" t="s">
        <v>183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75</v>
      </c>
      <c r="L103" s="32"/>
      <c r="M103" s="33" t="s">
        <v>139</v>
      </c>
      <c r="N103" s="33"/>
      <c r="O103" s="32">
        <v>50</v>
      </c>
      <c r="P103" s="487" t="s">
        <v>184</v>
      </c>
      <c r="Q103" s="393"/>
      <c r="R103" s="393"/>
      <c r="S103" s="393"/>
      <c r="T103" s="394"/>
      <c r="U103" s="34"/>
      <c r="V103" s="34"/>
      <c r="W103" s="35" t="s">
        <v>69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70</v>
      </c>
      <c r="Q104" s="401"/>
      <c r="R104" s="401"/>
      <c r="S104" s="401"/>
      <c r="T104" s="401"/>
      <c r="U104" s="401"/>
      <c r="V104" s="402"/>
      <c r="W104" s="37" t="s">
        <v>71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70</v>
      </c>
      <c r="Q105" s="401"/>
      <c r="R105" s="401"/>
      <c r="S105" s="401"/>
      <c r="T105" s="401"/>
      <c r="U105" s="401"/>
      <c r="V105" s="402"/>
      <c r="W105" s="37" t="s">
        <v>69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customHeight="1" x14ac:dyDescent="0.25">
      <c r="A106" s="403" t="s">
        <v>72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77"/>
      <c r="AB106" s="377"/>
      <c r="AC106" s="377"/>
    </row>
    <row r="107" spans="1:68" ht="27" customHeight="1" x14ac:dyDescent="0.25">
      <c r="A107" s="54" t="s">
        <v>185</v>
      </c>
      <c r="B107" s="54" t="s">
        <v>186</v>
      </c>
      <c r="C107" s="31">
        <v>4301051437</v>
      </c>
      <c r="D107" s="388">
        <v>4607091386967</v>
      </c>
      <c r="E107" s="389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108</v>
      </c>
      <c r="L107" s="32"/>
      <c r="M107" s="33" t="s">
        <v>111</v>
      </c>
      <c r="N107" s="33"/>
      <c r="O107" s="32">
        <v>45</v>
      </c>
      <c r="P107" s="7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3"/>
      <c r="R107" s="393"/>
      <c r="S107" s="393"/>
      <c r="T107" s="394"/>
      <c r="U107" s="34"/>
      <c r="V107" s="34"/>
      <c r="W107" s="35" t="s">
        <v>69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185</v>
      </c>
      <c r="B108" s="54" t="s">
        <v>187</v>
      </c>
      <c r="C108" s="31">
        <v>4301051543</v>
      </c>
      <c r="D108" s="388">
        <v>4607091386967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2"/>
      <c r="M108" s="33" t="s">
        <v>68</v>
      </c>
      <c r="N108" s="33"/>
      <c r="O108" s="32">
        <v>45</v>
      </c>
      <c r="P108" s="6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3"/>
      <c r="R108" s="393"/>
      <c r="S108" s="393"/>
      <c r="T108" s="394"/>
      <c r="U108" s="34"/>
      <c r="V108" s="34"/>
      <c r="W108" s="35" t="s">
        <v>69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188</v>
      </c>
      <c r="B109" s="54" t="s">
        <v>189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75</v>
      </c>
      <c r="L109" s="32"/>
      <c r="M109" s="33" t="s">
        <v>111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69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190</v>
      </c>
      <c r="B110" s="54" t="s">
        <v>191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75</v>
      </c>
      <c r="L110" s="32"/>
      <c r="M110" s="33" t="s">
        <v>111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69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192</v>
      </c>
      <c r="B111" s="54" t="s">
        <v>193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75</v>
      </c>
      <c r="L111" s="32"/>
      <c r="M111" s="33" t="s">
        <v>111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69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70</v>
      </c>
      <c r="Q112" s="401"/>
      <c r="R112" s="401"/>
      <c r="S112" s="401"/>
      <c r="T112" s="401"/>
      <c r="U112" s="401"/>
      <c r="V112" s="402"/>
      <c r="W112" s="37" t="s">
        <v>71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70</v>
      </c>
      <c r="Q113" s="401"/>
      <c r="R113" s="401"/>
      <c r="S113" s="401"/>
      <c r="T113" s="401"/>
      <c r="U113" s="401"/>
      <c r="V113" s="402"/>
      <c r="W113" s="37" t="s">
        <v>69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customHeight="1" x14ac:dyDescent="0.25">
      <c r="A114" s="390" t="s">
        <v>194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8"/>
      <c r="AB114" s="378"/>
      <c r="AC114" s="378"/>
    </row>
    <row r="115" spans="1:68" ht="14.25" customHeight="1" x14ac:dyDescent="0.25">
      <c r="A115" s="403" t="s">
        <v>105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77"/>
      <c r="AB115" s="377"/>
      <c r="AC115" s="377"/>
    </row>
    <row r="116" spans="1:68" ht="16.5" customHeight="1" x14ac:dyDescent="0.25">
      <c r="A116" s="54" t="s">
        <v>195</v>
      </c>
      <c r="B116" s="54" t="s">
        <v>196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108</v>
      </c>
      <c r="L116" s="32"/>
      <c r="M116" s="33" t="s">
        <v>109</v>
      </c>
      <c r="N116" s="33"/>
      <c r="O116" s="32">
        <v>50</v>
      </c>
      <c r="P116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69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195</v>
      </c>
      <c r="B117" s="54" t="s">
        <v>197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108</v>
      </c>
      <c r="L117" s="32"/>
      <c r="M117" s="33" t="s">
        <v>109</v>
      </c>
      <c r="N117" s="33"/>
      <c r="O117" s="32">
        <v>50</v>
      </c>
      <c r="P117" s="5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69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198</v>
      </c>
      <c r="B118" s="54" t="s">
        <v>199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75</v>
      </c>
      <c r="L118" s="32"/>
      <c r="M118" s="33" t="s">
        <v>111</v>
      </c>
      <c r="N118" s="33"/>
      <c r="O118" s="32">
        <v>50</v>
      </c>
      <c r="P118" s="5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69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200</v>
      </c>
      <c r="B119" s="54" t="s">
        <v>201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75</v>
      </c>
      <c r="L119" s="32"/>
      <c r="M119" s="33" t="s">
        <v>109</v>
      </c>
      <c r="N119" s="33"/>
      <c r="O119" s="32">
        <v>50</v>
      </c>
      <c r="P119" s="536" t="s">
        <v>202</v>
      </c>
      <c r="Q119" s="393"/>
      <c r="R119" s="393"/>
      <c r="S119" s="393"/>
      <c r="T119" s="394"/>
      <c r="U119" s="34"/>
      <c r="V119" s="34"/>
      <c r="W119" s="35" t="s">
        <v>69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203</v>
      </c>
      <c r="B120" s="54" t="s">
        <v>204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75</v>
      </c>
      <c r="L120" s="32"/>
      <c r="M120" s="33" t="s">
        <v>111</v>
      </c>
      <c r="N120" s="33"/>
      <c r="O120" s="32">
        <v>50</v>
      </c>
      <c r="P120" s="4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69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70</v>
      </c>
      <c r="Q121" s="401"/>
      <c r="R121" s="401"/>
      <c r="S121" s="401"/>
      <c r="T121" s="401"/>
      <c r="U121" s="401"/>
      <c r="V121" s="402"/>
      <c r="W121" s="37" t="s">
        <v>71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70</v>
      </c>
      <c r="Q122" s="401"/>
      <c r="R122" s="401"/>
      <c r="S122" s="401"/>
      <c r="T122" s="401"/>
      <c r="U122" s="401"/>
      <c r="V122" s="402"/>
      <c r="W122" s="37" t="s">
        <v>69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customHeight="1" x14ac:dyDescent="0.25">
      <c r="A123" s="403" t="s">
        <v>141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77"/>
      <c r="AB123" s="377"/>
      <c r="AC123" s="377"/>
    </row>
    <row r="124" spans="1:68" ht="16.5" customHeight="1" x14ac:dyDescent="0.25">
      <c r="A124" s="54" t="s">
        <v>205</v>
      </c>
      <c r="B124" s="54" t="s">
        <v>206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108</v>
      </c>
      <c r="L124" s="32"/>
      <c r="M124" s="33" t="s">
        <v>109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69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207</v>
      </c>
      <c r="B125" s="54" t="s">
        <v>208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67</v>
      </c>
      <c r="L125" s="32"/>
      <c r="M125" s="33" t="s">
        <v>111</v>
      </c>
      <c r="N125" s="33"/>
      <c r="O125" s="32">
        <v>50</v>
      </c>
      <c r="P125" s="6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69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209</v>
      </c>
      <c r="B126" s="54" t="s">
        <v>210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75</v>
      </c>
      <c r="L126" s="32"/>
      <c r="M126" s="33" t="s">
        <v>109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69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70</v>
      </c>
      <c r="Q127" s="401"/>
      <c r="R127" s="401"/>
      <c r="S127" s="401"/>
      <c r="T127" s="401"/>
      <c r="U127" s="401"/>
      <c r="V127" s="402"/>
      <c r="W127" s="37" t="s">
        <v>71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70</v>
      </c>
      <c r="Q128" s="401"/>
      <c r="R128" s="401"/>
      <c r="S128" s="401"/>
      <c r="T128" s="401"/>
      <c r="U128" s="401"/>
      <c r="V128" s="402"/>
      <c r="W128" s="37" t="s">
        <v>69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3" t="s">
        <v>72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7"/>
      <c r="AB129" s="377"/>
      <c r="AC129" s="377"/>
    </row>
    <row r="130" spans="1:68" ht="27" customHeight="1" x14ac:dyDescent="0.25">
      <c r="A130" s="54" t="s">
        <v>211</v>
      </c>
      <c r="B130" s="54" t="s">
        <v>212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108</v>
      </c>
      <c r="L130" s="32"/>
      <c r="M130" s="33" t="s">
        <v>111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69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211</v>
      </c>
      <c r="B131" s="54" t="s">
        <v>213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108</v>
      </c>
      <c r="L131" s="32"/>
      <c r="M131" s="33" t="s">
        <v>68</v>
      </c>
      <c r="N131" s="33"/>
      <c r="O131" s="32">
        <v>45</v>
      </c>
      <c r="P131" s="5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69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214</v>
      </c>
      <c r="B132" s="54" t="s">
        <v>215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75</v>
      </c>
      <c r="L132" s="32"/>
      <c r="M132" s="33" t="s">
        <v>111</v>
      </c>
      <c r="N132" s="33"/>
      <c r="O132" s="32">
        <v>45</v>
      </c>
      <c r="P132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69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75</v>
      </c>
      <c r="L133" s="32"/>
      <c r="M133" s="33" t="s">
        <v>111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69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customHeight="1" x14ac:dyDescent="0.25">
      <c r="A134" s="54" t="s">
        <v>218</v>
      </c>
      <c r="B134" s="54" t="s">
        <v>219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75</v>
      </c>
      <c r="L134" s="32"/>
      <c r="M134" s="33" t="s">
        <v>68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69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75</v>
      </c>
      <c r="L135" s="32"/>
      <c r="M135" s="33" t="s">
        <v>68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69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70</v>
      </c>
      <c r="Q136" s="401"/>
      <c r="R136" s="401"/>
      <c r="S136" s="401"/>
      <c r="T136" s="401"/>
      <c r="U136" s="401"/>
      <c r="V136" s="402"/>
      <c r="W136" s="37" t="s">
        <v>71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70</v>
      </c>
      <c r="Q137" s="401"/>
      <c r="R137" s="401"/>
      <c r="S137" s="401"/>
      <c r="T137" s="401"/>
      <c r="U137" s="401"/>
      <c r="V137" s="402"/>
      <c r="W137" s="37" t="s">
        <v>69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customHeight="1" x14ac:dyDescent="0.25">
      <c r="A138" s="403" t="s">
        <v>171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77"/>
      <c r="AB138" s="377"/>
      <c r="AC138" s="377"/>
    </row>
    <row r="139" spans="1:68" ht="27" customHeight="1" x14ac:dyDescent="0.25">
      <c r="A139" s="54" t="s">
        <v>222</v>
      </c>
      <c r="B139" s="54" t="s">
        <v>223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69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224</v>
      </c>
      <c r="B140" s="54" t="s">
        <v>225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69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70</v>
      </c>
      <c r="Q141" s="401"/>
      <c r="R141" s="401"/>
      <c r="S141" s="401"/>
      <c r="T141" s="401"/>
      <c r="U141" s="401"/>
      <c r="V141" s="402"/>
      <c r="W141" s="37" t="s">
        <v>71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70</v>
      </c>
      <c r="Q142" s="401"/>
      <c r="R142" s="401"/>
      <c r="S142" s="401"/>
      <c r="T142" s="401"/>
      <c r="U142" s="401"/>
      <c r="V142" s="402"/>
      <c r="W142" s="37" t="s">
        <v>69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226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8"/>
      <c r="AB143" s="378"/>
      <c r="AC143" s="378"/>
    </row>
    <row r="144" spans="1:68" ht="14.25" customHeight="1" x14ac:dyDescent="0.25">
      <c r="A144" s="403" t="s">
        <v>105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77"/>
      <c r="AB144" s="377"/>
      <c r="AC144" s="377"/>
    </row>
    <row r="145" spans="1:68" ht="27" customHeight="1" x14ac:dyDescent="0.25">
      <c r="A145" s="54" t="s">
        <v>227</v>
      </c>
      <c r="B145" s="54" t="s">
        <v>228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75</v>
      </c>
      <c r="L145" s="32"/>
      <c r="M145" s="33" t="s">
        <v>94</v>
      </c>
      <c r="N145" s="33"/>
      <c r="O145" s="32">
        <v>90</v>
      </c>
      <c r="P145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69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227</v>
      </c>
      <c r="B146" s="54" t="s">
        <v>229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75</v>
      </c>
      <c r="L146" s="32"/>
      <c r="M146" s="33" t="s">
        <v>94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69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70</v>
      </c>
      <c r="Q147" s="401"/>
      <c r="R147" s="401"/>
      <c r="S147" s="401"/>
      <c r="T147" s="401"/>
      <c r="U147" s="401"/>
      <c r="V147" s="402"/>
      <c r="W147" s="37" t="s">
        <v>71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70</v>
      </c>
      <c r="Q148" s="401"/>
      <c r="R148" s="401"/>
      <c r="S148" s="401"/>
      <c r="T148" s="401"/>
      <c r="U148" s="401"/>
      <c r="V148" s="402"/>
      <c r="W148" s="37" t="s">
        <v>69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3" t="s">
        <v>64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77"/>
      <c r="AB149" s="377"/>
      <c r="AC149" s="377"/>
    </row>
    <row r="150" spans="1:68" ht="27" customHeight="1" x14ac:dyDescent="0.25">
      <c r="A150" s="54" t="s">
        <v>230</v>
      </c>
      <c r="B150" s="54" t="s">
        <v>231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75</v>
      </c>
      <c r="L150" s="32"/>
      <c r="M150" s="33" t="s">
        <v>94</v>
      </c>
      <c r="N150" s="33"/>
      <c r="O150" s="32">
        <v>90</v>
      </c>
      <c r="P150" s="4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69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230</v>
      </c>
      <c r="B151" s="54" t="s">
        <v>232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75</v>
      </c>
      <c r="L151" s="32"/>
      <c r="M151" s="33" t="s">
        <v>94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69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70</v>
      </c>
      <c r="Q152" s="401"/>
      <c r="R152" s="401"/>
      <c r="S152" s="401"/>
      <c r="T152" s="401"/>
      <c r="U152" s="401"/>
      <c r="V152" s="402"/>
      <c r="W152" s="37" t="s">
        <v>71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70</v>
      </c>
      <c r="Q153" s="401"/>
      <c r="R153" s="401"/>
      <c r="S153" s="401"/>
      <c r="T153" s="401"/>
      <c r="U153" s="401"/>
      <c r="V153" s="402"/>
      <c r="W153" s="37" t="s">
        <v>69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3" t="s">
        <v>72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77"/>
      <c r="AB154" s="377"/>
      <c r="AC154" s="377"/>
    </row>
    <row r="155" spans="1:68" ht="16.5" customHeight="1" x14ac:dyDescent="0.25">
      <c r="A155" s="54" t="s">
        <v>233</v>
      </c>
      <c r="B155" s="54" t="s">
        <v>234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75</v>
      </c>
      <c r="L155" s="32"/>
      <c r="M155" s="33" t="s">
        <v>94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69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233</v>
      </c>
      <c r="B156" s="54" t="s">
        <v>235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75</v>
      </c>
      <c r="L156" s="32"/>
      <c r="M156" s="33" t="s">
        <v>94</v>
      </c>
      <c r="N156" s="33"/>
      <c r="O156" s="32">
        <v>60</v>
      </c>
      <c r="P156" s="63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69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70</v>
      </c>
      <c r="Q157" s="401"/>
      <c r="R157" s="401"/>
      <c r="S157" s="401"/>
      <c r="T157" s="401"/>
      <c r="U157" s="401"/>
      <c r="V157" s="402"/>
      <c r="W157" s="37" t="s">
        <v>71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70</v>
      </c>
      <c r="Q158" s="401"/>
      <c r="R158" s="401"/>
      <c r="S158" s="401"/>
      <c r="T158" s="401"/>
      <c r="U158" s="401"/>
      <c r="V158" s="402"/>
      <c r="W158" s="37" t="s">
        <v>69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103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8"/>
      <c r="AB159" s="378"/>
      <c r="AC159" s="378"/>
    </row>
    <row r="160" spans="1:68" ht="14.25" customHeight="1" x14ac:dyDescent="0.25">
      <c r="A160" s="403" t="s">
        <v>105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77"/>
      <c r="AB160" s="377"/>
      <c r="AC160" s="377"/>
    </row>
    <row r="161" spans="1:68" ht="27" customHeight="1" x14ac:dyDescent="0.25">
      <c r="A161" s="54" t="s">
        <v>236</v>
      </c>
      <c r="B161" s="54" t="s">
        <v>237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108</v>
      </c>
      <c r="L161" s="32"/>
      <c r="M161" s="33" t="s">
        <v>109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69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75</v>
      </c>
      <c r="L162" s="32"/>
      <c r="M162" s="33" t="s">
        <v>109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69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240</v>
      </c>
      <c r="B163" s="54" t="s">
        <v>241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75</v>
      </c>
      <c r="L163" s="32"/>
      <c r="M163" s="33" t="s">
        <v>109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69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70</v>
      </c>
      <c r="Q164" s="401"/>
      <c r="R164" s="401"/>
      <c r="S164" s="401"/>
      <c r="T164" s="401"/>
      <c r="U164" s="401"/>
      <c r="V164" s="402"/>
      <c r="W164" s="37" t="s">
        <v>71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70</v>
      </c>
      <c r="Q165" s="401"/>
      <c r="R165" s="401"/>
      <c r="S165" s="401"/>
      <c r="T165" s="401"/>
      <c r="U165" s="401"/>
      <c r="V165" s="402"/>
      <c r="W165" s="37" t="s">
        <v>69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3" t="s">
        <v>64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77"/>
      <c r="AB166" s="377"/>
      <c r="AC166" s="377"/>
    </row>
    <row r="167" spans="1:68" ht="16.5" customHeight="1" x14ac:dyDescent="0.25">
      <c r="A167" s="54" t="s">
        <v>242</v>
      </c>
      <c r="B167" s="54" t="s">
        <v>243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108</v>
      </c>
      <c r="L167" s="32"/>
      <c r="M167" s="33" t="s">
        <v>109</v>
      </c>
      <c r="N167" s="33"/>
      <c r="O167" s="32">
        <v>40</v>
      </c>
      <c r="P167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69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244</v>
      </c>
      <c r="B168" s="54" t="s">
        <v>245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75</v>
      </c>
      <c r="L168" s="32"/>
      <c r="M168" s="33" t="s">
        <v>68</v>
      </c>
      <c r="N168" s="33"/>
      <c r="O168" s="32">
        <v>40</v>
      </c>
      <c r="P168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69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246</v>
      </c>
      <c r="B169" s="54" t="s">
        <v>247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108</v>
      </c>
      <c r="L169" s="32"/>
      <c r="M169" s="33" t="s">
        <v>68</v>
      </c>
      <c r="N169" s="33"/>
      <c r="O169" s="32">
        <v>40</v>
      </c>
      <c r="P169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69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248</v>
      </c>
      <c r="B170" s="54" t="s">
        <v>249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69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250</v>
      </c>
      <c r="B171" s="54" t="s">
        <v>251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69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70</v>
      </c>
      <c r="Q172" s="401"/>
      <c r="R172" s="401"/>
      <c r="S172" s="401"/>
      <c r="T172" s="401"/>
      <c r="U172" s="401"/>
      <c r="V172" s="402"/>
      <c r="W172" s="37" t="s">
        <v>71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70</v>
      </c>
      <c r="Q173" s="401"/>
      <c r="R173" s="401"/>
      <c r="S173" s="401"/>
      <c r="T173" s="401"/>
      <c r="U173" s="401"/>
      <c r="V173" s="402"/>
      <c r="W173" s="37" t="s">
        <v>69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3" t="s">
        <v>72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7"/>
      <c r="AB174" s="377"/>
      <c r="AC174" s="377"/>
    </row>
    <row r="175" spans="1:68" ht="16.5" customHeight="1" x14ac:dyDescent="0.25">
      <c r="A175" s="54" t="s">
        <v>252</v>
      </c>
      <c r="B175" s="54" t="s">
        <v>253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108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69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254</v>
      </c>
      <c r="B176" s="54" t="s">
        <v>255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75</v>
      </c>
      <c r="L176" s="32"/>
      <c r="M176" s="33" t="s">
        <v>68</v>
      </c>
      <c r="N176" s="33"/>
      <c r="O176" s="32">
        <v>31</v>
      </c>
      <c r="P176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69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256</v>
      </c>
      <c r="B177" s="54" t="s">
        <v>257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75</v>
      </c>
      <c r="L177" s="32"/>
      <c r="M177" s="33" t="s">
        <v>68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69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70</v>
      </c>
      <c r="Q178" s="401"/>
      <c r="R178" s="401"/>
      <c r="S178" s="401"/>
      <c r="T178" s="401"/>
      <c r="U178" s="401"/>
      <c r="V178" s="402"/>
      <c r="W178" s="37" t="s">
        <v>71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70</v>
      </c>
      <c r="Q179" s="401"/>
      <c r="R179" s="401"/>
      <c r="S179" s="401"/>
      <c r="T179" s="401"/>
      <c r="U179" s="401"/>
      <c r="V179" s="402"/>
      <c r="W179" s="37" t="s">
        <v>69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customHeight="1" x14ac:dyDescent="0.2">
      <c r="A180" s="411" t="s">
        <v>258</v>
      </c>
      <c r="B180" s="412"/>
      <c r="C180" s="412"/>
      <c r="D180" s="412"/>
      <c r="E180" s="412"/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  <c r="S180" s="412"/>
      <c r="T180" s="412"/>
      <c r="U180" s="412"/>
      <c r="V180" s="412"/>
      <c r="W180" s="412"/>
      <c r="X180" s="412"/>
      <c r="Y180" s="412"/>
      <c r="Z180" s="412"/>
      <c r="AA180" s="48"/>
      <c r="AB180" s="48"/>
      <c r="AC180" s="48"/>
    </row>
    <row r="181" spans="1:68" ht="16.5" customHeight="1" x14ac:dyDescent="0.25">
      <c r="A181" s="390" t="s">
        <v>259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8"/>
      <c r="AB181" s="378"/>
      <c r="AC181" s="378"/>
    </row>
    <row r="182" spans="1:68" ht="14.25" customHeight="1" x14ac:dyDescent="0.25">
      <c r="A182" s="403" t="s">
        <v>64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7"/>
      <c r="AB182" s="377"/>
      <c r="AC182" s="377"/>
    </row>
    <row r="183" spans="1:68" ht="27" customHeight="1" x14ac:dyDescent="0.25">
      <c r="A183" s="54" t="s">
        <v>260</v>
      </c>
      <c r="B183" s="54" t="s">
        <v>261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75</v>
      </c>
      <c r="L183" s="32"/>
      <c r="M183" s="33" t="s">
        <v>68</v>
      </c>
      <c r="N183" s="33"/>
      <c r="O183" s="32">
        <v>40</v>
      </c>
      <c r="P183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69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262</v>
      </c>
      <c r="B184" s="54" t="s">
        <v>263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75</v>
      </c>
      <c r="L184" s="32"/>
      <c r="M184" s="33" t="s">
        <v>68</v>
      </c>
      <c r="N184" s="33"/>
      <c r="O184" s="32">
        <v>40</v>
      </c>
      <c r="P184" s="4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69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264</v>
      </c>
      <c r="B185" s="54" t="s">
        <v>265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75</v>
      </c>
      <c r="L185" s="32"/>
      <c r="M185" s="33" t="s">
        <v>68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69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266</v>
      </c>
      <c r="B186" s="54" t="s">
        <v>267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69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268</v>
      </c>
      <c r="B187" s="54" t="s">
        <v>269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69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270</v>
      </c>
      <c r="B188" s="54" t="s">
        <v>271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69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272</v>
      </c>
      <c r="B189" s="54" t="s">
        <v>273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69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274</v>
      </c>
      <c r="B190" s="54" t="s">
        <v>275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69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70</v>
      </c>
      <c r="Q191" s="401"/>
      <c r="R191" s="401"/>
      <c r="S191" s="401"/>
      <c r="T191" s="401"/>
      <c r="U191" s="401"/>
      <c r="V191" s="402"/>
      <c r="W191" s="37" t="s">
        <v>71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70</v>
      </c>
      <c r="Q192" s="401"/>
      <c r="R192" s="401"/>
      <c r="S192" s="401"/>
      <c r="T192" s="401"/>
      <c r="U192" s="401"/>
      <c r="V192" s="402"/>
      <c r="W192" s="37" t="s">
        <v>69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customHeight="1" x14ac:dyDescent="0.25">
      <c r="A193" s="390" t="s">
        <v>276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8"/>
      <c r="AB193" s="378"/>
      <c r="AC193" s="378"/>
    </row>
    <row r="194" spans="1:68" ht="14.25" customHeight="1" x14ac:dyDescent="0.25">
      <c r="A194" s="403" t="s">
        <v>105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77"/>
      <c r="AB194" s="377"/>
      <c r="AC194" s="377"/>
    </row>
    <row r="195" spans="1:68" ht="16.5" customHeight="1" x14ac:dyDescent="0.25">
      <c r="A195" s="54" t="s">
        <v>277</v>
      </c>
      <c r="B195" s="54" t="s">
        <v>278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108</v>
      </c>
      <c r="L195" s="32"/>
      <c r="M195" s="33" t="s">
        <v>109</v>
      </c>
      <c r="N195" s="33"/>
      <c r="O195" s="32">
        <v>55</v>
      </c>
      <c r="P195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69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75</v>
      </c>
      <c r="L196" s="32"/>
      <c r="M196" s="33" t="s">
        <v>68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69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70</v>
      </c>
      <c r="Q197" s="401"/>
      <c r="R197" s="401"/>
      <c r="S197" s="401"/>
      <c r="T197" s="401"/>
      <c r="U197" s="401"/>
      <c r="V197" s="402"/>
      <c r="W197" s="37" t="s">
        <v>71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70</v>
      </c>
      <c r="Q198" s="401"/>
      <c r="R198" s="401"/>
      <c r="S198" s="401"/>
      <c r="T198" s="401"/>
      <c r="U198" s="401"/>
      <c r="V198" s="402"/>
      <c r="W198" s="37" t="s">
        <v>69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3" t="s">
        <v>141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77"/>
      <c r="AB199" s="377"/>
      <c r="AC199" s="377"/>
    </row>
    <row r="200" spans="1:68" ht="16.5" customHeight="1" x14ac:dyDescent="0.25">
      <c r="A200" s="54" t="s">
        <v>281</v>
      </c>
      <c r="B200" s="54" t="s">
        <v>282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108</v>
      </c>
      <c r="L200" s="32"/>
      <c r="M200" s="33" t="s">
        <v>111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69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283</v>
      </c>
      <c r="B201" s="54" t="s">
        <v>284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75</v>
      </c>
      <c r="L201" s="32"/>
      <c r="M201" s="33" t="s">
        <v>109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69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70</v>
      </c>
      <c r="Q202" s="401"/>
      <c r="R202" s="401"/>
      <c r="S202" s="401"/>
      <c r="T202" s="401"/>
      <c r="U202" s="401"/>
      <c r="V202" s="402"/>
      <c r="W202" s="37" t="s">
        <v>71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70</v>
      </c>
      <c r="Q203" s="401"/>
      <c r="R203" s="401"/>
      <c r="S203" s="401"/>
      <c r="T203" s="401"/>
      <c r="U203" s="401"/>
      <c r="V203" s="402"/>
      <c r="W203" s="37" t="s">
        <v>69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3" t="s">
        <v>64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77"/>
      <c r="AB204" s="377"/>
      <c r="AC204" s="377"/>
    </row>
    <row r="205" spans="1:68" ht="27" customHeight="1" x14ac:dyDescent="0.25">
      <c r="A205" s="54" t="s">
        <v>285</v>
      </c>
      <c r="B205" s="54" t="s">
        <v>286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75</v>
      </c>
      <c r="L205" s="32"/>
      <c r="M205" s="33" t="s">
        <v>68</v>
      </c>
      <c r="N205" s="33"/>
      <c r="O205" s="32">
        <v>40</v>
      </c>
      <c r="P20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69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287</v>
      </c>
      <c r="B206" s="54" t="s">
        <v>288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75</v>
      </c>
      <c r="L206" s="32"/>
      <c r="M206" s="33" t="s">
        <v>68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69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289</v>
      </c>
      <c r="B207" s="54" t="s">
        <v>290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75</v>
      </c>
      <c r="L207" s="32"/>
      <c r="M207" s="33" t="s">
        <v>68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69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291</v>
      </c>
      <c r="B208" s="54" t="s">
        <v>292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75</v>
      </c>
      <c r="L208" s="32"/>
      <c r="M208" s="33" t="s">
        <v>68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69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293</v>
      </c>
      <c r="B209" s="54" t="s">
        <v>294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4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69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295</v>
      </c>
      <c r="B210" s="54" t="s">
        <v>296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67</v>
      </c>
      <c r="L210" s="32"/>
      <c r="M210" s="33" t="s">
        <v>68</v>
      </c>
      <c r="N210" s="33"/>
      <c r="O210" s="32">
        <v>40</v>
      </c>
      <c r="P210" s="5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69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297</v>
      </c>
      <c r="B211" s="54" t="s">
        <v>298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67</v>
      </c>
      <c r="L211" s="32"/>
      <c r="M211" s="33" t="s">
        <v>68</v>
      </c>
      <c r="N211" s="33"/>
      <c r="O211" s="32">
        <v>40</v>
      </c>
      <c r="P211" s="6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69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299</v>
      </c>
      <c r="B212" s="54" t="s">
        <v>300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6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69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70</v>
      </c>
      <c r="Q213" s="401"/>
      <c r="R213" s="401"/>
      <c r="S213" s="401"/>
      <c r="T213" s="401"/>
      <c r="U213" s="401"/>
      <c r="V213" s="402"/>
      <c r="W213" s="37" t="s">
        <v>71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70</v>
      </c>
      <c r="Q214" s="401"/>
      <c r="R214" s="401"/>
      <c r="S214" s="401"/>
      <c r="T214" s="401"/>
      <c r="U214" s="401"/>
      <c r="V214" s="402"/>
      <c r="W214" s="37" t="s">
        <v>69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customHeight="1" x14ac:dyDescent="0.25">
      <c r="A215" s="403" t="s">
        <v>72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77"/>
      <c r="AB215" s="377"/>
      <c r="AC215" s="377"/>
    </row>
    <row r="216" spans="1:68" ht="27" customHeight="1" x14ac:dyDescent="0.25">
      <c r="A216" s="54" t="s">
        <v>301</v>
      </c>
      <c r="B216" s="54" t="s">
        <v>302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108</v>
      </c>
      <c r="L216" s="32"/>
      <c r="M216" s="33" t="s">
        <v>111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69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303</v>
      </c>
      <c r="B217" s="54" t="s">
        <v>304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108</v>
      </c>
      <c r="L217" s="32"/>
      <c r="M217" s="33" t="s">
        <v>68</v>
      </c>
      <c r="N217" s="33"/>
      <c r="O217" s="32">
        <v>40</v>
      </c>
      <c r="P217" s="629" t="s">
        <v>305</v>
      </c>
      <c r="Q217" s="393"/>
      <c r="R217" s="393"/>
      <c r="S217" s="393"/>
      <c r="T217" s="394"/>
      <c r="U217" s="34"/>
      <c r="V217" s="34"/>
      <c r="W217" s="35" t="s">
        <v>69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108</v>
      </c>
      <c r="L218" s="32"/>
      <c r="M218" s="33" t="s">
        <v>111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69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308</v>
      </c>
      <c r="B219" s="54" t="s">
        <v>309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108</v>
      </c>
      <c r="L219" s="32"/>
      <c r="M219" s="33" t="s">
        <v>68</v>
      </c>
      <c r="N219" s="33"/>
      <c r="O219" s="32">
        <v>45</v>
      </c>
      <c r="P219" s="563" t="s">
        <v>310</v>
      </c>
      <c r="Q219" s="393"/>
      <c r="R219" s="393"/>
      <c r="S219" s="393"/>
      <c r="T219" s="394"/>
      <c r="U219" s="34"/>
      <c r="V219" s="34"/>
      <c r="W219" s="35" t="s">
        <v>69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311</v>
      </c>
      <c r="B220" s="54" t="s">
        <v>312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75</v>
      </c>
      <c r="L220" s="32"/>
      <c r="M220" s="33" t="s">
        <v>111</v>
      </c>
      <c r="N220" s="33"/>
      <c r="O220" s="32">
        <v>40</v>
      </c>
      <c r="P220" s="4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69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313</v>
      </c>
      <c r="B221" s="54" t="s">
        <v>314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75</v>
      </c>
      <c r="L221" s="32"/>
      <c r="M221" s="33" t="s">
        <v>139</v>
      </c>
      <c r="N221" s="33"/>
      <c r="O221" s="32">
        <v>45</v>
      </c>
      <c r="P221" s="426" t="s">
        <v>315</v>
      </c>
      <c r="Q221" s="393"/>
      <c r="R221" s="393"/>
      <c r="S221" s="393"/>
      <c r="T221" s="394"/>
      <c r="U221" s="34"/>
      <c r="V221" s="34"/>
      <c r="W221" s="35" t="s">
        <v>69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316</v>
      </c>
      <c r="B222" s="54" t="s">
        <v>317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75</v>
      </c>
      <c r="L222" s="32"/>
      <c r="M222" s="33" t="s">
        <v>68</v>
      </c>
      <c r="N222" s="33"/>
      <c r="O222" s="32">
        <v>45</v>
      </c>
      <c r="P222" s="661" t="s">
        <v>318</v>
      </c>
      <c r="Q222" s="393"/>
      <c r="R222" s="393"/>
      <c r="S222" s="393"/>
      <c r="T222" s="394"/>
      <c r="U222" s="34"/>
      <c r="V222" s="34"/>
      <c r="W222" s="35" t="s">
        <v>69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319</v>
      </c>
      <c r="B223" s="54" t="s">
        <v>320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75</v>
      </c>
      <c r="L223" s="32"/>
      <c r="M223" s="33" t="s">
        <v>68</v>
      </c>
      <c r="N223" s="33"/>
      <c r="O223" s="32">
        <v>45</v>
      </c>
      <c r="P223" s="512" t="s">
        <v>321</v>
      </c>
      <c r="Q223" s="393"/>
      <c r="R223" s="393"/>
      <c r="S223" s="393"/>
      <c r="T223" s="394"/>
      <c r="U223" s="34"/>
      <c r="V223" s="34"/>
      <c r="W223" s="35" t="s">
        <v>69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322</v>
      </c>
      <c r="B224" s="54" t="s">
        <v>323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75</v>
      </c>
      <c r="L224" s="32"/>
      <c r="M224" s="33" t="s">
        <v>68</v>
      </c>
      <c r="N224" s="33"/>
      <c r="O224" s="32">
        <v>40</v>
      </c>
      <c r="P224" s="600" t="s">
        <v>324</v>
      </c>
      <c r="Q224" s="393"/>
      <c r="R224" s="393"/>
      <c r="S224" s="393"/>
      <c r="T224" s="394"/>
      <c r="U224" s="34"/>
      <c r="V224" s="34"/>
      <c r="W224" s="35" t="s">
        <v>69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75</v>
      </c>
      <c r="L225" s="32"/>
      <c r="M225" s="33" t="s">
        <v>68</v>
      </c>
      <c r="N225" s="33"/>
      <c r="O225" s="32">
        <v>40</v>
      </c>
      <c r="P225" s="669" t="s">
        <v>327</v>
      </c>
      <c r="Q225" s="393"/>
      <c r="R225" s="393"/>
      <c r="S225" s="393"/>
      <c r="T225" s="394"/>
      <c r="U225" s="34"/>
      <c r="V225" s="34"/>
      <c r="W225" s="35" t="s">
        <v>69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328</v>
      </c>
      <c r="B226" s="54" t="s">
        <v>329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75</v>
      </c>
      <c r="L226" s="32"/>
      <c r="M226" s="33" t="s">
        <v>111</v>
      </c>
      <c r="N226" s="33"/>
      <c r="O226" s="32">
        <v>40</v>
      </c>
      <c r="P226" s="6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69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70</v>
      </c>
      <c r="Q227" s="401"/>
      <c r="R227" s="401"/>
      <c r="S227" s="401"/>
      <c r="T227" s="401"/>
      <c r="U227" s="401"/>
      <c r="V227" s="402"/>
      <c r="W227" s="37" t="s">
        <v>71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70</v>
      </c>
      <c r="Q228" s="401"/>
      <c r="R228" s="401"/>
      <c r="S228" s="401"/>
      <c r="T228" s="401"/>
      <c r="U228" s="401"/>
      <c r="V228" s="402"/>
      <c r="W228" s="37" t="s">
        <v>69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customHeight="1" x14ac:dyDescent="0.25">
      <c r="A229" s="403" t="s">
        <v>171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77"/>
      <c r="AB229" s="377"/>
      <c r="AC229" s="377"/>
    </row>
    <row r="230" spans="1:68" ht="16.5" customHeight="1" x14ac:dyDescent="0.25">
      <c r="A230" s="54" t="s">
        <v>330</v>
      </c>
      <c r="B230" s="54" t="s">
        <v>331</v>
      </c>
      <c r="C230" s="31">
        <v>4301060404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75</v>
      </c>
      <c r="L230" s="32"/>
      <c r="M230" s="33" t="s">
        <v>68</v>
      </c>
      <c r="N230" s="33"/>
      <c r="O230" s="32">
        <v>40</v>
      </c>
      <c r="P230" s="489" t="s">
        <v>332</v>
      </c>
      <c r="Q230" s="393"/>
      <c r="R230" s="393"/>
      <c r="S230" s="393"/>
      <c r="T230" s="394"/>
      <c r="U230" s="34"/>
      <c r="V230" s="34"/>
      <c r="W230" s="35" t="s">
        <v>69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330</v>
      </c>
      <c r="B231" s="54" t="s">
        <v>333</v>
      </c>
      <c r="C231" s="31">
        <v>4301060360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75</v>
      </c>
      <c r="L231" s="32"/>
      <c r="M231" s="33" t="s">
        <v>68</v>
      </c>
      <c r="N231" s="33"/>
      <c r="O231" s="32">
        <v>30</v>
      </c>
      <c r="P231" s="3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393"/>
      <c r="R231" s="393"/>
      <c r="S231" s="393"/>
      <c r="T231" s="394"/>
      <c r="U231" s="34"/>
      <c r="V231" s="34"/>
      <c r="W231" s="35" t="s">
        <v>69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334</v>
      </c>
      <c r="B232" s="54" t="s">
        <v>335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75</v>
      </c>
      <c r="L232" s="32"/>
      <c r="M232" s="33" t="s">
        <v>68</v>
      </c>
      <c r="N232" s="33"/>
      <c r="O232" s="32">
        <v>30</v>
      </c>
      <c r="P232" s="6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69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336</v>
      </c>
      <c r="B233" s="54" t="s">
        <v>337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11" t="s">
        <v>338</v>
      </c>
      <c r="Q233" s="393"/>
      <c r="R233" s="393"/>
      <c r="S233" s="393"/>
      <c r="T233" s="394"/>
      <c r="U233" s="34"/>
      <c r="V233" s="34"/>
      <c r="W233" s="35" t="s">
        <v>69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340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75</v>
      </c>
      <c r="L234" s="32"/>
      <c r="M234" s="33" t="s">
        <v>111</v>
      </c>
      <c r="N234" s="33"/>
      <c r="O234" s="32">
        <v>40</v>
      </c>
      <c r="P234" s="449" t="s">
        <v>341</v>
      </c>
      <c r="Q234" s="393"/>
      <c r="R234" s="393"/>
      <c r="S234" s="393"/>
      <c r="T234" s="394"/>
      <c r="U234" s="34"/>
      <c r="V234" s="34"/>
      <c r="W234" s="35" t="s">
        <v>69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70</v>
      </c>
      <c r="Q235" s="401"/>
      <c r="R235" s="401"/>
      <c r="S235" s="401"/>
      <c r="T235" s="401"/>
      <c r="U235" s="401"/>
      <c r="V235" s="402"/>
      <c r="W235" s="37" t="s">
        <v>71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70</v>
      </c>
      <c r="Q236" s="401"/>
      <c r="R236" s="401"/>
      <c r="S236" s="401"/>
      <c r="T236" s="401"/>
      <c r="U236" s="401"/>
      <c r="V236" s="402"/>
      <c r="W236" s="37" t="s">
        <v>69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customHeight="1" x14ac:dyDescent="0.25">
      <c r="A237" s="390" t="s">
        <v>342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8"/>
      <c r="AB237" s="378"/>
      <c r="AC237" s="378"/>
    </row>
    <row r="238" spans="1:68" ht="14.25" customHeight="1" x14ac:dyDescent="0.25">
      <c r="A238" s="403" t="s">
        <v>105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77"/>
      <c r="AB238" s="377"/>
      <c r="AC238" s="377"/>
    </row>
    <row r="239" spans="1:68" ht="27" customHeight="1" x14ac:dyDescent="0.25">
      <c r="A239" s="54" t="s">
        <v>343</v>
      </c>
      <c r="B239" s="54" t="s">
        <v>344</v>
      </c>
      <c r="C239" s="31">
        <v>4301011945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48</v>
      </c>
      <c r="K239" s="32" t="s">
        <v>108</v>
      </c>
      <c r="L239" s="32"/>
      <c r="M239" s="33" t="s">
        <v>129</v>
      </c>
      <c r="N239" s="33"/>
      <c r="O239" s="32">
        <v>55</v>
      </c>
      <c r="P239" s="552" t="s">
        <v>345</v>
      </c>
      <c r="Q239" s="393"/>
      <c r="R239" s="393"/>
      <c r="S239" s="393"/>
      <c r="T239" s="394"/>
      <c r="U239" s="34"/>
      <c r="V239" s="34"/>
      <c r="W239" s="35" t="s">
        <v>69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IFERROR(IF(Y239=0,"",ROUNDUP(Y239/H239,0)*0.02039),"")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343</v>
      </c>
      <c r="B240" s="54" t="s">
        <v>346</v>
      </c>
      <c r="C240" s="31">
        <v>4301011717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56</v>
      </c>
      <c r="K240" s="32" t="s">
        <v>108</v>
      </c>
      <c r="L240" s="32"/>
      <c r="M240" s="33" t="s">
        <v>109</v>
      </c>
      <c r="N240" s="33"/>
      <c r="O240" s="32">
        <v>55</v>
      </c>
      <c r="P240" s="4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393"/>
      <c r="R240" s="393"/>
      <c r="S240" s="393"/>
      <c r="T240" s="394"/>
      <c r="U240" s="34"/>
      <c r="V240" s="34"/>
      <c r="W240" s="35" t="s">
        <v>69</v>
      </c>
      <c r="X240" s="384">
        <v>0</v>
      </c>
      <c r="Y240" s="385">
        <f t="shared" si="42"/>
        <v>0</v>
      </c>
      <c r="Z240" s="36" t="str">
        <f>IFERROR(IF(Y240=0,"",ROUNDUP(Y240/H240,0)*0.02175),"")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347</v>
      </c>
      <c r="B241" s="54" t="s">
        <v>348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108</v>
      </c>
      <c r="L241" s="32"/>
      <c r="M241" s="33" t="s">
        <v>109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69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349</v>
      </c>
      <c r="B242" s="54" t="s">
        <v>350</v>
      </c>
      <c r="C242" s="31">
        <v>4301011944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48</v>
      </c>
      <c r="K242" s="32" t="s">
        <v>108</v>
      </c>
      <c r="L242" s="32"/>
      <c r="M242" s="33" t="s">
        <v>129</v>
      </c>
      <c r="N242" s="33"/>
      <c r="O242" s="32">
        <v>55</v>
      </c>
      <c r="P242" s="475" t="s">
        <v>351</v>
      </c>
      <c r="Q242" s="393"/>
      <c r="R242" s="393"/>
      <c r="S242" s="393"/>
      <c r="T242" s="394"/>
      <c r="U242" s="34"/>
      <c r="V242" s="34"/>
      <c r="W242" s="35" t="s">
        <v>69</v>
      </c>
      <c r="X242" s="384">
        <v>0</v>
      </c>
      <c r="Y242" s="385">
        <f t="shared" si="42"/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349</v>
      </c>
      <c r="B243" s="54" t="s">
        <v>352</v>
      </c>
      <c r="C243" s="31">
        <v>4301011733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56</v>
      </c>
      <c r="K243" s="32" t="s">
        <v>108</v>
      </c>
      <c r="L243" s="32"/>
      <c r="M243" s="33" t="s">
        <v>111</v>
      </c>
      <c r="N243" s="33"/>
      <c r="O243" s="32">
        <v>55</v>
      </c>
      <c r="P243" s="7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393"/>
      <c r="R243" s="393"/>
      <c r="S243" s="393"/>
      <c r="T243" s="394"/>
      <c r="U243" s="34"/>
      <c r="V243" s="34"/>
      <c r="W243" s="35" t="s">
        <v>69</v>
      </c>
      <c r="X243" s="384">
        <v>0</v>
      </c>
      <c r="Y243" s="38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353</v>
      </c>
      <c r="B244" s="54" t="s">
        <v>354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75</v>
      </c>
      <c r="L244" s="32"/>
      <c r="M244" s="33" t="s">
        <v>109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69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355</v>
      </c>
      <c r="B245" s="54" t="s">
        <v>356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75</v>
      </c>
      <c r="L245" s="32"/>
      <c r="M245" s="33" t="s">
        <v>109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69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357</v>
      </c>
      <c r="B246" s="54" t="s">
        <v>358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75</v>
      </c>
      <c r="L246" s="32"/>
      <c r="M246" s="33" t="s">
        <v>109</v>
      </c>
      <c r="N246" s="33"/>
      <c r="O246" s="32">
        <v>55</v>
      </c>
      <c r="P246" s="5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69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70</v>
      </c>
      <c r="Q247" s="401"/>
      <c r="R247" s="401"/>
      <c r="S247" s="401"/>
      <c r="T247" s="401"/>
      <c r="U247" s="401"/>
      <c r="V247" s="402"/>
      <c r="W247" s="37" t="s">
        <v>71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70</v>
      </c>
      <c r="Q248" s="401"/>
      <c r="R248" s="401"/>
      <c r="S248" s="401"/>
      <c r="T248" s="401"/>
      <c r="U248" s="401"/>
      <c r="V248" s="402"/>
      <c r="W248" s="37" t="s">
        <v>69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359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8"/>
      <c r="AB249" s="378"/>
      <c r="AC249" s="378"/>
    </row>
    <row r="250" spans="1:68" ht="14.25" customHeight="1" x14ac:dyDescent="0.25">
      <c r="A250" s="403" t="s">
        <v>105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77"/>
      <c r="AB250" s="377"/>
      <c r="AC250" s="377"/>
    </row>
    <row r="251" spans="1:68" ht="27" customHeight="1" x14ac:dyDescent="0.25">
      <c r="A251" s="54" t="s">
        <v>360</v>
      </c>
      <c r="B251" s="54" t="s">
        <v>361</v>
      </c>
      <c r="C251" s="31">
        <v>4301011942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48</v>
      </c>
      <c r="K251" s="32" t="s">
        <v>108</v>
      </c>
      <c r="L251" s="32"/>
      <c r="M251" s="33" t="s">
        <v>129</v>
      </c>
      <c r="N251" s="33"/>
      <c r="O251" s="32">
        <v>55</v>
      </c>
      <c r="P251" s="646" t="s">
        <v>362</v>
      </c>
      <c r="Q251" s="393"/>
      <c r="R251" s="393"/>
      <c r="S251" s="393"/>
      <c r="T251" s="394"/>
      <c r="U251" s="34"/>
      <c r="V251" s="34"/>
      <c r="W251" s="35" t="s">
        <v>69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360</v>
      </c>
      <c r="B252" s="54" t="s">
        <v>363</v>
      </c>
      <c r="C252" s="31">
        <v>4301011826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56</v>
      </c>
      <c r="K252" s="32" t="s">
        <v>108</v>
      </c>
      <c r="L252" s="32"/>
      <c r="M252" s="33" t="s">
        <v>109</v>
      </c>
      <c r="N252" s="33"/>
      <c r="O252" s="32">
        <v>55</v>
      </c>
      <c r="P252" s="4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393"/>
      <c r="R252" s="393"/>
      <c r="S252" s="393"/>
      <c r="T252" s="394"/>
      <c r="U252" s="34"/>
      <c r="V252" s="34"/>
      <c r="W252" s="35" t="s">
        <v>69</v>
      </c>
      <c r="X252" s="384">
        <v>0</v>
      </c>
      <c r="Y252" s="385">
        <f t="shared" si="47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364</v>
      </c>
      <c r="B253" s="54" t="s">
        <v>365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108</v>
      </c>
      <c r="L253" s="32"/>
      <c r="M253" s="33" t="s">
        <v>109</v>
      </c>
      <c r="N253" s="33"/>
      <c r="O253" s="32">
        <v>55</v>
      </c>
      <c r="P253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69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366</v>
      </c>
      <c r="B254" s="54" t="s">
        <v>367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108</v>
      </c>
      <c r="L254" s="32"/>
      <c r="M254" s="33" t="s">
        <v>109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69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368</v>
      </c>
      <c r="B255" s="54" t="s">
        <v>369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4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69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370</v>
      </c>
      <c r="B256" s="54" t="s">
        <v>371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75</v>
      </c>
      <c r="L256" s="32"/>
      <c r="M256" s="33" t="s">
        <v>109</v>
      </c>
      <c r="N256" s="33"/>
      <c r="O256" s="32">
        <v>55</v>
      </c>
      <c r="P256" s="657" t="s">
        <v>372</v>
      </c>
      <c r="Q256" s="393"/>
      <c r="R256" s="393"/>
      <c r="S256" s="393"/>
      <c r="T256" s="394"/>
      <c r="U256" s="34"/>
      <c r="V256" s="34"/>
      <c r="W256" s="35" t="s">
        <v>69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373</v>
      </c>
      <c r="B257" s="54" t="s">
        <v>374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75</v>
      </c>
      <c r="L257" s="32"/>
      <c r="M257" s="33" t="s">
        <v>109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69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375</v>
      </c>
      <c r="B258" s="54" t="s">
        <v>376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75</v>
      </c>
      <c r="L258" s="32"/>
      <c r="M258" s="33" t="s">
        <v>109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69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70</v>
      </c>
      <c r="Q259" s="401"/>
      <c r="R259" s="401"/>
      <c r="S259" s="401"/>
      <c r="T259" s="401"/>
      <c r="U259" s="401"/>
      <c r="V259" s="402"/>
      <c r="W259" s="37" t="s">
        <v>71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70</v>
      </c>
      <c r="Q260" s="401"/>
      <c r="R260" s="401"/>
      <c r="S260" s="401"/>
      <c r="T260" s="401"/>
      <c r="U260" s="401"/>
      <c r="V260" s="402"/>
      <c r="W260" s="37" t="s">
        <v>69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377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8"/>
      <c r="AB261" s="378"/>
      <c r="AC261" s="378"/>
    </row>
    <row r="262" spans="1:68" ht="14.25" customHeight="1" x14ac:dyDescent="0.25">
      <c r="A262" s="403" t="s">
        <v>105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77"/>
      <c r="AB262" s="377"/>
      <c r="AC262" s="377"/>
    </row>
    <row r="263" spans="1:68" ht="27" customHeight="1" x14ac:dyDescent="0.25">
      <c r="A263" s="54" t="s">
        <v>378</v>
      </c>
      <c r="B263" s="54" t="s">
        <v>379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57" t="s">
        <v>380</v>
      </c>
      <c r="Q263" s="393"/>
      <c r="R263" s="393"/>
      <c r="S263" s="393"/>
      <c r="T263" s="394"/>
      <c r="U263" s="34"/>
      <c r="V263" s="34"/>
      <c r="W263" s="35" t="s">
        <v>69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381</v>
      </c>
      <c r="B264" s="54" t="s">
        <v>382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108</v>
      </c>
      <c r="L264" s="32"/>
      <c r="M264" s="33" t="s">
        <v>109</v>
      </c>
      <c r="N264" s="33"/>
      <c r="O264" s="32">
        <v>55</v>
      </c>
      <c r="P264" s="550" t="s">
        <v>383</v>
      </c>
      <c r="Q264" s="393"/>
      <c r="R264" s="393"/>
      <c r="S264" s="393"/>
      <c r="T264" s="394"/>
      <c r="U264" s="34"/>
      <c r="V264" s="34"/>
      <c r="W264" s="35" t="s">
        <v>69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384</v>
      </c>
      <c r="B265" s="54" t="s">
        <v>385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108</v>
      </c>
      <c r="L265" s="32"/>
      <c r="M265" s="33" t="s">
        <v>109</v>
      </c>
      <c r="N265" s="33"/>
      <c r="O265" s="32">
        <v>55</v>
      </c>
      <c r="P265" s="457" t="s">
        <v>386</v>
      </c>
      <c r="Q265" s="393"/>
      <c r="R265" s="393"/>
      <c r="S265" s="393"/>
      <c r="T265" s="394"/>
      <c r="U265" s="34"/>
      <c r="V265" s="34"/>
      <c r="W265" s="35" t="s">
        <v>69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387</v>
      </c>
      <c r="B266" s="54" t="s">
        <v>388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7" t="s">
        <v>389</v>
      </c>
      <c r="Q266" s="393"/>
      <c r="R266" s="393"/>
      <c r="S266" s="393"/>
      <c r="T266" s="394"/>
      <c r="U266" s="34"/>
      <c r="V266" s="34"/>
      <c r="W266" s="35" t="s">
        <v>69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8" t="s">
        <v>392</v>
      </c>
      <c r="Q267" s="393"/>
      <c r="R267" s="393"/>
      <c r="S267" s="393"/>
      <c r="T267" s="394"/>
      <c r="U267" s="34"/>
      <c r="V267" s="34"/>
      <c r="W267" s="35" t="s">
        <v>69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70</v>
      </c>
      <c r="Q268" s="401"/>
      <c r="R268" s="401"/>
      <c r="S268" s="401"/>
      <c r="T268" s="401"/>
      <c r="U268" s="401"/>
      <c r="V268" s="402"/>
      <c r="W268" s="37" t="s">
        <v>71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70</v>
      </c>
      <c r="Q269" s="401"/>
      <c r="R269" s="401"/>
      <c r="S269" s="401"/>
      <c r="T269" s="401"/>
      <c r="U269" s="401"/>
      <c r="V269" s="402"/>
      <c r="W269" s="37" t="s">
        <v>69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393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8"/>
      <c r="AB270" s="378"/>
      <c r="AC270" s="378"/>
    </row>
    <row r="271" spans="1:68" ht="14.25" customHeight="1" x14ac:dyDescent="0.25">
      <c r="A271" s="403" t="s">
        <v>105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77"/>
      <c r="AB271" s="377"/>
      <c r="AC271" s="377"/>
    </row>
    <row r="272" spans="1:68" ht="27" customHeight="1" x14ac:dyDescent="0.25">
      <c r="A272" s="54" t="s">
        <v>394</v>
      </c>
      <c r="B272" s="54" t="s">
        <v>395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31</v>
      </c>
      <c r="P272" s="564" t="s">
        <v>396</v>
      </c>
      <c r="Q272" s="393"/>
      <c r="R272" s="393"/>
      <c r="S272" s="393"/>
      <c r="T272" s="394"/>
      <c r="U272" s="34"/>
      <c r="V272" s="34"/>
      <c r="W272" s="35" t="s">
        <v>69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70</v>
      </c>
      <c r="Q273" s="401"/>
      <c r="R273" s="401"/>
      <c r="S273" s="401"/>
      <c r="T273" s="401"/>
      <c r="U273" s="401"/>
      <c r="V273" s="402"/>
      <c r="W273" s="37" t="s">
        <v>71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70</v>
      </c>
      <c r="Q274" s="401"/>
      <c r="R274" s="401"/>
      <c r="S274" s="401"/>
      <c r="T274" s="401"/>
      <c r="U274" s="401"/>
      <c r="V274" s="402"/>
      <c r="W274" s="37" t="s">
        <v>69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397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8"/>
      <c r="AB275" s="378"/>
      <c r="AC275" s="378"/>
    </row>
    <row r="276" spans="1:68" ht="14.25" customHeight="1" x14ac:dyDescent="0.25">
      <c r="A276" s="403" t="s">
        <v>105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77"/>
      <c r="AB276" s="377"/>
      <c r="AC276" s="377"/>
    </row>
    <row r="277" spans="1:68" ht="27" customHeight="1" x14ac:dyDescent="0.25">
      <c r="A277" s="54" t="s">
        <v>398</v>
      </c>
      <c r="B277" s="54" t="s">
        <v>399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108</v>
      </c>
      <c r="L277" s="32"/>
      <c r="M277" s="33" t="s">
        <v>111</v>
      </c>
      <c r="N277" s="33"/>
      <c r="O277" s="32">
        <v>35</v>
      </c>
      <c r="P277" s="57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69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400</v>
      </c>
      <c r="B278" s="54" t="s">
        <v>401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108</v>
      </c>
      <c r="L278" s="32"/>
      <c r="M278" s="33" t="s">
        <v>68</v>
      </c>
      <c r="N278" s="33"/>
      <c r="O278" s="32">
        <v>35</v>
      </c>
      <c r="P278" s="709" t="s">
        <v>402</v>
      </c>
      <c r="Q278" s="393"/>
      <c r="R278" s="393"/>
      <c r="S278" s="393"/>
      <c r="T278" s="394"/>
      <c r="U278" s="34"/>
      <c r="V278" s="34"/>
      <c r="W278" s="35" t="s">
        <v>69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403</v>
      </c>
      <c r="B279" s="54" t="s">
        <v>404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108</v>
      </c>
      <c r="L279" s="32"/>
      <c r="M279" s="33" t="s">
        <v>68</v>
      </c>
      <c r="N279" s="33"/>
      <c r="O279" s="32">
        <v>30</v>
      </c>
      <c r="P279" s="643" t="s">
        <v>405</v>
      </c>
      <c r="Q279" s="393"/>
      <c r="R279" s="393"/>
      <c r="S279" s="393"/>
      <c r="T279" s="394"/>
      <c r="U279" s="34"/>
      <c r="V279" s="34"/>
      <c r="W279" s="35" t="s">
        <v>69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70</v>
      </c>
      <c r="Q280" s="401"/>
      <c r="R280" s="401"/>
      <c r="S280" s="401"/>
      <c r="T280" s="401"/>
      <c r="U280" s="401"/>
      <c r="V280" s="402"/>
      <c r="W280" s="37" t="s">
        <v>71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70</v>
      </c>
      <c r="Q281" s="401"/>
      <c r="R281" s="401"/>
      <c r="S281" s="401"/>
      <c r="T281" s="401"/>
      <c r="U281" s="401"/>
      <c r="V281" s="402"/>
      <c r="W281" s="37" t="s">
        <v>69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406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8"/>
      <c r="AB282" s="378"/>
      <c r="AC282" s="378"/>
    </row>
    <row r="283" spans="1:68" ht="14.25" customHeight="1" x14ac:dyDescent="0.25">
      <c r="A283" s="403" t="s">
        <v>72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77"/>
      <c r="AB283" s="377"/>
      <c r="AC283" s="377"/>
    </row>
    <row r="284" spans="1:68" ht="27" customHeight="1" x14ac:dyDescent="0.25">
      <c r="A284" s="54" t="s">
        <v>407</v>
      </c>
      <c r="B284" s="54" t="s">
        <v>408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108</v>
      </c>
      <c r="L284" s="32"/>
      <c r="M284" s="33" t="s">
        <v>111</v>
      </c>
      <c r="N284" s="33"/>
      <c r="O284" s="32">
        <v>45</v>
      </c>
      <c r="P284" s="4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69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409</v>
      </c>
      <c r="B285" s="54" t="s">
        <v>410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75</v>
      </c>
      <c r="L285" s="32"/>
      <c r="M285" s="33" t="s">
        <v>68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69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411</v>
      </c>
      <c r="B286" s="54" t="s">
        <v>412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75</v>
      </c>
      <c r="L286" s="32"/>
      <c r="M286" s="33" t="s">
        <v>68</v>
      </c>
      <c r="N286" s="33"/>
      <c r="O286" s="32">
        <v>40</v>
      </c>
      <c r="P286" s="5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69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413</v>
      </c>
      <c r="B287" s="54" t="s">
        <v>414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75</v>
      </c>
      <c r="L287" s="32"/>
      <c r="M287" s="33" t="s">
        <v>68</v>
      </c>
      <c r="N287" s="33"/>
      <c r="O287" s="32">
        <v>45</v>
      </c>
      <c r="P287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69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415</v>
      </c>
      <c r="B288" s="54" t="s">
        <v>416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75</v>
      </c>
      <c r="L288" s="32"/>
      <c r="M288" s="33" t="s">
        <v>68</v>
      </c>
      <c r="N288" s="33"/>
      <c r="O288" s="32">
        <v>45</v>
      </c>
      <c r="P288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69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70</v>
      </c>
      <c r="Q289" s="401"/>
      <c r="R289" s="401"/>
      <c r="S289" s="401"/>
      <c r="T289" s="401"/>
      <c r="U289" s="401"/>
      <c r="V289" s="402"/>
      <c r="W289" s="37" t="s">
        <v>71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70</v>
      </c>
      <c r="Q290" s="401"/>
      <c r="R290" s="401"/>
      <c r="S290" s="401"/>
      <c r="T290" s="401"/>
      <c r="U290" s="401"/>
      <c r="V290" s="402"/>
      <c r="W290" s="37" t="s">
        <v>69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customHeight="1" x14ac:dyDescent="0.25">
      <c r="A291" s="390" t="s">
        <v>417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customHeight="1" x14ac:dyDescent="0.25">
      <c r="A292" s="403" t="s">
        <v>72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7"/>
      <c r="AB292" s="377"/>
      <c r="AC292" s="377"/>
    </row>
    <row r="293" spans="1:68" ht="16.5" customHeight="1" x14ac:dyDescent="0.25">
      <c r="A293" s="54" t="s">
        <v>418</v>
      </c>
      <c r="B293" s="54" t="s">
        <v>419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75</v>
      </c>
      <c r="L293" s="32"/>
      <c r="M293" s="33" t="s">
        <v>68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69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70</v>
      </c>
      <c r="Q294" s="401"/>
      <c r="R294" s="401"/>
      <c r="S294" s="401"/>
      <c r="T294" s="401"/>
      <c r="U294" s="401"/>
      <c r="V294" s="402"/>
      <c r="W294" s="37" t="s">
        <v>71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70</v>
      </c>
      <c r="Q295" s="401"/>
      <c r="R295" s="401"/>
      <c r="S295" s="401"/>
      <c r="T295" s="401"/>
      <c r="U295" s="401"/>
      <c r="V295" s="402"/>
      <c r="W295" s="37" t="s">
        <v>69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420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8"/>
      <c r="AB296" s="378"/>
      <c r="AC296" s="378"/>
    </row>
    <row r="297" spans="1:68" ht="14.25" customHeight="1" x14ac:dyDescent="0.25">
      <c r="A297" s="403" t="s">
        <v>105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77"/>
      <c r="AB297" s="377"/>
      <c r="AC297" s="377"/>
    </row>
    <row r="298" spans="1:68" ht="27" customHeight="1" x14ac:dyDescent="0.25">
      <c r="A298" s="54" t="s">
        <v>421</v>
      </c>
      <c r="B298" s="54" t="s">
        <v>422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108</v>
      </c>
      <c r="L298" s="32"/>
      <c r="M298" s="33" t="s">
        <v>109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69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70</v>
      </c>
      <c r="Q299" s="401"/>
      <c r="R299" s="401"/>
      <c r="S299" s="401"/>
      <c r="T299" s="401"/>
      <c r="U299" s="401"/>
      <c r="V299" s="402"/>
      <c r="W299" s="37" t="s">
        <v>71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70</v>
      </c>
      <c r="Q300" s="401"/>
      <c r="R300" s="401"/>
      <c r="S300" s="401"/>
      <c r="T300" s="401"/>
      <c r="U300" s="401"/>
      <c r="V300" s="402"/>
      <c r="W300" s="37" t="s">
        <v>69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3" t="s">
        <v>64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7"/>
      <c r="AB301" s="377"/>
      <c r="AC301" s="377"/>
    </row>
    <row r="302" spans="1:68" ht="27" customHeight="1" x14ac:dyDescent="0.25">
      <c r="A302" s="54" t="s">
        <v>423</v>
      </c>
      <c r="B302" s="54" t="s">
        <v>424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69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425</v>
      </c>
      <c r="B303" s="54" t="s">
        <v>426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69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70</v>
      </c>
      <c r="Q304" s="401"/>
      <c r="R304" s="401"/>
      <c r="S304" s="401"/>
      <c r="T304" s="401"/>
      <c r="U304" s="401"/>
      <c r="V304" s="402"/>
      <c r="W304" s="37" t="s">
        <v>71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70</v>
      </c>
      <c r="Q305" s="401"/>
      <c r="R305" s="401"/>
      <c r="S305" s="401"/>
      <c r="T305" s="401"/>
      <c r="U305" s="401"/>
      <c r="V305" s="402"/>
      <c r="W305" s="37" t="s">
        <v>69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427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8"/>
      <c r="AB306" s="378"/>
      <c r="AC306" s="378"/>
    </row>
    <row r="307" spans="1:68" ht="14.25" customHeight="1" x14ac:dyDescent="0.25">
      <c r="A307" s="403" t="s">
        <v>105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77"/>
      <c r="AB307" s="377"/>
      <c r="AC307" s="377"/>
    </row>
    <row r="308" spans="1:68" ht="27" customHeight="1" x14ac:dyDescent="0.25">
      <c r="A308" s="54" t="s">
        <v>428</v>
      </c>
      <c r="B308" s="54" t="s">
        <v>429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108</v>
      </c>
      <c r="L308" s="32"/>
      <c r="M308" s="33" t="s">
        <v>111</v>
      </c>
      <c r="N308" s="33"/>
      <c r="O308" s="32">
        <v>55</v>
      </c>
      <c r="P308" s="566" t="s">
        <v>430</v>
      </c>
      <c r="Q308" s="393"/>
      <c r="R308" s="393"/>
      <c r="S308" s="393"/>
      <c r="T308" s="394"/>
      <c r="U308" s="34"/>
      <c r="V308" s="34"/>
      <c r="W308" s="35" t="s">
        <v>69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431</v>
      </c>
      <c r="B309" s="54" t="s">
        <v>432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108</v>
      </c>
      <c r="L309" s="32"/>
      <c r="M309" s="33" t="s">
        <v>111</v>
      </c>
      <c r="N309" s="33"/>
      <c r="O309" s="32">
        <v>55</v>
      </c>
      <c r="P309" s="603" t="s">
        <v>433</v>
      </c>
      <c r="Q309" s="393"/>
      <c r="R309" s="393"/>
      <c r="S309" s="393"/>
      <c r="T309" s="394"/>
      <c r="U309" s="34"/>
      <c r="V309" s="34"/>
      <c r="W309" s="35" t="s">
        <v>69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434</v>
      </c>
      <c r="B310" s="54" t="s">
        <v>435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108</v>
      </c>
      <c r="L310" s="32"/>
      <c r="M310" s="33" t="s">
        <v>109</v>
      </c>
      <c r="N310" s="33"/>
      <c r="O310" s="32">
        <v>55</v>
      </c>
      <c r="P310" s="578" t="s">
        <v>436</v>
      </c>
      <c r="Q310" s="393"/>
      <c r="R310" s="393"/>
      <c r="S310" s="393"/>
      <c r="T310" s="394"/>
      <c r="U310" s="34"/>
      <c r="V310" s="34"/>
      <c r="W310" s="35" t="s">
        <v>69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437</v>
      </c>
      <c r="B311" s="54" t="s">
        <v>438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75</v>
      </c>
      <c r="L311" s="32"/>
      <c r="M311" s="33" t="s">
        <v>109</v>
      </c>
      <c r="N311" s="33"/>
      <c r="O311" s="32">
        <v>55</v>
      </c>
      <c r="P311" s="587" t="s">
        <v>439</v>
      </c>
      <c r="Q311" s="393"/>
      <c r="R311" s="393"/>
      <c r="S311" s="393"/>
      <c r="T311" s="394"/>
      <c r="U311" s="34"/>
      <c r="V311" s="34"/>
      <c r="W311" s="35" t="s">
        <v>69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440</v>
      </c>
      <c r="B312" s="54" t="s">
        <v>441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75</v>
      </c>
      <c r="L312" s="32"/>
      <c r="M312" s="33" t="s">
        <v>109</v>
      </c>
      <c r="N312" s="33"/>
      <c r="O312" s="32">
        <v>55</v>
      </c>
      <c r="P312" s="519" t="s">
        <v>442</v>
      </c>
      <c r="Q312" s="393"/>
      <c r="R312" s="393"/>
      <c r="S312" s="393"/>
      <c r="T312" s="394"/>
      <c r="U312" s="34"/>
      <c r="V312" s="34"/>
      <c r="W312" s="35" t="s">
        <v>69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75</v>
      </c>
      <c r="L313" s="32"/>
      <c r="M313" s="33" t="s">
        <v>109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69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445</v>
      </c>
      <c r="B314" s="54" t="s">
        <v>446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75</v>
      </c>
      <c r="L314" s="32"/>
      <c r="M314" s="33" t="s">
        <v>109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69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70</v>
      </c>
      <c r="Q315" s="401"/>
      <c r="R315" s="401"/>
      <c r="S315" s="401"/>
      <c r="T315" s="401"/>
      <c r="U315" s="401"/>
      <c r="V315" s="402"/>
      <c r="W315" s="37" t="s">
        <v>71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70</v>
      </c>
      <c r="Q316" s="401"/>
      <c r="R316" s="401"/>
      <c r="S316" s="401"/>
      <c r="T316" s="401"/>
      <c r="U316" s="401"/>
      <c r="V316" s="402"/>
      <c r="W316" s="37" t="s">
        <v>69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3" t="s">
        <v>64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77"/>
      <c r="AB317" s="377"/>
      <c r="AC317" s="377"/>
    </row>
    <row r="318" spans="1:68" ht="27" customHeight="1" x14ac:dyDescent="0.25">
      <c r="A318" s="54" t="s">
        <v>447</v>
      </c>
      <c r="B318" s="54" t="s">
        <v>448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75</v>
      </c>
      <c r="L318" s="32"/>
      <c r="M318" s="33" t="s">
        <v>68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69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449</v>
      </c>
      <c r="B319" s="54" t="s">
        <v>450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75</v>
      </c>
      <c r="L319" s="32"/>
      <c r="M319" s="33" t="s">
        <v>68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69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451</v>
      </c>
      <c r="B320" s="54" t="s">
        <v>452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75</v>
      </c>
      <c r="L320" s="32"/>
      <c r="M320" s="33" t="s">
        <v>68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69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453</v>
      </c>
      <c r="B321" s="54" t="s">
        <v>454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69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70</v>
      </c>
      <c r="Q322" s="401"/>
      <c r="R322" s="401"/>
      <c r="S322" s="401"/>
      <c r="T322" s="401"/>
      <c r="U322" s="401"/>
      <c r="V322" s="402"/>
      <c r="W322" s="37" t="s">
        <v>71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70</v>
      </c>
      <c r="Q323" s="401"/>
      <c r="R323" s="401"/>
      <c r="S323" s="401"/>
      <c r="T323" s="401"/>
      <c r="U323" s="401"/>
      <c r="V323" s="402"/>
      <c r="W323" s="37" t="s">
        <v>69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customHeight="1" x14ac:dyDescent="0.25">
      <c r="A324" s="403" t="s">
        <v>72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77"/>
      <c r="AB324" s="377"/>
      <c r="AC324" s="377"/>
    </row>
    <row r="325" spans="1:68" ht="16.5" customHeight="1" x14ac:dyDescent="0.25">
      <c r="A325" s="54" t="s">
        <v>455</v>
      </c>
      <c r="B325" s="54" t="s">
        <v>456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108</v>
      </c>
      <c r="L325" s="32"/>
      <c r="M325" s="33" t="s">
        <v>111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69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457</v>
      </c>
      <c r="B326" s="54" t="s">
        <v>458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108</v>
      </c>
      <c r="L326" s="32"/>
      <c r="M326" s="33" t="s">
        <v>68</v>
      </c>
      <c r="N326" s="33"/>
      <c r="O326" s="32">
        <v>40</v>
      </c>
      <c r="P326" s="4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69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459</v>
      </c>
      <c r="B327" s="54" t="s">
        <v>460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108</v>
      </c>
      <c r="L327" s="32"/>
      <c r="M327" s="33" t="s">
        <v>68</v>
      </c>
      <c r="N327" s="33"/>
      <c r="O327" s="32">
        <v>40</v>
      </c>
      <c r="P327" s="6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69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461</v>
      </c>
      <c r="B328" s="54" t="s">
        <v>462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75</v>
      </c>
      <c r="L328" s="32"/>
      <c r="M328" s="33" t="s">
        <v>68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69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463</v>
      </c>
      <c r="B329" s="54" t="s">
        <v>464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69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465</v>
      </c>
      <c r="B330" s="54" t="s">
        <v>466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69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70</v>
      </c>
      <c r="Q331" s="401"/>
      <c r="R331" s="401"/>
      <c r="S331" s="401"/>
      <c r="T331" s="401"/>
      <c r="U331" s="401"/>
      <c r="V331" s="402"/>
      <c r="W331" s="37" t="s">
        <v>71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70</v>
      </c>
      <c r="Q332" s="401"/>
      <c r="R332" s="401"/>
      <c r="S332" s="401"/>
      <c r="T332" s="401"/>
      <c r="U332" s="401"/>
      <c r="V332" s="402"/>
      <c r="W332" s="37" t="s">
        <v>69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3" t="s">
        <v>171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77"/>
      <c r="AB333" s="377"/>
      <c r="AC333" s="377"/>
    </row>
    <row r="334" spans="1:68" ht="16.5" customHeight="1" x14ac:dyDescent="0.25">
      <c r="A334" s="54" t="s">
        <v>467</v>
      </c>
      <c r="B334" s="54" t="s">
        <v>468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108</v>
      </c>
      <c r="L334" s="32"/>
      <c r="M334" s="33" t="s">
        <v>68</v>
      </c>
      <c r="N334" s="33"/>
      <c r="O334" s="32">
        <v>30</v>
      </c>
      <c r="P334" s="453" t="s">
        <v>469</v>
      </c>
      <c r="Q334" s="393"/>
      <c r="R334" s="393"/>
      <c r="S334" s="393"/>
      <c r="T334" s="394"/>
      <c r="U334" s="34"/>
      <c r="V334" s="34"/>
      <c r="W334" s="35" t="s">
        <v>69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470</v>
      </c>
      <c r="B335" s="54" t="s">
        <v>471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108</v>
      </c>
      <c r="L335" s="32"/>
      <c r="M335" s="33" t="s">
        <v>68</v>
      </c>
      <c r="N335" s="33"/>
      <c r="O335" s="32">
        <v>30</v>
      </c>
      <c r="P335" s="6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69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472</v>
      </c>
      <c r="B336" s="54" t="s">
        <v>473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108</v>
      </c>
      <c r="L336" s="32"/>
      <c r="M336" s="33" t="s">
        <v>68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69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70</v>
      </c>
      <c r="Q337" s="401"/>
      <c r="R337" s="401"/>
      <c r="S337" s="401"/>
      <c r="T337" s="401"/>
      <c r="U337" s="401"/>
      <c r="V337" s="402"/>
      <c r="W337" s="37" t="s">
        <v>71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70</v>
      </c>
      <c r="Q338" s="401"/>
      <c r="R338" s="401"/>
      <c r="S338" s="401"/>
      <c r="T338" s="401"/>
      <c r="U338" s="401"/>
      <c r="V338" s="402"/>
      <c r="W338" s="37" t="s">
        <v>69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customHeight="1" x14ac:dyDescent="0.25">
      <c r="A339" s="403" t="s">
        <v>91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77"/>
      <c r="AB339" s="377"/>
      <c r="AC339" s="377"/>
    </row>
    <row r="340" spans="1:68" ht="16.5" customHeight="1" x14ac:dyDescent="0.25">
      <c r="A340" s="54" t="s">
        <v>474</v>
      </c>
      <c r="B340" s="54" t="s">
        <v>475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75</v>
      </c>
      <c r="L340" s="32"/>
      <c r="M340" s="33" t="s">
        <v>94</v>
      </c>
      <c r="N340" s="33"/>
      <c r="O340" s="32">
        <v>180</v>
      </c>
      <c r="P340" s="538" t="s">
        <v>476</v>
      </c>
      <c r="Q340" s="393"/>
      <c r="R340" s="393"/>
      <c r="S340" s="393"/>
      <c r="T340" s="394"/>
      <c r="U340" s="34"/>
      <c r="V340" s="34"/>
      <c r="W340" s="35" t="s">
        <v>69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477</v>
      </c>
      <c r="B341" s="54" t="s">
        <v>478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75</v>
      </c>
      <c r="L341" s="32"/>
      <c r="M341" s="33" t="s">
        <v>94</v>
      </c>
      <c r="N341" s="33"/>
      <c r="O341" s="32">
        <v>180</v>
      </c>
      <c r="P341" s="706" t="s">
        <v>479</v>
      </c>
      <c r="Q341" s="393"/>
      <c r="R341" s="393"/>
      <c r="S341" s="393"/>
      <c r="T341" s="394"/>
      <c r="U341" s="34"/>
      <c r="V341" s="34"/>
      <c r="W341" s="35" t="s">
        <v>69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480</v>
      </c>
      <c r="B342" s="54" t="s">
        <v>481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75</v>
      </c>
      <c r="L342" s="32"/>
      <c r="M342" s="33" t="s">
        <v>94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69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482</v>
      </c>
      <c r="B343" s="54" t="s">
        <v>483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75</v>
      </c>
      <c r="L343" s="32"/>
      <c r="M343" s="33" t="s">
        <v>94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69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70</v>
      </c>
      <c r="Q344" s="401"/>
      <c r="R344" s="401"/>
      <c r="S344" s="401"/>
      <c r="T344" s="401"/>
      <c r="U344" s="401"/>
      <c r="V344" s="402"/>
      <c r="W344" s="37" t="s">
        <v>71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70</v>
      </c>
      <c r="Q345" s="401"/>
      <c r="R345" s="401"/>
      <c r="S345" s="401"/>
      <c r="T345" s="401"/>
      <c r="U345" s="401"/>
      <c r="V345" s="402"/>
      <c r="W345" s="37" t="s">
        <v>69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3" t="s">
        <v>484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77"/>
      <c r="AB346" s="377"/>
      <c r="AC346" s="377"/>
    </row>
    <row r="347" spans="1:68" ht="16.5" customHeight="1" x14ac:dyDescent="0.25">
      <c r="A347" s="54" t="s">
        <v>485</v>
      </c>
      <c r="B347" s="54" t="s">
        <v>486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487</v>
      </c>
      <c r="L347" s="32"/>
      <c r="M347" s="33" t="s">
        <v>488</v>
      </c>
      <c r="N347" s="33"/>
      <c r="O347" s="32">
        <v>730</v>
      </c>
      <c r="P347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69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489</v>
      </c>
      <c r="B348" s="54" t="s">
        <v>490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487</v>
      </c>
      <c r="L348" s="32"/>
      <c r="M348" s="33" t="s">
        <v>488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69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491</v>
      </c>
      <c r="B349" s="54" t="s">
        <v>492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487</v>
      </c>
      <c r="L349" s="32"/>
      <c r="M349" s="33" t="s">
        <v>488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69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70</v>
      </c>
      <c r="Q350" s="401"/>
      <c r="R350" s="401"/>
      <c r="S350" s="401"/>
      <c r="T350" s="401"/>
      <c r="U350" s="401"/>
      <c r="V350" s="402"/>
      <c r="W350" s="37" t="s">
        <v>71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70</v>
      </c>
      <c r="Q351" s="401"/>
      <c r="R351" s="401"/>
      <c r="S351" s="401"/>
      <c r="T351" s="401"/>
      <c r="U351" s="401"/>
      <c r="V351" s="402"/>
      <c r="W351" s="37" t="s">
        <v>69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493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8"/>
      <c r="AB352" s="378"/>
      <c r="AC352" s="378"/>
    </row>
    <row r="353" spans="1:68" ht="14.25" customHeight="1" x14ac:dyDescent="0.25">
      <c r="A353" s="403" t="s">
        <v>64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77"/>
      <c r="AB353" s="377"/>
      <c r="AC353" s="377"/>
    </row>
    <row r="354" spans="1:68" ht="27" customHeight="1" x14ac:dyDescent="0.25">
      <c r="A354" s="54" t="s">
        <v>494</v>
      </c>
      <c r="B354" s="54" t="s">
        <v>495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75</v>
      </c>
      <c r="L354" s="32"/>
      <c r="M354" s="33" t="s">
        <v>68</v>
      </c>
      <c r="N354" s="33"/>
      <c r="O354" s="32">
        <v>40</v>
      </c>
      <c r="P354" s="7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69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70</v>
      </c>
      <c r="Q355" s="401"/>
      <c r="R355" s="401"/>
      <c r="S355" s="401"/>
      <c r="T355" s="401"/>
      <c r="U355" s="401"/>
      <c r="V355" s="402"/>
      <c r="W355" s="37" t="s">
        <v>71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70</v>
      </c>
      <c r="Q356" s="401"/>
      <c r="R356" s="401"/>
      <c r="S356" s="401"/>
      <c r="T356" s="401"/>
      <c r="U356" s="401"/>
      <c r="V356" s="402"/>
      <c r="W356" s="37" t="s">
        <v>69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3" t="s">
        <v>72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77"/>
      <c r="AB357" s="377"/>
      <c r="AC357" s="377"/>
    </row>
    <row r="358" spans="1:68" ht="27" customHeight="1" x14ac:dyDescent="0.25">
      <c r="A358" s="54" t="s">
        <v>496</v>
      </c>
      <c r="B358" s="54" t="s">
        <v>497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108</v>
      </c>
      <c r="L358" s="32"/>
      <c r="M358" s="33" t="s">
        <v>68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69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498</v>
      </c>
      <c r="B359" s="54" t="s">
        <v>499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75</v>
      </c>
      <c r="L359" s="32"/>
      <c r="M359" s="33" t="s">
        <v>111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69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500</v>
      </c>
      <c r="B360" s="54" t="s">
        <v>501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75</v>
      </c>
      <c r="L360" s="32"/>
      <c r="M360" s="33" t="s">
        <v>68</v>
      </c>
      <c r="N360" s="33"/>
      <c r="O360" s="32">
        <v>40</v>
      </c>
      <c r="P360" s="7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69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70</v>
      </c>
      <c r="Q361" s="401"/>
      <c r="R361" s="401"/>
      <c r="S361" s="401"/>
      <c r="T361" s="401"/>
      <c r="U361" s="401"/>
      <c r="V361" s="402"/>
      <c r="W361" s="37" t="s">
        <v>71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70</v>
      </c>
      <c r="Q362" s="401"/>
      <c r="R362" s="401"/>
      <c r="S362" s="401"/>
      <c r="T362" s="401"/>
      <c r="U362" s="401"/>
      <c r="V362" s="402"/>
      <c r="W362" s="37" t="s">
        <v>69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411" t="s">
        <v>502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412"/>
      <c r="AA363" s="48"/>
      <c r="AB363" s="48"/>
      <c r="AC363" s="48"/>
    </row>
    <row r="364" spans="1:68" ht="16.5" customHeight="1" x14ac:dyDescent="0.25">
      <c r="A364" s="390" t="s">
        <v>503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8"/>
      <c r="AB364" s="378"/>
      <c r="AC364" s="378"/>
    </row>
    <row r="365" spans="1:68" ht="14.25" customHeight="1" x14ac:dyDescent="0.25">
      <c r="A365" s="403" t="s">
        <v>105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77"/>
      <c r="AB365" s="377"/>
      <c r="AC365" s="377"/>
    </row>
    <row r="366" spans="1:68" ht="27" customHeight="1" x14ac:dyDescent="0.25">
      <c r="A366" s="54" t="s">
        <v>504</v>
      </c>
      <c r="B366" s="54" t="s">
        <v>505</v>
      </c>
      <c r="C366" s="31">
        <v>4301011943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108</v>
      </c>
      <c r="L366" s="32"/>
      <c r="M366" s="33" t="s">
        <v>129</v>
      </c>
      <c r="N366" s="33"/>
      <c r="O366" s="32">
        <v>60</v>
      </c>
      <c r="P366" s="4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69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504</v>
      </c>
      <c r="B367" s="54" t="s">
        <v>506</v>
      </c>
      <c r="C367" s="31">
        <v>4301011867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108</v>
      </c>
      <c r="L367" s="32"/>
      <c r="M367" s="33" t="s">
        <v>68</v>
      </c>
      <c r="N367" s="33"/>
      <c r="O367" s="32">
        <v>60</v>
      </c>
      <c r="P367" s="7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69</v>
      </c>
      <c r="X367" s="384">
        <v>1700</v>
      </c>
      <c r="Y367" s="385">
        <f t="shared" si="62"/>
        <v>1710</v>
      </c>
      <c r="Z367" s="36">
        <f>IFERROR(IF(Y367=0,"",ROUNDUP(Y367/H367,0)*0.02175),"")</f>
        <v>2.4794999999999998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1754.4</v>
      </c>
      <c r="BN367" s="64">
        <f t="shared" si="64"/>
        <v>1764.72</v>
      </c>
      <c r="BO367" s="64">
        <f t="shared" si="65"/>
        <v>2.3611111111111107</v>
      </c>
      <c r="BP367" s="64">
        <f t="shared" si="66"/>
        <v>2.375</v>
      </c>
    </row>
    <row r="368" spans="1:68" ht="27" customHeight="1" x14ac:dyDescent="0.25">
      <c r="A368" s="54" t="s">
        <v>507</v>
      </c>
      <c r="B368" s="54" t="s">
        <v>508</v>
      </c>
      <c r="C368" s="31">
        <v>4301011946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108</v>
      </c>
      <c r="L368" s="32"/>
      <c r="M368" s="33" t="s">
        <v>129</v>
      </c>
      <c r="N368" s="33"/>
      <c r="O368" s="32">
        <v>60</v>
      </c>
      <c r="P368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69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507</v>
      </c>
      <c r="B369" s="54" t="s">
        <v>509</v>
      </c>
      <c r="C369" s="31">
        <v>4301011869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108</v>
      </c>
      <c r="L369" s="32"/>
      <c r="M369" s="33" t="s">
        <v>68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69</v>
      </c>
      <c r="X369" s="384">
        <v>1600</v>
      </c>
      <c r="Y369" s="385">
        <f t="shared" si="62"/>
        <v>1605</v>
      </c>
      <c r="Z369" s="36">
        <f>IFERROR(IF(Y369=0,"",ROUNDUP(Y369/H369,0)*0.02175),"")</f>
        <v>2.3272499999999998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1651.2</v>
      </c>
      <c r="BN369" s="64">
        <f t="shared" si="64"/>
        <v>1656.3600000000001</v>
      </c>
      <c r="BO369" s="64">
        <f t="shared" si="65"/>
        <v>2.2222222222222223</v>
      </c>
      <c r="BP369" s="64">
        <f t="shared" si="66"/>
        <v>2.2291666666666665</v>
      </c>
    </row>
    <row r="370" spans="1:68" ht="27" customHeight="1" x14ac:dyDescent="0.25">
      <c r="A370" s="54" t="s">
        <v>510</v>
      </c>
      <c r="B370" s="54" t="s">
        <v>511</v>
      </c>
      <c r="C370" s="31">
        <v>4301011947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108</v>
      </c>
      <c r="L370" s="32"/>
      <c r="M370" s="33" t="s">
        <v>129</v>
      </c>
      <c r="N370" s="33"/>
      <c r="O370" s="32">
        <v>60</v>
      </c>
      <c r="P370" s="7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69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510</v>
      </c>
      <c r="B371" s="54" t="s">
        <v>512</v>
      </c>
      <c r="C371" s="31">
        <v>4301011870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108</v>
      </c>
      <c r="L371" s="32"/>
      <c r="M371" s="33" t="s">
        <v>68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69</v>
      </c>
      <c r="X371" s="384">
        <v>1200</v>
      </c>
      <c r="Y371" s="385">
        <f t="shared" si="62"/>
        <v>1200</v>
      </c>
      <c r="Z371" s="36">
        <f>IFERROR(IF(Y371=0,"",ROUNDUP(Y371/H371,0)*0.02175),"")</f>
        <v>1.7399999999999998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1238.4000000000001</v>
      </c>
      <c r="BN371" s="64">
        <f t="shared" si="64"/>
        <v>1238.4000000000001</v>
      </c>
      <c r="BO371" s="64">
        <f t="shared" si="65"/>
        <v>1.6666666666666665</v>
      </c>
      <c r="BP371" s="64">
        <f t="shared" si="66"/>
        <v>1.6666666666666665</v>
      </c>
    </row>
    <row r="372" spans="1:68" ht="27" customHeight="1" x14ac:dyDescent="0.25">
      <c r="A372" s="54" t="s">
        <v>513</v>
      </c>
      <c r="B372" s="54" t="s">
        <v>514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75</v>
      </c>
      <c r="L372" s="32"/>
      <c r="M372" s="33" t="s">
        <v>68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69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515</v>
      </c>
      <c r="B373" s="54" t="s">
        <v>516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75</v>
      </c>
      <c r="L373" s="32"/>
      <c r="M373" s="33" t="s">
        <v>68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69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517</v>
      </c>
      <c r="B374" s="54" t="s">
        <v>518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75</v>
      </c>
      <c r="L374" s="32"/>
      <c r="M374" s="33" t="s">
        <v>109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69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70</v>
      </c>
      <c r="Q375" s="401"/>
      <c r="R375" s="401"/>
      <c r="S375" s="401"/>
      <c r="T375" s="401"/>
      <c r="U375" s="401"/>
      <c r="V375" s="402"/>
      <c r="W375" s="37" t="s">
        <v>71</v>
      </c>
      <c r="X375" s="386">
        <f>IFERROR(X366/H366,"0")+IFERROR(X367/H367,"0")+IFERROR(X368/H368,"0")+IFERROR(X369/H369,"0")+IFERROR(X370/H370,"0")+IFERROR(X371/H371,"0")+IFERROR(X372/H372,"0")+IFERROR(X373/H373,"0")+IFERROR(X374/H374,"0")</f>
        <v>300</v>
      </c>
      <c r="Y375" s="386">
        <f>IFERROR(Y366/H366,"0")+IFERROR(Y367/H367,"0")+IFERROR(Y368/H368,"0")+IFERROR(Y369/H369,"0")+IFERROR(Y370/H370,"0")+IFERROR(Y371/H371,"0")+IFERROR(Y372/H372,"0")+IFERROR(Y373/H373,"0")+IFERROR(Y374/H374,"0")</f>
        <v>301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6.5467499999999994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70</v>
      </c>
      <c r="Q376" s="401"/>
      <c r="R376" s="401"/>
      <c r="S376" s="401"/>
      <c r="T376" s="401"/>
      <c r="U376" s="401"/>
      <c r="V376" s="402"/>
      <c r="W376" s="37" t="s">
        <v>69</v>
      </c>
      <c r="X376" s="386">
        <f>IFERROR(SUM(X366:X374),"0")</f>
        <v>4500</v>
      </c>
      <c r="Y376" s="386">
        <f>IFERROR(SUM(Y366:Y374),"0")</f>
        <v>4515</v>
      </c>
      <c r="Z376" s="37"/>
      <c r="AA376" s="387"/>
      <c r="AB376" s="387"/>
      <c r="AC376" s="387"/>
    </row>
    <row r="377" spans="1:68" ht="14.25" customHeight="1" x14ac:dyDescent="0.25">
      <c r="A377" s="403" t="s">
        <v>141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77"/>
      <c r="AB377" s="377"/>
      <c r="AC377" s="377"/>
    </row>
    <row r="378" spans="1:68" ht="27" customHeight="1" x14ac:dyDescent="0.25">
      <c r="A378" s="54" t="s">
        <v>519</v>
      </c>
      <c r="B378" s="54" t="s">
        <v>520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108</v>
      </c>
      <c r="L378" s="32"/>
      <c r="M378" s="33" t="s">
        <v>109</v>
      </c>
      <c r="N378" s="33"/>
      <c r="O378" s="32">
        <v>50</v>
      </c>
      <c r="P378" s="5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69</v>
      </c>
      <c r="X378" s="384">
        <v>1500</v>
      </c>
      <c r="Y378" s="385">
        <f>IFERROR(IF(X378="",0,CEILING((X378/$H378),1)*$H378),"")</f>
        <v>1500</v>
      </c>
      <c r="Z378" s="36">
        <f>IFERROR(IF(Y378=0,"",ROUNDUP(Y378/H378,0)*0.02175),"")</f>
        <v>2.1749999999999998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1548</v>
      </c>
      <c r="BN378" s="64">
        <f>IFERROR(Y378*I378/H378,"0")</f>
        <v>1548</v>
      </c>
      <c r="BO378" s="64">
        <f>IFERROR(1/J378*(X378/H378),"0")</f>
        <v>2.083333333333333</v>
      </c>
      <c r="BP378" s="64">
        <f>IFERROR(1/J378*(Y378/H378),"0")</f>
        <v>2.083333333333333</v>
      </c>
    </row>
    <row r="379" spans="1:68" ht="27" customHeight="1" x14ac:dyDescent="0.25">
      <c r="A379" s="54" t="s">
        <v>521</v>
      </c>
      <c r="B379" s="54" t="s">
        <v>522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75</v>
      </c>
      <c r="L379" s="32"/>
      <c r="M379" s="33" t="s">
        <v>109</v>
      </c>
      <c r="N379" s="33"/>
      <c r="O379" s="32">
        <v>50</v>
      </c>
      <c r="P379" s="4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69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70</v>
      </c>
      <c r="Q380" s="401"/>
      <c r="R380" s="401"/>
      <c r="S380" s="401"/>
      <c r="T380" s="401"/>
      <c r="U380" s="401"/>
      <c r="V380" s="402"/>
      <c r="W380" s="37" t="s">
        <v>71</v>
      </c>
      <c r="X380" s="386">
        <f>IFERROR(X378/H378,"0")+IFERROR(X379/H379,"0")</f>
        <v>100</v>
      </c>
      <c r="Y380" s="386">
        <f>IFERROR(Y378/H378,"0")+IFERROR(Y379/H379,"0")</f>
        <v>100</v>
      </c>
      <c r="Z380" s="386">
        <f>IFERROR(IF(Z378="",0,Z378),"0")+IFERROR(IF(Z379="",0,Z379),"0")</f>
        <v>2.1749999999999998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70</v>
      </c>
      <c r="Q381" s="401"/>
      <c r="R381" s="401"/>
      <c r="S381" s="401"/>
      <c r="T381" s="401"/>
      <c r="U381" s="401"/>
      <c r="V381" s="402"/>
      <c r="W381" s="37" t="s">
        <v>69</v>
      </c>
      <c r="X381" s="386">
        <f>IFERROR(SUM(X378:X379),"0")</f>
        <v>1500</v>
      </c>
      <c r="Y381" s="386">
        <f>IFERROR(SUM(Y378:Y379),"0")</f>
        <v>1500</v>
      </c>
      <c r="Z381" s="37"/>
      <c r="AA381" s="387"/>
      <c r="AB381" s="387"/>
      <c r="AC381" s="387"/>
    </row>
    <row r="382" spans="1:68" ht="14.25" customHeight="1" x14ac:dyDescent="0.25">
      <c r="A382" s="403" t="s">
        <v>72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77"/>
      <c r="AB382" s="377"/>
      <c r="AC382" s="377"/>
    </row>
    <row r="383" spans="1:68" ht="27" customHeight="1" x14ac:dyDescent="0.25">
      <c r="A383" s="54" t="s">
        <v>523</v>
      </c>
      <c r="B383" s="54" t="s">
        <v>524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108</v>
      </c>
      <c r="L383" s="32"/>
      <c r="M383" s="33" t="s">
        <v>111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69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523</v>
      </c>
      <c r="B384" s="54" t="s">
        <v>525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108</v>
      </c>
      <c r="L384" s="32"/>
      <c r="M384" s="33" t="s">
        <v>68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69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526</v>
      </c>
      <c r="B385" s="54" t="s">
        <v>527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108</v>
      </c>
      <c r="L385" s="32"/>
      <c r="M385" s="33" t="s">
        <v>68</v>
      </c>
      <c r="N385" s="33"/>
      <c r="O385" s="32">
        <v>40</v>
      </c>
      <c r="P385" s="77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69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70</v>
      </c>
      <c r="Q386" s="401"/>
      <c r="R386" s="401"/>
      <c r="S386" s="401"/>
      <c r="T386" s="401"/>
      <c r="U386" s="401"/>
      <c r="V386" s="402"/>
      <c r="W386" s="37" t="s">
        <v>71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70</v>
      </c>
      <c r="Q387" s="401"/>
      <c r="R387" s="401"/>
      <c r="S387" s="401"/>
      <c r="T387" s="401"/>
      <c r="U387" s="401"/>
      <c r="V387" s="402"/>
      <c r="W387" s="37" t="s">
        <v>69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3" t="s">
        <v>171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77"/>
      <c r="AB388" s="377"/>
      <c r="AC388" s="377"/>
    </row>
    <row r="389" spans="1:68" ht="16.5" customHeight="1" x14ac:dyDescent="0.25">
      <c r="A389" s="54" t="s">
        <v>528</v>
      </c>
      <c r="B389" s="54" t="s">
        <v>529</v>
      </c>
      <c r="C389" s="31">
        <v>4301060314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108</v>
      </c>
      <c r="L389" s="32"/>
      <c r="M389" s="33" t="s">
        <v>68</v>
      </c>
      <c r="N389" s="33"/>
      <c r="O389" s="32">
        <v>30</v>
      </c>
      <c r="P389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3"/>
      <c r="R389" s="393"/>
      <c r="S389" s="393"/>
      <c r="T389" s="394"/>
      <c r="U389" s="34"/>
      <c r="V389" s="34"/>
      <c r="W389" s="35" t="s">
        <v>69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528</v>
      </c>
      <c r="B390" s="54" t="s">
        <v>530</v>
      </c>
      <c r="C390" s="31">
        <v>4301060345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108</v>
      </c>
      <c r="L390" s="32"/>
      <c r="M390" s="33" t="s">
        <v>68</v>
      </c>
      <c r="N390" s="33"/>
      <c r="O390" s="32">
        <v>30</v>
      </c>
      <c r="P390" s="63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69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70</v>
      </c>
      <c r="Q391" s="401"/>
      <c r="R391" s="401"/>
      <c r="S391" s="401"/>
      <c r="T391" s="401"/>
      <c r="U391" s="401"/>
      <c r="V391" s="402"/>
      <c r="W391" s="37" t="s">
        <v>71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70</v>
      </c>
      <c r="Q392" s="401"/>
      <c r="R392" s="401"/>
      <c r="S392" s="401"/>
      <c r="T392" s="401"/>
      <c r="U392" s="401"/>
      <c r="V392" s="402"/>
      <c r="W392" s="37" t="s">
        <v>69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390" t="s">
        <v>531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8"/>
      <c r="AB393" s="378"/>
      <c r="AC393" s="378"/>
    </row>
    <row r="394" spans="1:68" ht="14.25" customHeight="1" x14ac:dyDescent="0.25">
      <c r="A394" s="403" t="s">
        <v>105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77"/>
      <c r="AB394" s="377"/>
      <c r="AC394" s="377"/>
    </row>
    <row r="395" spans="1:68" ht="27" customHeight="1" x14ac:dyDescent="0.25">
      <c r="A395" s="54" t="s">
        <v>532</v>
      </c>
      <c r="B395" s="54" t="s">
        <v>533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60</v>
      </c>
      <c r="P395" s="6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69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534</v>
      </c>
      <c r="B396" s="54" t="s">
        <v>535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60</v>
      </c>
      <c r="P396" s="67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69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536</v>
      </c>
      <c r="B397" s="54" t="s">
        <v>537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108</v>
      </c>
      <c r="L397" s="32"/>
      <c r="M397" s="33" t="s">
        <v>68</v>
      </c>
      <c r="N397" s="33"/>
      <c r="O397" s="32">
        <v>60</v>
      </c>
      <c r="P397" s="576" t="s">
        <v>538</v>
      </c>
      <c r="Q397" s="393"/>
      <c r="R397" s="393"/>
      <c r="S397" s="393"/>
      <c r="T397" s="394"/>
      <c r="U397" s="34"/>
      <c r="V397" s="34"/>
      <c r="W397" s="35" t="s">
        <v>69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539</v>
      </c>
      <c r="B398" s="54" t="s">
        <v>540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75</v>
      </c>
      <c r="L398" s="32"/>
      <c r="M398" s="33" t="s">
        <v>68</v>
      </c>
      <c r="N398" s="33"/>
      <c r="O398" s="32">
        <v>60</v>
      </c>
      <c r="P398" s="6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69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70</v>
      </c>
      <c r="Q399" s="401"/>
      <c r="R399" s="401"/>
      <c r="S399" s="401"/>
      <c r="T399" s="401"/>
      <c r="U399" s="401"/>
      <c r="V399" s="402"/>
      <c r="W399" s="37" t="s">
        <v>71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70</v>
      </c>
      <c r="Q400" s="401"/>
      <c r="R400" s="401"/>
      <c r="S400" s="401"/>
      <c r="T400" s="401"/>
      <c r="U400" s="401"/>
      <c r="V400" s="402"/>
      <c r="W400" s="37" t="s">
        <v>69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3" t="s">
        <v>64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77"/>
      <c r="AB401" s="377"/>
      <c r="AC401" s="377"/>
    </row>
    <row r="402" spans="1:68" ht="27" customHeight="1" x14ac:dyDescent="0.25">
      <c r="A402" s="54" t="s">
        <v>541</v>
      </c>
      <c r="B402" s="54" t="s">
        <v>542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75</v>
      </c>
      <c r="L402" s="32"/>
      <c r="M402" s="33" t="s">
        <v>68</v>
      </c>
      <c r="N402" s="33"/>
      <c r="O402" s="32">
        <v>35</v>
      </c>
      <c r="P402" s="4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69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541</v>
      </c>
      <c r="B403" s="54" t="s">
        <v>543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75</v>
      </c>
      <c r="L403" s="32"/>
      <c r="M403" s="33" t="s">
        <v>68</v>
      </c>
      <c r="N403" s="33"/>
      <c r="O403" s="32">
        <v>35</v>
      </c>
      <c r="P403" s="5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69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544</v>
      </c>
      <c r="B404" s="54" t="s">
        <v>545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69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70</v>
      </c>
      <c r="Q405" s="401"/>
      <c r="R405" s="401"/>
      <c r="S405" s="401"/>
      <c r="T405" s="401"/>
      <c r="U405" s="401"/>
      <c r="V405" s="402"/>
      <c r="W405" s="37" t="s">
        <v>71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70</v>
      </c>
      <c r="Q406" s="401"/>
      <c r="R406" s="401"/>
      <c r="S406" s="401"/>
      <c r="T406" s="401"/>
      <c r="U406" s="401"/>
      <c r="V406" s="402"/>
      <c r="W406" s="37" t="s">
        <v>69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3" t="s">
        <v>72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77"/>
      <c r="AB407" s="377"/>
      <c r="AC407" s="377"/>
    </row>
    <row r="408" spans="1:68" ht="27" customHeight="1" x14ac:dyDescent="0.25">
      <c r="A408" s="54" t="s">
        <v>546</v>
      </c>
      <c r="B408" s="54" t="s">
        <v>547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69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548</v>
      </c>
      <c r="B409" s="54" t="s">
        <v>549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108</v>
      </c>
      <c r="L409" s="32"/>
      <c r="M409" s="33" t="s">
        <v>68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69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550</v>
      </c>
      <c r="B410" s="54" t="s">
        <v>551</v>
      </c>
      <c r="C410" s="31">
        <v>4301051297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75</v>
      </c>
      <c r="L410" s="32"/>
      <c r="M410" s="33" t="s">
        <v>68</v>
      </c>
      <c r="N410" s="33"/>
      <c r="O410" s="32">
        <v>40</v>
      </c>
      <c r="P410" s="7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3"/>
      <c r="R410" s="393"/>
      <c r="S410" s="393"/>
      <c r="T410" s="394"/>
      <c r="U410" s="34"/>
      <c r="V410" s="34"/>
      <c r="W410" s="35" t="s">
        <v>69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550</v>
      </c>
      <c r="B411" s="54" t="s">
        <v>552</v>
      </c>
      <c r="C411" s="31">
        <v>4301051634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75</v>
      </c>
      <c r="L411" s="32"/>
      <c r="M411" s="33" t="s">
        <v>68</v>
      </c>
      <c r="N411" s="33"/>
      <c r="O411" s="32">
        <v>40</v>
      </c>
      <c r="P411" s="5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3"/>
      <c r="R411" s="393"/>
      <c r="S411" s="393"/>
      <c r="T411" s="394"/>
      <c r="U411" s="34"/>
      <c r="V411" s="34"/>
      <c r="W411" s="35" t="s">
        <v>69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553</v>
      </c>
      <c r="B412" s="54" t="s">
        <v>554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75</v>
      </c>
      <c r="L412" s="32"/>
      <c r="M412" s="33" t="s">
        <v>68</v>
      </c>
      <c r="N412" s="33"/>
      <c r="O412" s="32">
        <v>40</v>
      </c>
      <c r="P412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69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70</v>
      </c>
      <c r="Q413" s="401"/>
      <c r="R413" s="401"/>
      <c r="S413" s="401"/>
      <c r="T413" s="401"/>
      <c r="U413" s="401"/>
      <c r="V413" s="402"/>
      <c r="W413" s="37" t="s">
        <v>71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70</v>
      </c>
      <c r="Q414" s="401"/>
      <c r="R414" s="401"/>
      <c r="S414" s="401"/>
      <c r="T414" s="401"/>
      <c r="U414" s="401"/>
      <c r="V414" s="402"/>
      <c r="W414" s="37" t="s">
        <v>69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customHeight="1" x14ac:dyDescent="0.25">
      <c r="A415" s="403" t="s">
        <v>171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77"/>
      <c r="AB415" s="377"/>
      <c r="AC415" s="377"/>
    </row>
    <row r="416" spans="1:68" ht="27" customHeight="1" x14ac:dyDescent="0.25">
      <c r="A416" s="54" t="s">
        <v>555</v>
      </c>
      <c r="B416" s="54" t="s">
        <v>556</v>
      </c>
      <c r="C416" s="31">
        <v>4301060322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108</v>
      </c>
      <c r="L416" s="32"/>
      <c r="M416" s="33" t="s">
        <v>68</v>
      </c>
      <c r="N416" s="33"/>
      <c r="O416" s="32">
        <v>40</v>
      </c>
      <c r="P416" s="5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3"/>
      <c r="R416" s="393"/>
      <c r="S416" s="393"/>
      <c r="T416" s="394"/>
      <c r="U416" s="34"/>
      <c r="V416" s="34"/>
      <c r="W416" s="35" t="s">
        <v>69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555</v>
      </c>
      <c r="B417" s="54" t="s">
        <v>557</v>
      </c>
      <c r="C417" s="31">
        <v>4301060377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108</v>
      </c>
      <c r="L417" s="32"/>
      <c r="M417" s="33" t="s">
        <v>68</v>
      </c>
      <c r="N417" s="33"/>
      <c r="O417" s="32">
        <v>40</v>
      </c>
      <c r="P417" s="71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3"/>
      <c r="R417" s="393"/>
      <c r="S417" s="393"/>
      <c r="T417" s="394"/>
      <c r="U417" s="34"/>
      <c r="V417" s="34"/>
      <c r="W417" s="35" t="s">
        <v>69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70</v>
      </c>
      <c r="Q418" s="401"/>
      <c r="R418" s="401"/>
      <c r="S418" s="401"/>
      <c r="T418" s="401"/>
      <c r="U418" s="401"/>
      <c r="V418" s="402"/>
      <c r="W418" s="37" t="s">
        <v>71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70</v>
      </c>
      <c r="Q419" s="401"/>
      <c r="R419" s="401"/>
      <c r="S419" s="401"/>
      <c r="T419" s="401"/>
      <c r="U419" s="401"/>
      <c r="V419" s="402"/>
      <c r="W419" s="37" t="s">
        <v>69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1" t="s">
        <v>558</v>
      </c>
      <c r="B420" s="412"/>
      <c r="C420" s="412"/>
      <c r="D420" s="412"/>
      <c r="E420" s="412"/>
      <c r="F420" s="412"/>
      <c r="G420" s="412"/>
      <c r="H420" s="412"/>
      <c r="I420" s="412"/>
      <c r="J420" s="412"/>
      <c r="K420" s="412"/>
      <c r="L420" s="412"/>
      <c r="M420" s="412"/>
      <c r="N420" s="412"/>
      <c r="O420" s="412"/>
      <c r="P420" s="412"/>
      <c r="Q420" s="412"/>
      <c r="R420" s="412"/>
      <c r="S420" s="412"/>
      <c r="T420" s="412"/>
      <c r="U420" s="412"/>
      <c r="V420" s="412"/>
      <c r="W420" s="412"/>
      <c r="X420" s="412"/>
      <c r="Y420" s="412"/>
      <c r="Z420" s="412"/>
      <c r="AA420" s="48"/>
      <c r="AB420" s="48"/>
      <c r="AC420" s="48"/>
    </row>
    <row r="421" spans="1:68" ht="16.5" customHeight="1" x14ac:dyDescent="0.25">
      <c r="A421" s="390" t="s">
        <v>559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8"/>
      <c r="AB421" s="378"/>
      <c r="AC421" s="378"/>
    </row>
    <row r="422" spans="1:68" ht="14.25" customHeight="1" x14ac:dyDescent="0.25">
      <c r="A422" s="403" t="s">
        <v>105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77"/>
      <c r="AB422" s="377"/>
      <c r="AC422" s="377"/>
    </row>
    <row r="423" spans="1:68" ht="27" customHeight="1" x14ac:dyDescent="0.25">
      <c r="A423" s="54" t="s">
        <v>560</v>
      </c>
      <c r="B423" s="54" t="s">
        <v>561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75</v>
      </c>
      <c r="L423" s="32"/>
      <c r="M423" s="33" t="s">
        <v>109</v>
      </c>
      <c r="N423" s="33"/>
      <c r="O423" s="32">
        <v>50</v>
      </c>
      <c r="P423" s="5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69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70</v>
      </c>
      <c r="Q424" s="401"/>
      <c r="R424" s="401"/>
      <c r="S424" s="401"/>
      <c r="T424" s="401"/>
      <c r="U424" s="401"/>
      <c r="V424" s="402"/>
      <c r="W424" s="37" t="s">
        <v>71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70</v>
      </c>
      <c r="Q425" s="401"/>
      <c r="R425" s="401"/>
      <c r="S425" s="401"/>
      <c r="T425" s="401"/>
      <c r="U425" s="401"/>
      <c r="V425" s="402"/>
      <c r="W425" s="37" t="s">
        <v>69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3" t="s">
        <v>64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77"/>
      <c r="AB426" s="377"/>
      <c r="AC426" s="377"/>
    </row>
    <row r="427" spans="1:68" ht="27" customHeight="1" x14ac:dyDescent="0.25">
      <c r="A427" s="54" t="s">
        <v>562</v>
      </c>
      <c r="B427" s="54" t="s">
        <v>563</v>
      </c>
      <c r="C427" s="31">
        <v>4301031322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75</v>
      </c>
      <c r="L427" s="32"/>
      <c r="M427" s="33" t="s">
        <v>68</v>
      </c>
      <c r="N427" s="33"/>
      <c r="O427" s="32">
        <v>50</v>
      </c>
      <c r="P427" s="568" t="s">
        <v>564</v>
      </c>
      <c r="Q427" s="393"/>
      <c r="R427" s="393"/>
      <c r="S427" s="393"/>
      <c r="T427" s="394"/>
      <c r="U427" s="34"/>
      <c r="V427" s="34"/>
      <c r="W427" s="35" t="s">
        <v>69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562</v>
      </c>
      <c r="B428" s="54" t="s">
        <v>565</v>
      </c>
      <c r="C428" s="31">
        <v>4301031355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75</v>
      </c>
      <c r="L428" s="32"/>
      <c r="M428" s="33" t="s">
        <v>68</v>
      </c>
      <c r="N428" s="33"/>
      <c r="O428" s="32">
        <v>50</v>
      </c>
      <c r="P428" s="494" t="s">
        <v>566</v>
      </c>
      <c r="Q428" s="393"/>
      <c r="R428" s="393"/>
      <c r="S428" s="393"/>
      <c r="T428" s="394"/>
      <c r="U428" s="34"/>
      <c r="V428" s="34"/>
      <c r="W428" s="35" t="s">
        <v>69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562</v>
      </c>
      <c r="B429" s="54" t="s">
        <v>567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75</v>
      </c>
      <c r="L429" s="32"/>
      <c r="M429" s="33" t="s">
        <v>68</v>
      </c>
      <c r="N429" s="33"/>
      <c r="O429" s="32">
        <v>45</v>
      </c>
      <c r="P429" s="5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69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568</v>
      </c>
      <c r="B430" s="54" t="s">
        <v>569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75</v>
      </c>
      <c r="L430" s="32"/>
      <c r="M430" s="33" t="s">
        <v>68</v>
      </c>
      <c r="N430" s="33"/>
      <c r="O430" s="32">
        <v>50</v>
      </c>
      <c r="P430" s="713" t="s">
        <v>570</v>
      </c>
      <c r="Q430" s="393"/>
      <c r="R430" s="393"/>
      <c r="S430" s="393"/>
      <c r="T430" s="394"/>
      <c r="U430" s="34"/>
      <c r="V430" s="34"/>
      <c r="W430" s="35" t="s">
        <v>69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568</v>
      </c>
      <c r="B431" s="54" t="s">
        <v>571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75</v>
      </c>
      <c r="L431" s="32"/>
      <c r="M431" s="33" t="s">
        <v>68</v>
      </c>
      <c r="N431" s="33"/>
      <c r="O431" s="32">
        <v>45</v>
      </c>
      <c r="P431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69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572</v>
      </c>
      <c r="B432" s="54" t="s">
        <v>573</v>
      </c>
      <c r="C432" s="31">
        <v>4301031325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28" t="s">
        <v>574</v>
      </c>
      <c r="Q432" s="393"/>
      <c r="R432" s="393"/>
      <c r="S432" s="393"/>
      <c r="T432" s="394"/>
      <c r="U432" s="34"/>
      <c r="V432" s="34"/>
      <c r="W432" s="35" t="s">
        <v>69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572</v>
      </c>
      <c r="B433" s="54" t="s">
        <v>575</v>
      </c>
      <c r="C433" s="31">
        <v>4301031356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49" t="s">
        <v>574</v>
      </c>
      <c r="Q433" s="393"/>
      <c r="R433" s="393"/>
      <c r="S433" s="393"/>
      <c r="T433" s="394"/>
      <c r="U433" s="34"/>
      <c r="V433" s="34"/>
      <c r="W433" s="35" t="s">
        <v>69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576</v>
      </c>
      <c r="B434" s="54" t="s">
        <v>577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35</v>
      </c>
      <c r="P434" s="7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69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578</v>
      </c>
      <c r="B435" s="54" t="s">
        <v>579</v>
      </c>
      <c r="C435" s="31">
        <v>4301031335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67</v>
      </c>
      <c r="L435" s="32"/>
      <c r="M435" s="33" t="s">
        <v>68</v>
      </c>
      <c r="N435" s="33"/>
      <c r="O435" s="32">
        <v>50</v>
      </c>
      <c r="P435" s="752" t="s">
        <v>580</v>
      </c>
      <c r="Q435" s="393"/>
      <c r="R435" s="393"/>
      <c r="S435" s="393"/>
      <c r="T435" s="394"/>
      <c r="U435" s="34"/>
      <c r="V435" s="34"/>
      <c r="W435" s="35" t="s">
        <v>69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578</v>
      </c>
      <c r="B436" s="54" t="s">
        <v>581</v>
      </c>
      <c r="C436" s="31">
        <v>4301031257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67</v>
      </c>
      <c r="L436" s="32"/>
      <c r="M436" s="33" t="s">
        <v>68</v>
      </c>
      <c r="N436" s="33"/>
      <c r="O436" s="32">
        <v>45</v>
      </c>
      <c r="P436" s="7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6" s="393"/>
      <c r="R436" s="393"/>
      <c r="S436" s="393"/>
      <c r="T436" s="394"/>
      <c r="U436" s="34"/>
      <c r="V436" s="34"/>
      <c r="W436" s="35" t="s">
        <v>69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582</v>
      </c>
      <c r="B437" s="54" t="s">
        <v>583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5" t="s">
        <v>584</v>
      </c>
      <c r="Q437" s="393"/>
      <c r="R437" s="393"/>
      <c r="S437" s="393"/>
      <c r="T437" s="394"/>
      <c r="U437" s="34"/>
      <c r="V437" s="34"/>
      <c r="W437" s="35" t="s">
        <v>69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582</v>
      </c>
      <c r="B438" s="54" t="s">
        <v>585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69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586</v>
      </c>
      <c r="B439" s="54" t="s">
        <v>587</v>
      </c>
      <c r="C439" s="31">
        <v>4301031336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48" t="s">
        <v>588</v>
      </c>
      <c r="Q439" s="393"/>
      <c r="R439" s="393"/>
      <c r="S439" s="393"/>
      <c r="T439" s="394"/>
      <c r="U439" s="34"/>
      <c r="V439" s="34"/>
      <c r="W439" s="35" t="s">
        <v>69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586</v>
      </c>
      <c r="B440" s="54" t="s">
        <v>589</v>
      </c>
      <c r="C440" s="31">
        <v>4301031254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0" s="393"/>
      <c r="R440" s="393"/>
      <c r="S440" s="393"/>
      <c r="T440" s="394"/>
      <c r="U440" s="34"/>
      <c r="V440" s="34"/>
      <c r="W440" s="35" t="s">
        <v>69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590</v>
      </c>
      <c r="B441" s="54" t="s">
        <v>591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6" t="s">
        <v>592</v>
      </c>
      <c r="Q441" s="393"/>
      <c r="R441" s="393"/>
      <c r="S441" s="393"/>
      <c r="T441" s="394"/>
      <c r="U441" s="34"/>
      <c r="V441" s="34"/>
      <c r="W441" s="35" t="s">
        <v>69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590</v>
      </c>
      <c r="B442" s="54" t="s">
        <v>593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69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594</v>
      </c>
      <c r="B443" s="54" t="s">
        <v>595</v>
      </c>
      <c r="C443" s="31">
        <v>4301031337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5" t="s">
        <v>596</v>
      </c>
      <c r="Q443" s="393"/>
      <c r="R443" s="393"/>
      <c r="S443" s="393"/>
      <c r="T443" s="394"/>
      <c r="U443" s="34"/>
      <c r="V443" s="34"/>
      <c r="W443" s="35" t="s">
        <v>69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594</v>
      </c>
      <c r="B444" s="54" t="s">
        <v>597</v>
      </c>
      <c r="C444" s="31">
        <v>4301031258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45</v>
      </c>
      <c r="P444" s="7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393"/>
      <c r="R444" s="393"/>
      <c r="S444" s="393"/>
      <c r="T444" s="394"/>
      <c r="U444" s="34"/>
      <c r="V444" s="34"/>
      <c r="W444" s="35" t="s">
        <v>69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598</v>
      </c>
      <c r="B445" s="54" t="s">
        <v>599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8" t="s">
        <v>600</v>
      </c>
      <c r="Q445" s="393"/>
      <c r="R445" s="393"/>
      <c r="S445" s="393"/>
      <c r="T445" s="394"/>
      <c r="U445" s="34"/>
      <c r="V445" s="34"/>
      <c r="W445" s="35" t="s">
        <v>69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601</v>
      </c>
      <c r="B446" s="54" t="s">
        <v>602</v>
      </c>
      <c r="C446" s="31">
        <v>4301031333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07" t="s">
        <v>603</v>
      </c>
      <c r="Q446" s="393"/>
      <c r="R446" s="393"/>
      <c r="S446" s="393"/>
      <c r="T446" s="394"/>
      <c r="U446" s="34"/>
      <c r="V446" s="34"/>
      <c r="W446" s="35" t="s">
        <v>69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601</v>
      </c>
      <c r="B447" s="54" t="s">
        <v>604</v>
      </c>
      <c r="C447" s="31">
        <v>4301031358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78" t="s">
        <v>603</v>
      </c>
      <c r="Q447" s="393"/>
      <c r="R447" s="393"/>
      <c r="S447" s="393"/>
      <c r="T447" s="394"/>
      <c r="U447" s="34"/>
      <c r="V447" s="34"/>
      <c r="W447" s="35" t="s">
        <v>69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601</v>
      </c>
      <c r="B448" s="54" t="s">
        <v>605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45</v>
      </c>
      <c r="P448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69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606</v>
      </c>
      <c r="B449" s="54" t="s">
        <v>607</v>
      </c>
      <c r="C449" s="31">
        <v>4301031338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1" t="s">
        <v>608</v>
      </c>
      <c r="Q449" s="393"/>
      <c r="R449" s="393"/>
      <c r="S449" s="393"/>
      <c r="T449" s="394"/>
      <c r="U449" s="34"/>
      <c r="V449" s="34"/>
      <c r="W449" s="35" t="s">
        <v>69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606</v>
      </c>
      <c r="B450" s="54" t="s">
        <v>609</v>
      </c>
      <c r="C450" s="31">
        <v>4301031255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45</v>
      </c>
      <c r="P450" s="5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3"/>
      <c r="R450" s="393"/>
      <c r="S450" s="393"/>
      <c r="T450" s="394"/>
      <c r="U450" s="34"/>
      <c r="V450" s="34"/>
      <c r="W450" s="35" t="s">
        <v>69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70</v>
      </c>
      <c r="Q451" s="401"/>
      <c r="R451" s="401"/>
      <c r="S451" s="401"/>
      <c r="T451" s="401"/>
      <c r="U451" s="401"/>
      <c r="V451" s="402"/>
      <c r="W451" s="37" t="s">
        <v>71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70</v>
      </c>
      <c r="Q452" s="401"/>
      <c r="R452" s="401"/>
      <c r="S452" s="401"/>
      <c r="T452" s="401"/>
      <c r="U452" s="401"/>
      <c r="V452" s="402"/>
      <c r="W452" s="37" t="s">
        <v>69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customHeight="1" x14ac:dyDescent="0.25">
      <c r="A453" s="403" t="s">
        <v>72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77"/>
      <c r="AB453" s="377"/>
      <c r="AC453" s="377"/>
    </row>
    <row r="454" spans="1:68" ht="27" customHeight="1" x14ac:dyDescent="0.25">
      <c r="A454" s="54" t="s">
        <v>610</v>
      </c>
      <c r="B454" s="54" t="s">
        <v>611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75</v>
      </c>
      <c r="L454" s="32"/>
      <c r="M454" s="33" t="s">
        <v>111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69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612</v>
      </c>
      <c r="B455" s="54" t="s">
        <v>613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75</v>
      </c>
      <c r="L455" s="32"/>
      <c r="M455" s="33" t="s">
        <v>111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69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70</v>
      </c>
      <c r="Q456" s="401"/>
      <c r="R456" s="401"/>
      <c r="S456" s="401"/>
      <c r="T456" s="401"/>
      <c r="U456" s="401"/>
      <c r="V456" s="402"/>
      <c r="W456" s="37" t="s">
        <v>71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70</v>
      </c>
      <c r="Q457" s="401"/>
      <c r="R457" s="401"/>
      <c r="S457" s="401"/>
      <c r="T457" s="401"/>
      <c r="U457" s="401"/>
      <c r="V457" s="402"/>
      <c r="W457" s="37" t="s">
        <v>69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3" t="s">
        <v>91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7"/>
      <c r="AB458" s="377"/>
      <c r="AC458" s="377"/>
    </row>
    <row r="459" spans="1:68" ht="27" customHeight="1" x14ac:dyDescent="0.25">
      <c r="A459" s="54" t="s">
        <v>614</v>
      </c>
      <c r="B459" s="54" t="s">
        <v>615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616</v>
      </c>
      <c r="L459" s="32"/>
      <c r="M459" s="33" t="s">
        <v>617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69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618</v>
      </c>
      <c r="B460" s="54" t="s">
        <v>619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616</v>
      </c>
      <c r="L460" s="32"/>
      <c r="M460" s="33" t="s">
        <v>617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69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620</v>
      </c>
      <c r="B461" s="54" t="s">
        <v>621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616</v>
      </c>
      <c r="L461" s="32"/>
      <c r="M461" s="33" t="s">
        <v>617</v>
      </c>
      <c r="N461" s="33"/>
      <c r="O461" s="32">
        <v>150</v>
      </c>
      <c r="P461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69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70</v>
      </c>
      <c r="Q462" s="401"/>
      <c r="R462" s="401"/>
      <c r="S462" s="401"/>
      <c r="T462" s="401"/>
      <c r="U462" s="401"/>
      <c r="V462" s="402"/>
      <c r="W462" s="37" t="s">
        <v>71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70</v>
      </c>
      <c r="Q463" s="401"/>
      <c r="R463" s="401"/>
      <c r="S463" s="401"/>
      <c r="T463" s="401"/>
      <c r="U463" s="401"/>
      <c r="V463" s="402"/>
      <c r="W463" s="37" t="s">
        <v>69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622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8"/>
      <c r="AB464" s="378"/>
      <c r="AC464" s="378"/>
    </row>
    <row r="465" spans="1:68" ht="14.25" customHeight="1" x14ac:dyDescent="0.25">
      <c r="A465" s="403" t="s">
        <v>141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77"/>
      <c r="AB465" s="377"/>
      <c r="AC465" s="377"/>
    </row>
    <row r="466" spans="1:68" ht="27" customHeight="1" x14ac:dyDescent="0.25">
      <c r="A466" s="54" t="s">
        <v>623</v>
      </c>
      <c r="B466" s="54" t="s">
        <v>624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92" t="s">
        <v>625</v>
      </c>
      <c r="Q466" s="393"/>
      <c r="R466" s="393"/>
      <c r="S466" s="393"/>
      <c r="T466" s="394"/>
      <c r="U466" s="34"/>
      <c r="V466" s="34"/>
      <c r="W466" s="35" t="s">
        <v>69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70</v>
      </c>
      <c r="Q467" s="401"/>
      <c r="R467" s="401"/>
      <c r="S467" s="401"/>
      <c r="T467" s="401"/>
      <c r="U467" s="401"/>
      <c r="V467" s="402"/>
      <c r="W467" s="37" t="s">
        <v>71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70</v>
      </c>
      <c r="Q468" s="401"/>
      <c r="R468" s="401"/>
      <c r="S468" s="401"/>
      <c r="T468" s="401"/>
      <c r="U468" s="401"/>
      <c r="V468" s="402"/>
      <c r="W468" s="37" t="s">
        <v>69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3" t="s">
        <v>64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77"/>
      <c r="AB469" s="377"/>
      <c r="AC469" s="377"/>
    </row>
    <row r="470" spans="1:68" ht="27" customHeight="1" x14ac:dyDescent="0.25">
      <c r="A470" s="54" t="s">
        <v>626</v>
      </c>
      <c r="B470" s="54" t="s">
        <v>627</v>
      </c>
      <c r="C470" s="31">
        <v>4301031324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705" t="s">
        <v>628</v>
      </c>
      <c r="Q470" s="393"/>
      <c r="R470" s="393"/>
      <c r="S470" s="393"/>
      <c r="T470" s="394"/>
      <c r="U470" s="34"/>
      <c r="V470" s="34"/>
      <c r="W470" s="35" t="s">
        <v>69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626</v>
      </c>
      <c r="B471" s="54" t="s">
        <v>629</v>
      </c>
      <c r="C471" s="31">
        <v>4301031212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75</v>
      </c>
      <c r="L471" s="32"/>
      <c r="M471" s="33" t="s">
        <v>109</v>
      </c>
      <c r="N471" s="33"/>
      <c r="O471" s="32">
        <v>45</v>
      </c>
      <c r="P471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3"/>
      <c r="R471" s="393"/>
      <c r="S471" s="393"/>
      <c r="T471" s="394"/>
      <c r="U471" s="34"/>
      <c r="V471" s="34"/>
      <c r="W471" s="35" t="s">
        <v>69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630</v>
      </c>
      <c r="B472" s="54" t="s">
        <v>631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44" t="s">
        <v>632</v>
      </c>
      <c r="Q472" s="393"/>
      <c r="R472" s="393"/>
      <c r="S472" s="393"/>
      <c r="T472" s="394"/>
      <c r="U472" s="34"/>
      <c r="V472" s="34"/>
      <c r="W472" s="35" t="s">
        <v>69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633</v>
      </c>
      <c r="B473" s="54" t="s">
        <v>634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4" t="s">
        <v>635</v>
      </c>
      <c r="Q473" s="393"/>
      <c r="R473" s="393"/>
      <c r="S473" s="393"/>
      <c r="T473" s="394"/>
      <c r="U473" s="34"/>
      <c r="V473" s="34"/>
      <c r="W473" s="35" t="s">
        <v>69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633</v>
      </c>
      <c r="B474" s="54" t="s">
        <v>636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45</v>
      </c>
      <c r="P474" s="48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69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637</v>
      </c>
      <c r="B475" s="54" t="s">
        <v>638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82" t="s">
        <v>639</v>
      </c>
      <c r="Q475" s="393"/>
      <c r="R475" s="393"/>
      <c r="S475" s="393"/>
      <c r="T475" s="394"/>
      <c r="U475" s="34"/>
      <c r="V475" s="34"/>
      <c r="W475" s="35" t="s">
        <v>69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637</v>
      </c>
      <c r="B476" s="54" t="s">
        <v>640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45</v>
      </c>
      <c r="P476" s="4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69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70</v>
      </c>
      <c r="Q477" s="401"/>
      <c r="R477" s="401"/>
      <c r="S477" s="401"/>
      <c r="T477" s="401"/>
      <c r="U477" s="401"/>
      <c r="V477" s="402"/>
      <c r="W477" s="37" t="s">
        <v>71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70</v>
      </c>
      <c r="Q478" s="401"/>
      <c r="R478" s="401"/>
      <c r="S478" s="401"/>
      <c r="T478" s="401"/>
      <c r="U478" s="401"/>
      <c r="V478" s="402"/>
      <c r="W478" s="37" t="s">
        <v>69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customHeight="1" x14ac:dyDescent="0.25">
      <c r="A479" s="403" t="s">
        <v>91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77"/>
      <c r="AB479" s="377"/>
      <c r="AC479" s="377"/>
    </row>
    <row r="480" spans="1:68" ht="27" customHeight="1" x14ac:dyDescent="0.25">
      <c r="A480" s="54" t="s">
        <v>641</v>
      </c>
      <c r="B480" s="54" t="s">
        <v>642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616</v>
      </c>
      <c r="L480" s="32"/>
      <c r="M480" s="33" t="s">
        <v>617</v>
      </c>
      <c r="N480" s="33"/>
      <c r="O480" s="32">
        <v>60</v>
      </c>
      <c r="P480" s="53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69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643</v>
      </c>
      <c r="B481" s="54" t="s">
        <v>644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616</v>
      </c>
      <c r="L481" s="32"/>
      <c r="M481" s="33" t="s">
        <v>617</v>
      </c>
      <c r="N481" s="33"/>
      <c r="O481" s="32">
        <v>60</v>
      </c>
      <c r="P481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69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70</v>
      </c>
      <c r="Q482" s="401"/>
      <c r="R482" s="401"/>
      <c r="S482" s="401"/>
      <c r="T482" s="401"/>
      <c r="U482" s="401"/>
      <c r="V482" s="402"/>
      <c r="W482" s="37" t="s">
        <v>71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70</v>
      </c>
      <c r="Q483" s="401"/>
      <c r="R483" s="401"/>
      <c r="S483" s="401"/>
      <c r="T483" s="401"/>
      <c r="U483" s="401"/>
      <c r="V483" s="402"/>
      <c r="W483" s="37" t="s">
        <v>69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3" t="s">
        <v>100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77"/>
      <c r="AB484" s="377"/>
      <c r="AC484" s="377"/>
    </row>
    <row r="485" spans="1:68" ht="27" customHeight="1" x14ac:dyDescent="0.25">
      <c r="A485" s="54" t="s">
        <v>645</v>
      </c>
      <c r="B485" s="54" t="s">
        <v>646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616</v>
      </c>
      <c r="L485" s="32"/>
      <c r="M485" s="33" t="s">
        <v>617</v>
      </c>
      <c r="N485" s="33"/>
      <c r="O485" s="32">
        <v>150</v>
      </c>
      <c r="P485" s="64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69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70</v>
      </c>
      <c r="Q486" s="401"/>
      <c r="R486" s="401"/>
      <c r="S486" s="401"/>
      <c r="T486" s="401"/>
      <c r="U486" s="401"/>
      <c r="V486" s="402"/>
      <c r="W486" s="37" t="s">
        <v>71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70</v>
      </c>
      <c r="Q487" s="401"/>
      <c r="R487" s="401"/>
      <c r="S487" s="401"/>
      <c r="T487" s="401"/>
      <c r="U487" s="401"/>
      <c r="V487" s="402"/>
      <c r="W487" s="37" t="s">
        <v>69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3" t="s">
        <v>647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77"/>
      <c r="AB488" s="377"/>
      <c r="AC488" s="377"/>
    </row>
    <row r="489" spans="1:68" ht="27" customHeight="1" x14ac:dyDescent="0.25">
      <c r="A489" s="54" t="s">
        <v>648</v>
      </c>
      <c r="B489" s="54" t="s">
        <v>649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616</v>
      </c>
      <c r="L489" s="32"/>
      <c r="M489" s="33" t="s">
        <v>617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69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70</v>
      </c>
      <c r="Q490" s="401"/>
      <c r="R490" s="401"/>
      <c r="S490" s="401"/>
      <c r="T490" s="401"/>
      <c r="U490" s="401"/>
      <c r="V490" s="402"/>
      <c r="W490" s="37" t="s">
        <v>71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70</v>
      </c>
      <c r="Q491" s="401"/>
      <c r="R491" s="401"/>
      <c r="S491" s="401"/>
      <c r="T491" s="401"/>
      <c r="U491" s="401"/>
      <c r="V491" s="402"/>
      <c r="W491" s="37" t="s">
        <v>69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650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customHeight="1" x14ac:dyDescent="0.25">
      <c r="A493" s="403" t="s">
        <v>64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7"/>
      <c r="AB493" s="377"/>
      <c r="AC493" s="377"/>
    </row>
    <row r="494" spans="1:68" ht="27" customHeight="1" x14ac:dyDescent="0.25">
      <c r="A494" s="54" t="s">
        <v>651</v>
      </c>
      <c r="B494" s="54" t="s">
        <v>652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69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653</v>
      </c>
      <c r="B495" s="54" t="s">
        <v>654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69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655</v>
      </c>
      <c r="B496" s="54" t="s">
        <v>656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5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69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70</v>
      </c>
      <c r="Q497" s="401"/>
      <c r="R497" s="401"/>
      <c r="S497" s="401"/>
      <c r="T497" s="401"/>
      <c r="U497" s="401"/>
      <c r="V497" s="402"/>
      <c r="W497" s="37" t="s">
        <v>71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70</v>
      </c>
      <c r="Q498" s="401"/>
      <c r="R498" s="401"/>
      <c r="S498" s="401"/>
      <c r="T498" s="401"/>
      <c r="U498" s="401"/>
      <c r="V498" s="402"/>
      <c r="W498" s="37" t="s">
        <v>69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657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8"/>
      <c r="AB499" s="378"/>
      <c r="AC499" s="378"/>
    </row>
    <row r="500" spans="1:68" ht="14.25" customHeight="1" x14ac:dyDescent="0.25">
      <c r="A500" s="403" t="s">
        <v>64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77"/>
      <c r="AB500" s="377"/>
      <c r="AC500" s="377"/>
    </row>
    <row r="501" spans="1:68" ht="27" customHeight="1" x14ac:dyDescent="0.25">
      <c r="A501" s="54" t="s">
        <v>658</v>
      </c>
      <c r="B501" s="54" t="s">
        <v>659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108</v>
      </c>
      <c r="L501" s="32"/>
      <c r="M501" s="33" t="s">
        <v>68</v>
      </c>
      <c r="N501" s="33"/>
      <c r="O501" s="32">
        <v>40</v>
      </c>
      <c r="P501" s="575" t="s">
        <v>660</v>
      </c>
      <c r="Q501" s="393"/>
      <c r="R501" s="393"/>
      <c r="S501" s="393"/>
      <c r="T501" s="394"/>
      <c r="U501" s="34"/>
      <c r="V501" s="34"/>
      <c r="W501" s="35" t="s">
        <v>69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661</v>
      </c>
      <c r="B502" s="54" t="s">
        <v>662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75</v>
      </c>
      <c r="L502" s="32"/>
      <c r="M502" s="33" t="s">
        <v>68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69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70</v>
      </c>
      <c r="Q503" s="401"/>
      <c r="R503" s="401"/>
      <c r="S503" s="401"/>
      <c r="T503" s="401"/>
      <c r="U503" s="401"/>
      <c r="V503" s="402"/>
      <c r="W503" s="37" t="s">
        <v>71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70</v>
      </c>
      <c r="Q504" s="401"/>
      <c r="R504" s="401"/>
      <c r="S504" s="401"/>
      <c r="T504" s="401"/>
      <c r="U504" s="401"/>
      <c r="V504" s="402"/>
      <c r="W504" s="37" t="s">
        <v>69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3" t="s">
        <v>171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77"/>
      <c r="AB505" s="377"/>
      <c r="AC505" s="377"/>
    </row>
    <row r="506" spans="1:68" ht="27" customHeight="1" x14ac:dyDescent="0.25">
      <c r="A506" s="54" t="s">
        <v>663</v>
      </c>
      <c r="B506" s="54" t="s">
        <v>664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75</v>
      </c>
      <c r="L506" s="32"/>
      <c r="M506" s="33" t="s">
        <v>68</v>
      </c>
      <c r="N506" s="33"/>
      <c r="O506" s="32">
        <v>35</v>
      </c>
      <c r="P506" s="617" t="s">
        <v>665</v>
      </c>
      <c r="Q506" s="393"/>
      <c r="R506" s="393"/>
      <c r="S506" s="393"/>
      <c r="T506" s="394"/>
      <c r="U506" s="34"/>
      <c r="V506" s="34"/>
      <c r="W506" s="35" t="s">
        <v>69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70</v>
      </c>
      <c r="Q507" s="401"/>
      <c r="R507" s="401"/>
      <c r="S507" s="401"/>
      <c r="T507" s="401"/>
      <c r="U507" s="401"/>
      <c r="V507" s="402"/>
      <c r="W507" s="37" t="s">
        <v>71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70</v>
      </c>
      <c r="Q508" s="401"/>
      <c r="R508" s="401"/>
      <c r="S508" s="401"/>
      <c r="T508" s="401"/>
      <c r="U508" s="401"/>
      <c r="V508" s="402"/>
      <c r="W508" s="37" t="s">
        <v>69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1" t="s">
        <v>666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412"/>
      <c r="AA509" s="48"/>
      <c r="AB509" s="48"/>
      <c r="AC509" s="48"/>
    </row>
    <row r="510" spans="1:68" ht="16.5" customHeight="1" x14ac:dyDescent="0.25">
      <c r="A510" s="390" t="s">
        <v>666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8"/>
      <c r="AB510" s="378"/>
      <c r="AC510" s="378"/>
    </row>
    <row r="511" spans="1:68" ht="14.25" customHeight="1" x14ac:dyDescent="0.25">
      <c r="A511" s="403" t="s">
        <v>105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77"/>
      <c r="AB511" s="377"/>
      <c r="AC511" s="377"/>
    </row>
    <row r="512" spans="1:68" ht="27" customHeight="1" x14ac:dyDescent="0.25">
      <c r="A512" s="54" t="s">
        <v>667</v>
      </c>
      <c r="B512" s="54" t="s">
        <v>668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108</v>
      </c>
      <c r="L512" s="32"/>
      <c r="M512" s="33" t="s">
        <v>109</v>
      </c>
      <c r="N512" s="33"/>
      <c r="O512" s="32">
        <v>60</v>
      </c>
      <c r="P512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69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669</v>
      </c>
      <c r="B513" s="54" t="s">
        <v>670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108</v>
      </c>
      <c r="L513" s="32"/>
      <c r="M513" s="33" t="s">
        <v>111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69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671</v>
      </c>
      <c r="B514" s="54" t="s">
        <v>672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108</v>
      </c>
      <c r="L514" s="32"/>
      <c r="M514" s="33" t="s">
        <v>109</v>
      </c>
      <c r="N514" s="33"/>
      <c r="O514" s="32">
        <v>60</v>
      </c>
      <c r="P514" s="596" t="s">
        <v>673</v>
      </c>
      <c r="Q514" s="393"/>
      <c r="R514" s="393"/>
      <c r="S514" s="393"/>
      <c r="T514" s="394"/>
      <c r="U514" s="34"/>
      <c r="V514" s="34"/>
      <c r="W514" s="35" t="s">
        <v>69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674</v>
      </c>
      <c r="B515" s="54" t="s">
        <v>675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69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676</v>
      </c>
      <c r="B516" s="54" t="s">
        <v>677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108</v>
      </c>
      <c r="L516" s="32"/>
      <c r="M516" s="33" t="s">
        <v>109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69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customHeight="1" x14ac:dyDescent="0.25">
      <c r="A517" s="54" t="s">
        <v>678</v>
      </c>
      <c r="B517" s="54" t="s">
        <v>679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108</v>
      </c>
      <c r="L517" s="32"/>
      <c r="M517" s="33" t="s">
        <v>111</v>
      </c>
      <c r="N517" s="33"/>
      <c r="O517" s="32">
        <v>60</v>
      </c>
      <c r="P517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69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680</v>
      </c>
      <c r="B518" s="54" t="s">
        <v>681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69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682</v>
      </c>
      <c r="B519" s="54" t="s">
        <v>683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75</v>
      </c>
      <c r="L519" s="32"/>
      <c r="M519" s="33" t="s">
        <v>111</v>
      </c>
      <c r="N519" s="33"/>
      <c r="O519" s="32">
        <v>50</v>
      </c>
      <c r="P51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69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684</v>
      </c>
      <c r="B520" s="54" t="s">
        <v>685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75</v>
      </c>
      <c r="L520" s="32"/>
      <c r="M520" s="33" t="s">
        <v>109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69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70</v>
      </c>
      <c r="Q521" s="401"/>
      <c r="R521" s="401"/>
      <c r="S521" s="401"/>
      <c r="T521" s="401"/>
      <c r="U521" s="401"/>
      <c r="V521" s="402"/>
      <c r="W521" s="37" t="s">
        <v>71</v>
      </c>
      <c r="X521" s="386">
        <f>IFERROR(X512/H512,"0")+IFERROR(X513/H513,"0")+IFERROR(X514/H514,"0")+IFERROR(X515/H515,"0")+IFERROR(X516/H516,"0")+IFERROR(X517/H517,"0")+IFERROR(X518/H518,"0")+IFERROR(X519/H519,"0")+IFERROR(X520/H520,"0")</f>
        <v>0</v>
      </c>
      <c r="Y521" s="386">
        <f>IFERROR(Y512/H512,"0")+IFERROR(Y513/H513,"0")+IFERROR(Y514/H514,"0")+IFERROR(Y515/H515,"0")+IFERROR(Y516/H516,"0")+IFERROR(Y517/H517,"0")+IFERROR(Y518/H518,"0")+IFERROR(Y519/H519,"0")+IFERROR(Y520/H520,"0")</f>
        <v>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70</v>
      </c>
      <c r="Q522" s="401"/>
      <c r="R522" s="401"/>
      <c r="S522" s="401"/>
      <c r="T522" s="401"/>
      <c r="U522" s="401"/>
      <c r="V522" s="402"/>
      <c r="W522" s="37" t="s">
        <v>69</v>
      </c>
      <c r="X522" s="386">
        <f>IFERROR(SUM(X512:X520),"0")</f>
        <v>0</v>
      </c>
      <c r="Y522" s="386">
        <f>IFERROR(SUM(Y512:Y520),"0")</f>
        <v>0</v>
      </c>
      <c r="Z522" s="37"/>
      <c r="AA522" s="387"/>
      <c r="AB522" s="387"/>
      <c r="AC522" s="387"/>
    </row>
    <row r="523" spans="1:68" ht="14.25" customHeight="1" x14ac:dyDescent="0.25">
      <c r="A523" s="403" t="s">
        <v>141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77"/>
      <c r="AB523" s="377"/>
      <c r="AC523" s="377"/>
    </row>
    <row r="524" spans="1:68" ht="16.5" customHeight="1" x14ac:dyDescent="0.25">
      <c r="A524" s="54" t="s">
        <v>686</v>
      </c>
      <c r="B524" s="54" t="s">
        <v>687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108</v>
      </c>
      <c r="L524" s="32"/>
      <c r="M524" s="33" t="s">
        <v>109</v>
      </c>
      <c r="N524" s="33"/>
      <c r="O524" s="32">
        <v>55</v>
      </c>
      <c r="P524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69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688</v>
      </c>
      <c r="B525" s="54" t="s">
        <v>689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75</v>
      </c>
      <c r="L525" s="32"/>
      <c r="M525" s="33" t="s">
        <v>109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69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70</v>
      </c>
      <c r="Q526" s="401"/>
      <c r="R526" s="401"/>
      <c r="S526" s="401"/>
      <c r="T526" s="401"/>
      <c r="U526" s="401"/>
      <c r="V526" s="402"/>
      <c r="W526" s="37" t="s">
        <v>71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70</v>
      </c>
      <c r="Q527" s="401"/>
      <c r="R527" s="401"/>
      <c r="S527" s="401"/>
      <c r="T527" s="401"/>
      <c r="U527" s="401"/>
      <c r="V527" s="402"/>
      <c r="W527" s="37" t="s">
        <v>69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customHeight="1" x14ac:dyDescent="0.25">
      <c r="A528" s="403" t="s">
        <v>64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77"/>
      <c r="AB528" s="377"/>
      <c r="AC528" s="377"/>
    </row>
    <row r="529" spans="1:68" ht="27" customHeight="1" x14ac:dyDescent="0.25">
      <c r="A529" s="54" t="s">
        <v>690</v>
      </c>
      <c r="B529" s="54" t="s">
        <v>691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108</v>
      </c>
      <c r="L529" s="32"/>
      <c r="M529" s="33" t="s">
        <v>109</v>
      </c>
      <c r="N529" s="33"/>
      <c r="O529" s="32">
        <v>60</v>
      </c>
      <c r="P529" s="5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69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customHeight="1" x14ac:dyDescent="0.25">
      <c r="A530" s="54" t="s">
        <v>692</v>
      </c>
      <c r="B530" s="54" t="s">
        <v>693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69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customHeight="1" x14ac:dyDescent="0.25">
      <c r="A531" s="54" t="s">
        <v>694</v>
      </c>
      <c r="B531" s="54" t="s">
        <v>695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108</v>
      </c>
      <c r="L531" s="32"/>
      <c r="M531" s="33" t="s">
        <v>68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69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customHeight="1" x14ac:dyDescent="0.25">
      <c r="A532" s="54" t="s">
        <v>696</v>
      </c>
      <c r="B532" s="54" t="s">
        <v>697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75</v>
      </c>
      <c r="L532" s="32"/>
      <c r="M532" s="33" t="s">
        <v>109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69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698</v>
      </c>
      <c r="B533" s="54" t="s">
        <v>699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75</v>
      </c>
      <c r="L533" s="32"/>
      <c r="M533" s="33" t="s">
        <v>68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69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700</v>
      </c>
      <c r="B534" s="54" t="s">
        <v>701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75</v>
      </c>
      <c r="L534" s="32"/>
      <c r="M534" s="33" t="s">
        <v>68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69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70</v>
      </c>
      <c r="Q535" s="401"/>
      <c r="R535" s="401"/>
      <c r="S535" s="401"/>
      <c r="T535" s="401"/>
      <c r="U535" s="401"/>
      <c r="V535" s="402"/>
      <c r="W535" s="37" t="s">
        <v>71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70</v>
      </c>
      <c r="Q536" s="401"/>
      <c r="R536" s="401"/>
      <c r="S536" s="401"/>
      <c r="T536" s="401"/>
      <c r="U536" s="401"/>
      <c r="V536" s="402"/>
      <c r="W536" s="37" t="s">
        <v>69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customHeight="1" x14ac:dyDescent="0.25">
      <c r="A537" s="403" t="s">
        <v>72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77"/>
      <c r="AB537" s="377"/>
      <c r="AC537" s="377"/>
    </row>
    <row r="538" spans="1:68" ht="16.5" customHeight="1" x14ac:dyDescent="0.25">
      <c r="A538" s="54" t="s">
        <v>702</v>
      </c>
      <c r="B538" s="54" t="s">
        <v>703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108</v>
      </c>
      <c r="L538" s="32"/>
      <c r="M538" s="33" t="s">
        <v>68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69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704</v>
      </c>
      <c r="B539" s="54" t="s">
        <v>705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108</v>
      </c>
      <c r="L539" s="32"/>
      <c r="M539" s="33" t="s">
        <v>68</v>
      </c>
      <c r="N539" s="33"/>
      <c r="O539" s="32">
        <v>45</v>
      </c>
      <c r="P539" s="47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69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706</v>
      </c>
      <c r="B540" s="54" t="s">
        <v>707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75</v>
      </c>
      <c r="L540" s="32"/>
      <c r="M540" s="33" t="s">
        <v>68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69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70</v>
      </c>
      <c r="Q541" s="401"/>
      <c r="R541" s="401"/>
      <c r="S541" s="401"/>
      <c r="T541" s="401"/>
      <c r="U541" s="401"/>
      <c r="V541" s="402"/>
      <c r="W541" s="37" t="s">
        <v>71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70</v>
      </c>
      <c r="Q542" s="401"/>
      <c r="R542" s="401"/>
      <c r="S542" s="401"/>
      <c r="T542" s="401"/>
      <c r="U542" s="401"/>
      <c r="V542" s="402"/>
      <c r="W542" s="37" t="s">
        <v>69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3" t="s">
        <v>171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77"/>
      <c r="AB543" s="377"/>
      <c r="AC543" s="377"/>
    </row>
    <row r="544" spans="1:68" ht="16.5" customHeight="1" x14ac:dyDescent="0.25">
      <c r="A544" s="54" t="s">
        <v>708</v>
      </c>
      <c r="B544" s="54" t="s">
        <v>709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108</v>
      </c>
      <c r="L544" s="32"/>
      <c r="M544" s="33" t="s">
        <v>68</v>
      </c>
      <c r="N544" s="33"/>
      <c r="O544" s="32">
        <v>35</v>
      </c>
      <c r="P544" s="5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69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70</v>
      </c>
      <c r="Q545" s="401"/>
      <c r="R545" s="401"/>
      <c r="S545" s="401"/>
      <c r="T545" s="401"/>
      <c r="U545" s="401"/>
      <c r="V545" s="402"/>
      <c r="W545" s="37" t="s">
        <v>71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70</v>
      </c>
      <c r="Q546" s="401"/>
      <c r="R546" s="401"/>
      <c r="S546" s="401"/>
      <c r="T546" s="401"/>
      <c r="U546" s="401"/>
      <c r="V546" s="402"/>
      <c r="W546" s="37" t="s">
        <v>69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1" t="s">
        <v>710</v>
      </c>
      <c r="B547" s="412"/>
      <c r="C547" s="412"/>
      <c r="D547" s="412"/>
      <c r="E547" s="412"/>
      <c r="F547" s="412"/>
      <c r="G547" s="412"/>
      <c r="H547" s="412"/>
      <c r="I547" s="412"/>
      <c r="J547" s="412"/>
      <c r="K547" s="412"/>
      <c r="L547" s="412"/>
      <c r="M547" s="412"/>
      <c r="N547" s="412"/>
      <c r="O547" s="412"/>
      <c r="P547" s="412"/>
      <c r="Q547" s="412"/>
      <c r="R547" s="412"/>
      <c r="S547" s="412"/>
      <c r="T547" s="412"/>
      <c r="U547" s="412"/>
      <c r="V547" s="412"/>
      <c r="W547" s="412"/>
      <c r="X547" s="412"/>
      <c r="Y547" s="412"/>
      <c r="Z547" s="412"/>
      <c r="AA547" s="48"/>
      <c r="AB547" s="48"/>
      <c r="AC547" s="48"/>
    </row>
    <row r="548" spans="1:68" ht="16.5" customHeight="1" x14ac:dyDescent="0.25">
      <c r="A548" s="390" t="s">
        <v>710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8"/>
      <c r="AB548" s="378"/>
      <c r="AC548" s="378"/>
    </row>
    <row r="549" spans="1:68" ht="14.25" customHeight="1" x14ac:dyDescent="0.25">
      <c r="A549" s="403" t="s">
        <v>105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77"/>
      <c r="AB549" s="377"/>
      <c r="AC549" s="377"/>
    </row>
    <row r="550" spans="1:68" ht="27" customHeight="1" x14ac:dyDescent="0.25">
      <c r="A550" s="54" t="s">
        <v>711</v>
      </c>
      <c r="B550" s="54" t="s">
        <v>712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108</v>
      </c>
      <c r="L550" s="32"/>
      <c r="M550" s="33" t="s">
        <v>111</v>
      </c>
      <c r="N550" s="33"/>
      <c r="O550" s="32">
        <v>55</v>
      </c>
      <c r="P550" s="462" t="s">
        <v>713</v>
      </c>
      <c r="Q550" s="393"/>
      <c r="R550" s="393"/>
      <c r="S550" s="393"/>
      <c r="T550" s="394"/>
      <c r="U550" s="34"/>
      <c r="V550" s="34"/>
      <c r="W550" s="35" t="s">
        <v>69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714</v>
      </c>
      <c r="B551" s="54" t="s">
        <v>715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108</v>
      </c>
      <c r="L551" s="32"/>
      <c r="M551" s="33" t="s">
        <v>109</v>
      </c>
      <c r="N551" s="33"/>
      <c r="O551" s="32">
        <v>50</v>
      </c>
      <c r="P551" s="686" t="s">
        <v>716</v>
      </c>
      <c r="Q551" s="393"/>
      <c r="R551" s="393"/>
      <c r="S551" s="393"/>
      <c r="T551" s="394"/>
      <c r="U551" s="34"/>
      <c r="V551" s="34"/>
      <c r="W551" s="35" t="s">
        <v>69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717</v>
      </c>
      <c r="B552" s="54" t="s">
        <v>718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108</v>
      </c>
      <c r="L552" s="32"/>
      <c r="M552" s="33" t="s">
        <v>109</v>
      </c>
      <c r="N552" s="33"/>
      <c r="O552" s="32">
        <v>50</v>
      </c>
      <c r="P552" s="446" t="s">
        <v>719</v>
      </c>
      <c r="Q552" s="393"/>
      <c r="R552" s="393"/>
      <c r="S552" s="393"/>
      <c r="T552" s="394"/>
      <c r="U552" s="34"/>
      <c r="V552" s="34"/>
      <c r="W552" s="35" t="s">
        <v>69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720</v>
      </c>
      <c r="B553" s="54" t="s">
        <v>721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108</v>
      </c>
      <c r="L553" s="32"/>
      <c r="M553" s="33" t="s">
        <v>109</v>
      </c>
      <c r="N553" s="33"/>
      <c r="O553" s="32">
        <v>55</v>
      </c>
      <c r="P553" s="478" t="s">
        <v>722</v>
      </c>
      <c r="Q553" s="393"/>
      <c r="R553" s="393"/>
      <c r="S553" s="393"/>
      <c r="T553" s="394"/>
      <c r="U553" s="34"/>
      <c r="V553" s="34"/>
      <c r="W553" s="35" t="s">
        <v>69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723</v>
      </c>
      <c r="B554" s="54" t="s">
        <v>724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75</v>
      </c>
      <c r="L554" s="32"/>
      <c r="M554" s="33" t="s">
        <v>111</v>
      </c>
      <c r="N554" s="33"/>
      <c r="O554" s="32">
        <v>55</v>
      </c>
      <c r="P554" s="658" t="s">
        <v>725</v>
      </c>
      <c r="Q554" s="393"/>
      <c r="R554" s="393"/>
      <c r="S554" s="393"/>
      <c r="T554" s="394"/>
      <c r="U554" s="34"/>
      <c r="V554" s="34"/>
      <c r="W554" s="35" t="s">
        <v>69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726</v>
      </c>
      <c r="B555" s="54" t="s">
        <v>727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75</v>
      </c>
      <c r="L555" s="32"/>
      <c r="M555" s="33" t="s">
        <v>109</v>
      </c>
      <c r="N555" s="33"/>
      <c r="O555" s="32">
        <v>50</v>
      </c>
      <c r="P555" s="692" t="s">
        <v>728</v>
      </c>
      <c r="Q555" s="393"/>
      <c r="R555" s="393"/>
      <c r="S555" s="393"/>
      <c r="T555" s="394"/>
      <c r="U555" s="34"/>
      <c r="V555" s="34"/>
      <c r="W555" s="35" t="s">
        <v>69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729</v>
      </c>
      <c r="B556" s="54" t="s">
        <v>730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75</v>
      </c>
      <c r="L556" s="32"/>
      <c r="M556" s="33" t="s">
        <v>109</v>
      </c>
      <c r="N556" s="33"/>
      <c r="O556" s="32">
        <v>55</v>
      </c>
      <c r="P556" s="513" t="s">
        <v>731</v>
      </c>
      <c r="Q556" s="393"/>
      <c r="R556" s="393"/>
      <c r="S556" s="393"/>
      <c r="T556" s="394"/>
      <c r="U556" s="34"/>
      <c r="V556" s="34"/>
      <c r="W556" s="35" t="s">
        <v>69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70</v>
      </c>
      <c r="Q557" s="401"/>
      <c r="R557" s="401"/>
      <c r="S557" s="401"/>
      <c r="T557" s="401"/>
      <c r="U557" s="401"/>
      <c r="V557" s="402"/>
      <c r="W557" s="37" t="s">
        <v>71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70</v>
      </c>
      <c r="Q558" s="401"/>
      <c r="R558" s="401"/>
      <c r="S558" s="401"/>
      <c r="T558" s="401"/>
      <c r="U558" s="401"/>
      <c r="V558" s="402"/>
      <c r="W558" s="37" t="s">
        <v>69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3" t="s">
        <v>141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77"/>
      <c r="AB559" s="377"/>
      <c r="AC559" s="377"/>
    </row>
    <row r="560" spans="1:68" ht="27" customHeight="1" x14ac:dyDescent="0.25">
      <c r="A560" s="54" t="s">
        <v>732</v>
      </c>
      <c r="B560" s="54" t="s">
        <v>733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108</v>
      </c>
      <c r="L560" s="32"/>
      <c r="M560" s="33" t="s">
        <v>109</v>
      </c>
      <c r="N560" s="33"/>
      <c r="O560" s="32">
        <v>50</v>
      </c>
      <c r="P560" s="702" t="s">
        <v>734</v>
      </c>
      <c r="Q560" s="393"/>
      <c r="R560" s="393"/>
      <c r="S560" s="393"/>
      <c r="T560" s="394"/>
      <c r="U560" s="34"/>
      <c r="V560" s="34"/>
      <c r="W560" s="35" t="s">
        <v>69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735</v>
      </c>
      <c r="B561" s="54" t="s">
        <v>736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108</v>
      </c>
      <c r="L561" s="32"/>
      <c r="M561" s="33" t="s">
        <v>111</v>
      </c>
      <c r="N561" s="33"/>
      <c r="O561" s="32">
        <v>50</v>
      </c>
      <c r="P561" s="634" t="s">
        <v>737</v>
      </c>
      <c r="Q561" s="393"/>
      <c r="R561" s="393"/>
      <c r="S561" s="393"/>
      <c r="T561" s="394"/>
      <c r="U561" s="34"/>
      <c r="V561" s="34"/>
      <c r="W561" s="35" t="s">
        <v>69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738</v>
      </c>
      <c r="B562" s="54" t="s">
        <v>739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108</v>
      </c>
      <c r="L562" s="32"/>
      <c r="M562" s="33" t="s">
        <v>109</v>
      </c>
      <c r="N562" s="33"/>
      <c r="O562" s="32">
        <v>50</v>
      </c>
      <c r="P562" s="414" t="s">
        <v>740</v>
      </c>
      <c r="Q562" s="393"/>
      <c r="R562" s="393"/>
      <c r="S562" s="393"/>
      <c r="T562" s="394"/>
      <c r="U562" s="34"/>
      <c r="V562" s="34"/>
      <c r="W562" s="35" t="s">
        <v>69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741</v>
      </c>
      <c r="B563" s="54" t="s">
        <v>742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75</v>
      </c>
      <c r="L563" s="32"/>
      <c r="M563" s="33" t="s">
        <v>109</v>
      </c>
      <c r="N563" s="33"/>
      <c r="O563" s="32">
        <v>50</v>
      </c>
      <c r="P563" s="461" t="s">
        <v>743</v>
      </c>
      <c r="Q563" s="393"/>
      <c r="R563" s="393"/>
      <c r="S563" s="393"/>
      <c r="T563" s="394"/>
      <c r="U563" s="34"/>
      <c r="V563" s="34"/>
      <c r="W563" s="35" t="s">
        <v>69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70</v>
      </c>
      <c r="Q564" s="401"/>
      <c r="R564" s="401"/>
      <c r="S564" s="401"/>
      <c r="T564" s="401"/>
      <c r="U564" s="401"/>
      <c r="V564" s="402"/>
      <c r="W564" s="37" t="s">
        <v>71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70</v>
      </c>
      <c r="Q565" s="401"/>
      <c r="R565" s="401"/>
      <c r="S565" s="401"/>
      <c r="T565" s="401"/>
      <c r="U565" s="401"/>
      <c r="V565" s="402"/>
      <c r="W565" s="37" t="s">
        <v>69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3" t="s">
        <v>64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77"/>
      <c r="AB566" s="377"/>
      <c r="AC566" s="377"/>
    </row>
    <row r="567" spans="1:68" ht="27" customHeight="1" x14ac:dyDescent="0.25">
      <c r="A567" s="54" t="s">
        <v>744</v>
      </c>
      <c r="B567" s="54" t="s">
        <v>745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75</v>
      </c>
      <c r="L567" s="32"/>
      <c r="M567" s="33" t="s">
        <v>68</v>
      </c>
      <c r="N567" s="33"/>
      <c r="O567" s="32">
        <v>45</v>
      </c>
      <c r="P567" s="668" t="s">
        <v>746</v>
      </c>
      <c r="Q567" s="393"/>
      <c r="R567" s="393"/>
      <c r="S567" s="393"/>
      <c r="T567" s="394"/>
      <c r="U567" s="34"/>
      <c r="V567" s="34"/>
      <c r="W567" s="35" t="s">
        <v>69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149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747</v>
      </c>
      <c r="B568" s="54" t="s">
        <v>748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75</v>
      </c>
      <c r="L568" s="32"/>
      <c r="M568" s="33" t="s">
        <v>68</v>
      </c>
      <c r="N568" s="33"/>
      <c r="O568" s="32">
        <v>45</v>
      </c>
      <c r="P568" s="754" t="s">
        <v>749</v>
      </c>
      <c r="Q568" s="393"/>
      <c r="R568" s="393"/>
      <c r="S568" s="393"/>
      <c r="T568" s="394"/>
      <c r="U568" s="34"/>
      <c r="V568" s="34"/>
      <c r="W568" s="35" t="s">
        <v>69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149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750</v>
      </c>
      <c r="B569" s="54" t="s">
        <v>751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75</v>
      </c>
      <c r="L569" s="32"/>
      <c r="M569" s="33" t="s">
        <v>68</v>
      </c>
      <c r="N569" s="33"/>
      <c r="O569" s="32">
        <v>45</v>
      </c>
      <c r="P569" s="679" t="s">
        <v>752</v>
      </c>
      <c r="Q569" s="393"/>
      <c r="R569" s="393"/>
      <c r="S569" s="393"/>
      <c r="T569" s="394"/>
      <c r="U569" s="34"/>
      <c r="V569" s="34"/>
      <c r="W569" s="35" t="s">
        <v>69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149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753</v>
      </c>
      <c r="B570" s="54" t="s">
        <v>754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75</v>
      </c>
      <c r="L570" s="32"/>
      <c r="M570" s="33" t="s">
        <v>68</v>
      </c>
      <c r="N570" s="33"/>
      <c r="O570" s="32">
        <v>40</v>
      </c>
      <c r="P570" s="454" t="s">
        <v>755</v>
      </c>
      <c r="Q570" s="393"/>
      <c r="R570" s="393"/>
      <c r="S570" s="393"/>
      <c r="T570" s="394"/>
      <c r="U570" s="34"/>
      <c r="V570" s="34"/>
      <c r="W570" s="35" t="s">
        <v>69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756</v>
      </c>
      <c r="B571" s="54" t="s">
        <v>757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75</v>
      </c>
      <c r="L571" s="32"/>
      <c r="M571" s="33" t="s">
        <v>68</v>
      </c>
      <c r="N571" s="33"/>
      <c r="O571" s="32">
        <v>40</v>
      </c>
      <c r="P571" s="481" t="s">
        <v>758</v>
      </c>
      <c r="Q571" s="393"/>
      <c r="R571" s="393"/>
      <c r="S571" s="393"/>
      <c r="T571" s="394"/>
      <c r="U571" s="34"/>
      <c r="V571" s="34"/>
      <c r="W571" s="35" t="s">
        <v>69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759</v>
      </c>
      <c r="B572" s="54" t="s">
        <v>760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40</v>
      </c>
      <c r="P572" s="490" t="s">
        <v>761</v>
      </c>
      <c r="Q572" s="393"/>
      <c r="R572" s="393"/>
      <c r="S572" s="393"/>
      <c r="T572" s="394"/>
      <c r="U572" s="34"/>
      <c r="V572" s="34"/>
      <c r="W572" s="35" t="s">
        <v>69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70</v>
      </c>
      <c r="Q573" s="401"/>
      <c r="R573" s="401"/>
      <c r="S573" s="401"/>
      <c r="T573" s="401"/>
      <c r="U573" s="401"/>
      <c r="V573" s="402"/>
      <c r="W573" s="37" t="s">
        <v>71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70</v>
      </c>
      <c r="Q574" s="401"/>
      <c r="R574" s="401"/>
      <c r="S574" s="401"/>
      <c r="T574" s="401"/>
      <c r="U574" s="401"/>
      <c r="V574" s="402"/>
      <c r="W574" s="37" t="s">
        <v>69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3" t="s">
        <v>72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77"/>
      <c r="AB575" s="377"/>
      <c r="AC575" s="377"/>
    </row>
    <row r="576" spans="1:68" ht="27" customHeight="1" x14ac:dyDescent="0.25">
      <c r="A576" s="54" t="s">
        <v>762</v>
      </c>
      <c r="B576" s="54" t="s">
        <v>763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108</v>
      </c>
      <c r="L576" s="32"/>
      <c r="M576" s="33" t="s">
        <v>111</v>
      </c>
      <c r="N576" s="33"/>
      <c r="O576" s="32">
        <v>40</v>
      </c>
      <c r="P576" s="711" t="s">
        <v>764</v>
      </c>
      <c r="Q576" s="393"/>
      <c r="R576" s="393"/>
      <c r="S576" s="393"/>
      <c r="T576" s="394"/>
      <c r="U576" s="34"/>
      <c r="V576" s="34"/>
      <c r="W576" s="35" t="s">
        <v>69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765</v>
      </c>
      <c r="B577" s="54" t="s">
        <v>766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108</v>
      </c>
      <c r="L577" s="32"/>
      <c r="M577" s="33" t="s">
        <v>68</v>
      </c>
      <c r="N577" s="33"/>
      <c r="O577" s="32">
        <v>30</v>
      </c>
      <c r="P577" s="707" t="s">
        <v>767</v>
      </c>
      <c r="Q577" s="393"/>
      <c r="R577" s="393"/>
      <c r="S577" s="393"/>
      <c r="T577" s="394"/>
      <c r="U577" s="34"/>
      <c r="V577" s="34"/>
      <c r="W577" s="35" t="s">
        <v>69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70</v>
      </c>
      <c r="Q578" s="401"/>
      <c r="R578" s="401"/>
      <c r="S578" s="401"/>
      <c r="T578" s="401"/>
      <c r="U578" s="401"/>
      <c r="V578" s="402"/>
      <c r="W578" s="37" t="s">
        <v>71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70</v>
      </c>
      <c r="Q579" s="401"/>
      <c r="R579" s="401"/>
      <c r="S579" s="401"/>
      <c r="T579" s="401"/>
      <c r="U579" s="401"/>
      <c r="V579" s="402"/>
      <c r="W579" s="37" t="s">
        <v>69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customHeight="1" x14ac:dyDescent="0.25">
      <c r="A580" s="403" t="s">
        <v>171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77"/>
      <c r="AB580" s="377"/>
      <c r="AC580" s="377"/>
    </row>
    <row r="581" spans="1:68" ht="27" customHeight="1" x14ac:dyDescent="0.25">
      <c r="A581" s="54" t="s">
        <v>768</v>
      </c>
      <c r="B581" s="54" t="s">
        <v>769</v>
      </c>
      <c r="C581" s="31">
        <v>4301060408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108</v>
      </c>
      <c r="L581" s="32"/>
      <c r="M581" s="33" t="s">
        <v>68</v>
      </c>
      <c r="N581" s="33"/>
      <c r="O581" s="32">
        <v>40</v>
      </c>
      <c r="P581" s="572" t="s">
        <v>770</v>
      </c>
      <c r="Q581" s="393"/>
      <c r="R581" s="393"/>
      <c r="S581" s="393"/>
      <c r="T581" s="394"/>
      <c r="U581" s="34"/>
      <c r="V581" s="34"/>
      <c r="W581" s="35" t="s">
        <v>69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768</v>
      </c>
      <c r="B582" s="54" t="s">
        <v>771</v>
      </c>
      <c r="C582" s="31">
        <v>4301060354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108</v>
      </c>
      <c r="L582" s="32"/>
      <c r="M582" s="33" t="s">
        <v>68</v>
      </c>
      <c r="N582" s="33"/>
      <c r="O582" s="32">
        <v>40</v>
      </c>
      <c r="P582" s="694" t="s">
        <v>772</v>
      </c>
      <c r="Q582" s="393"/>
      <c r="R582" s="393"/>
      <c r="S582" s="393"/>
      <c r="T582" s="394"/>
      <c r="U582" s="34"/>
      <c r="V582" s="34"/>
      <c r="W582" s="35" t="s">
        <v>69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773</v>
      </c>
      <c r="B583" s="54" t="s">
        <v>774</v>
      </c>
      <c r="C583" s="31">
        <v>4301060407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108</v>
      </c>
      <c r="L583" s="32"/>
      <c r="M583" s="33" t="s">
        <v>68</v>
      </c>
      <c r="N583" s="33"/>
      <c r="O583" s="32">
        <v>40</v>
      </c>
      <c r="P583" s="726" t="s">
        <v>775</v>
      </c>
      <c r="Q583" s="393"/>
      <c r="R583" s="393"/>
      <c r="S583" s="393"/>
      <c r="T583" s="394"/>
      <c r="U583" s="34"/>
      <c r="V583" s="34"/>
      <c r="W583" s="35" t="s">
        <v>69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773</v>
      </c>
      <c r="B584" s="54" t="s">
        <v>776</v>
      </c>
      <c r="C584" s="31">
        <v>4301060355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108</v>
      </c>
      <c r="L584" s="32"/>
      <c r="M584" s="33" t="s">
        <v>68</v>
      </c>
      <c r="N584" s="33"/>
      <c r="O584" s="32">
        <v>40</v>
      </c>
      <c r="P584" s="502" t="s">
        <v>777</v>
      </c>
      <c r="Q584" s="393"/>
      <c r="R584" s="393"/>
      <c r="S584" s="393"/>
      <c r="T584" s="394"/>
      <c r="U584" s="34"/>
      <c r="V584" s="34"/>
      <c r="W584" s="35" t="s">
        <v>69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70</v>
      </c>
      <c r="Q585" s="401"/>
      <c r="R585" s="401"/>
      <c r="S585" s="401"/>
      <c r="T585" s="401"/>
      <c r="U585" s="401"/>
      <c r="V585" s="402"/>
      <c r="W585" s="37" t="s">
        <v>71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70</v>
      </c>
      <c r="Q586" s="401"/>
      <c r="R586" s="401"/>
      <c r="S586" s="401"/>
      <c r="T586" s="401"/>
      <c r="U586" s="401"/>
      <c r="V586" s="402"/>
      <c r="W586" s="37" t="s">
        <v>69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778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8"/>
      <c r="AB587" s="378"/>
      <c r="AC587" s="378"/>
    </row>
    <row r="588" spans="1:68" ht="14.25" customHeight="1" x14ac:dyDescent="0.25">
      <c r="A588" s="403" t="s">
        <v>105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77"/>
      <c r="AB588" s="377"/>
      <c r="AC588" s="377"/>
    </row>
    <row r="589" spans="1:68" ht="27" customHeight="1" x14ac:dyDescent="0.25">
      <c r="A589" s="54" t="s">
        <v>779</v>
      </c>
      <c r="B589" s="54" t="s">
        <v>780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108</v>
      </c>
      <c r="L589" s="32"/>
      <c r="M589" s="33" t="s">
        <v>109</v>
      </c>
      <c r="N589" s="33"/>
      <c r="O589" s="32">
        <v>55</v>
      </c>
      <c r="P589" s="755" t="s">
        <v>781</v>
      </c>
      <c r="Q589" s="393"/>
      <c r="R589" s="393"/>
      <c r="S589" s="393"/>
      <c r="T589" s="394"/>
      <c r="U589" s="34"/>
      <c r="V589" s="34"/>
      <c r="W589" s="35" t="s">
        <v>69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782</v>
      </c>
      <c r="B590" s="54" t="s">
        <v>783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108</v>
      </c>
      <c r="L590" s="32"/>
      <c r="M590" s="33" t="s">
        <v>109</v>
      </c>
      <c r="N590" s="33"/>
      <c r="O590" s="32">
        <v>55</v>
      </c>
      <c r="P590" s="591" t="s">
        <v>784</v>
      </c>
      <c r="Q590" s="393"/>
      <c r="R590" s="393"/>
      <c r="S590" s="393"/>
      <c r="T590" s="394"/>
      <c r="U590" s="34"/>
      <c r="V590" s="34"/>
      <c r="W590" s="35" t="s">
        <v>69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70</v>
      </c>
      <c r="Q591" s="401"/>
      <c r="R591" s="401"/>
      <c r="S591" s="401"/>
      <c r="T591" s="401"/>
      <c r="U591" s="401"/>
      <c r="V591" s="402"/>
      <c r="W591" s="37" t="s">
        <v>71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70</v>
      </c>
      <c r="Q592" s="401"/>
      <c r="R592" s="401"/>
      <c r="S592" s="401"/>
      <c r="T592" s="401"/>
      <c r="U592" s="401"/>
      <c r="V592" s="402"/>
      <c r="W592" s="37" t="s">
        <v>69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3" t="s">
        <v>141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77"/>
      <c r="AB593" s="377"/>
      <c r="AC593" s="377"/>
    </row>
    <row r="594" spans="1:68" ht="27" customHeight="1" x14ac:dyDescent="0.25">
      <c r="A594" s="54" t="s">
        <v>785</v>
      </c>
      <c r="B594" s="54" t="s">
        <v>786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108</v>
      </c>
      <c r="L594" s="32"/>
      <c r="M594" s="33" t="s">
        <v>109</v>
      </c>
      <c r="N594" s="33"/>
      <c r="O594" s="32">
        <v>50</v>
      </c>
      <c r="P594" s="404" t="s">
        <v>787</v>
      </c>
      <c r="Q594" s="393"/>
      <c r="R594" s="393"/>
      <c r="S594" s="393"/>
      <c r="T594" s="394"/>
      <c r="U594" s="34"/>
      <c r="V594" s="34"/>
      <c r="W594" s="35" t="s">
        <v>69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70</v>
      </c>
      <c r="Q595" s="401"/>
      <c r="R595" s="401"/>
      <c r="S595" s="401"/>
      <c r="T595" s="401"/>
      <c r="U595" s="401"/>
      <c r="V595" s="402"/>
      <c r="W595" s="37" t="s">
        <v>71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70</v>
      </c>
      <c r="Q596" s="401"/>
      <c r="R596" s="401"/>
      <c r="S596" s="401"/>
      <c r="T596" s="401"/>
      <c r="U596" s="401"/>
      <c r="V596" s="402"/>
      <c r="W596" s="37" t="s">
        <v>69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3" t="s">
        <v>64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77"/>
      <c r="AB597" s="377"/>
      <c r="AC597" s="377"/>
    </row>
    <row r="598" spans="1:68" ht="27" customHeight="1" x14ac:dyDescent="0.25">
      <c r="A598" s="54" t="s">
        <v>788</v>
      </c>
      <c r="B598" s="54" t="s">
        <v>789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75</v>
      </c>
      <c r="L598" s="32"/>
      <c r="M598" s="33" t="s">
        <v>68</v>
      </c>
      <c r="N598" s="33"/>
      <c r="O598" s="32">
        <v>40</v>
      </c>
      <c r="P598" s="594" t="s">
        <v>790</v>
      </c>
      <c r="Q598" s="393"/>
      <c r="R598" s="393"/>
      <c r="S598" s="393"/>
      <c r="T598" s="394"/>
      <c r="U598" s="34"/>
      <c r="V598" s="34"/>
      <c r="W598" s="35" t="s">
        <v>69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70</v>
      </c>
      <c r="Q599" s="401"/>
      <c r="R599" s="401"/>
      <c r="S599" s="401"/>
      <c r="T599" s="401"/>
      <c r="U599" s="401"/>
      <c r="V599" s="402"/>
      <c r="W599" s="37" t="s">
        <v>71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70</v>
      </c>
      <c r="Q600" s="401"/>
      <c r="R600" s="401"/>
      <c r="S600" s="401"/>
      <c r="T600" s="401"/>
      <c r="U600" s="401"/>
      <c r="V600" s="402"/>
      <c r="W600" s="37" t="s">
        <v>69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3" t="s">
        <v>72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77"/>
      <c r="AB601" s="377"/>
      <c r="AC601" s="377"/>
    </row>
    <row r="602" spans="1:68" ht="27" customHeight="1" x14ac:dyDescent="0.25">
      <c r="A602" s="54" t="s">
        <v>791</v>
      </c>
      <c r="B602" s="54" t="s">
        <v>792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108</v>
      </c>
      <c r="L602" s="32"/>
      <c r="M602" s="33" t="s">
        <v>68</v>
      </c>
      <c r="N602" s="33"/>
      <c r="O602" s="32">
        <v>45</v>
      </c>
      <c r="P602" s="614" t="s">
        <v>793</v>
      </c>
      <c r="Q602" s="393"/>
      <c r="R602" s="393"/>
      <c r="S602" s="393"/>
      <c r="T602" s="394"/>
      <c r="U602" s="34"/>
      <c r="V602" s="34"/>
      <c r="W602" s="35" t="s">
        <v>69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70</v>
      </c>
      <c r="Q603" s="401"/>
      <c r="R603" s="401"/>
      <c r="S603" s="401"/>
      <c r="T603" s="401"/>
      <c r="U603" s="401"/>
      <c r="V603" s="402"/>
      <c r="W603" s="37" t="s">
        <v>71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70</v>
      </c>
      <c r="Q604" s="401"/>
      <c r="R604" s="401"/>
      <c r="S604" s="401"/>
      <c r="T604" s="401"/>
      <c r="U604" s="401"/>
      <c r="V604" s="402"/>
      <c r="W604" s="37" t="s">
        <v>69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2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3"/>
      <c r="P605" s="415" t="s">
        <v>794</v>
      </c>
      <c r="Q605" s="416"/>
      <c r="R605" s="416"/>
      <c r="S605" s="416"/>
      <c r="T605" s="416"/>
      <c r="U605" s="416"/>
      <c r="V605" s="417"/>
      <c r="W605" s="37" t="s">
        <v>69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6000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6015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3"/>
      <c r="P606" s="415" t="s">
        <v>795</v>
      </c>
      <c r="Q606" s="416"/>
      <c r="R606" s="416"/>
      <c r="S606" s="416"/>
      <c r="T606" s="416"/>
      <c r="U606" s="416"/>
      <c r="V606" s="417"/>
      <c r="W606" s="37" t="s">
        <v>69</v>
      </c>
      <c r="X606" s="386">
        <f>IFERROR(SUM(BM22:BM602),"0")</f>
        <v>6192</v>
      </c>
      <c r="Y606" s="386">
        <f>IFERROR(SUM(BN22:BN602),"0")</f>
        <v>6207.48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3"/>
      <c r="P607" s="415" t="s">
        <v>796</v>
      </c>
      <c r="Q607" s="416"/>
      <c r="R607" s="416"/>
      <c r="S607" s="416"/>
      <c r="T607" s="416"/>
      <c r="U607" s="416"/>
      <c r="V607" s="417"/>
      <c r="W607" s="37" t="s">
        <v>797</v>
      </c>
      <c r="X607" s="38">
        <f>ROUNDUP(SUM(BO22:BO602),0)</f>
        <v>9</v>
      </c>
      <c r="Y607" s="38">
        <f>ROUNDUP(SUM(BP22:BP602),0)</f>
        <v>9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3"/>
      <c r="P608" s="415" t="s">
        <v>798</v>
      </c>
      <c r="Q608" s="416"/>
      <c r="R608" s="416"/>
      <c r="S608" s="416"/>
      <c r="T608" s="416"/>
      <c r="U608" s="416"/>
      <c r="V608" s="417"/>
      <c r="W608" s="37" t="s">
        <v>69</v>
      </c>
      <c r="X608" s="386">
        <f>GrossWeightTotal+PalletQtyTotal*25</f>
        <v>6417</v>
      </c>
      <c r="Y608" s="386">
        <f>GrossWeightTotalR+PalletQtyTotalR*25</f>
        <v>6432.48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3"/>
      <c r="P609" s="415" t="s">
        <v>799</v>
      </c>
      <c r="Q609" s="416"/>
      <c r="R609" s="416"/>
      <c r="S609" s="416"/>
      <c r="T609" s="416"/>
      <c r="U609" s="416"/>
      <c r="V609" s="417"/>
      <c r="W609" s="37" t="s">
        <v>797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400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401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3"/>
      <c r="P610" s="415" t="s">
        <v>800</v>
      </c>
      <c r="Q610" s="416"/>
      <c r="R610" s="416"/>
      <c r="S610" s="416"/>
      <c r="T610" s="416"/>
      <c r="U610" s="416"/>
      <c r="V610" s="417"/>
      <c r="W610" s="39" t="s">
        <v>801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8.7217500000000001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802</v>
      </c>
      <c r="B612" s="375" t="s">
        <v>63</v>
      </c>
      <c r="C612" s="430" t="s">
        <v>103</v>
      </c>
      <c r="D612" s="561"/>
      <c r="E612" s="561"/>
      <c r="F612" s="561"/>
      <c r="G612" s="561"/>
      <c r="H612" s="562"/>
      <c r="I612" s="430" t="s">
        <v>258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502</v>
      </c>
      <c r="X612" s="562"/>
      <c r="Y612" s="430" t="s">
        <v>558</v>
      </c>
      <c r="Z612" s="561"/>
      <c r="AA612" s="561"/>
      <c r="AB612" s="562"/>
      <c r="AC612" s="375" t="s">
        <v>666</v>
      </c>
      <c r="AD612" s="430" t="s">
        <v>710</v>
      </c>
      <c r="AE612" s="562"/>
      <c r="AF612" s="376"/>
    </row>
    <row r="613" spans="1:32" ht="14.25" customHeight="1" thickTop="1" x14ac:dyDescent="0.2">
      <c r="A613" s="739" t="s">
        <v>803</v>
      </c>
      <c r="B613" s="430" t="s">
        <v>63</v>
      </c>
      <c r="C613" s="430" t="s">
        <v>104</v>
      </c>
      <c r="D613" s="430" t="s">
        <v>126</v>
      </c>
      <c r="E613" s="430" t="s">
        <v>177</v>
      </c>
      <c r="F613" s="430" t="s">
        <v>194</v>
      </c>
      <c r="G613" s="430" t="s">
        <v>226</v>
      </c>
      <c r="H613" s="430" t="s">
        <v>103</v>
      </c>
      <c r="I613" s="430" t="s">
        <v>259</v>
      </c>
      <c r="J613" s="430" t="s">
        <v>276</v>
      </c>
      <c r="K613" s="430" t="s">
        <v>342</v>
      </c>
      <c r="L613" s="376"/>
      <c r="M613" s="430" t="s">
        <v>359</v>
      </c>
      <c r="N613" s="376"/>
      <c r="O613" s="430" t="s">
        <v>377</v>
      </c>
      <c r="P613" s="430" t="s">
        <v>393</v>
      </c>
      <c r="Q613" s="430" t="s">
        <v>397</v>
      </c>
      <c r="R613" s="430" t="s">
        <v>406</v>
      </c>
      <c r="S613" s="430" t="s">
        <v>417</v>
      </c>
      <c r="T613" s="430" t="s">
        <v>420</v>
      </c>
      <c r="U613" s="430" t="s">
        <v>427</v>
      </c>
      <c r="V613" s="430" t="s">
        <v>493</v>
      </c>
      <c r="W613" s="430" t="s">
        <v>503</v>
      </c>
      <c r="X613" s="430" t="s">
        <v>531</v>
      </c>
      <c r="Y613" s="430" t="s">
        <v>559</v>
      </c>
      <c r="Z613" s="430" t="s">
        <v>622</v>
      </c>
      <c r="AA613" s="430" t="s">
        <v>650</v>
      </c>
      <c r="AB613" s="430" t="s">
        <v>657</v>
      </c>
      <c r="AC613" s="430" t="s">
        <v>666</v>
      </c>
      <c r="AD613" s="430" t="s">
        <v>710</v>
      </c>
      <c r="AE613" s="430" t="s">
        <v>778</v>
      </c>
      <c r="AF613" s="376"/>
    </row>
    <row r="614" spans="1:32" ht="13.5" customHeight="1" thickBot="1" x14ac:dyDescent="0.25">
      <c r="A614" s="740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76"/>
      <c r="M614" s="431"/>
      <c r="N614" s="376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76"/>
    </row>
    <row r="615" spans="1:32" ht="18" customHeight="1" thickTop="1" thickBot="1" x14ac:dyDescent="0.25">
      <c r="A615" s="40" t="s">
        <v>804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76"/>
      <c r="M615" s="46">
        <f>IFERROR(Y251*1,"0")+IFERROR(Y252*1,"0")+IFERROR(Y253*1,"0")+IFERROR(Y254*1,"0")+IFERROR(Y255*1,"0")+IFERROR(Y256*1,"0")+IFERROR(Y257*1,"0")+IFERROR(Y258*1,"0")</f>
        <v>0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6015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F3mfokKpkiQIerQUvE4dbd3jA2uaxmY/KdESxHDHWp1+NaVNUivapsbFzos2b0VL2mMlFWhvToo17ny2aoPZ3w==" saltValue="GY3jBG1rSaPyAfStMxnBl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170:E170"/>
    <mergeCell ref="D341:E341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A136:O137"/>
    <mergeCell ref="D223:E223"/>
    <mergeCell ref="D279:E279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D252:E252"/>
    <mergeCell ref="D550:E550"/>
    <mergeCell ref="P110:T110"/>
    <mergeCell ref="P408:T408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G17:G18"/>
    <mergeCell ref="P57:V57"/>
    <mergeCell ref="C612:H612"/>
    <mergeCell ref="A152:O153"/>
    <mergeCell ref="D314:E314"/>
    <mergeCell ref="A143:Z143"/>
    <mergeCell ref="P413:V413"/>
    <mergeCell ref="A289:O290"/>
    <mergeCell ref="D80:E80"/>
    <mergeCell ref="P121:V121"/>
    <mergeCell ref="P188:T188"/>
    <mergeCell ref="A182:Z182"/>
    <mergeCell ref="P42:V42"/>
    <mergeCell ref="A505:Z505"/>
    <mergeCell ref="P551:T551"/>
    <mergeCell ref="A541:O542"/>
    <mergeCell ref="A296:Z296"/>
    <mergeCell ref="D288:E288"/>
    <mergeCell ref="P148:V148"/>
    <mergeCell ref="D459:E459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P33:T33"/>
    <mergeCell ref="P475:T475"/>
    <mergeCell ref="P226:T226"/>
    <mergeCell ref="A294:O295"/>
    <mergeCell ref="P27:T27"/>
    <mergeCell ref="D75:E75"/>
    <mergeCell ref="P325:T325"/>
    <mergeCell ref="D206:E206"/>
    <mergeCell ref="P247:V247"/>
    <mergeCell ref="P390:T390"/>
    <mergeCell ref="P561:T561"/>
    <mergeCell ref="P483:V483"/>
    <mergeCell ref="A507:O508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A40:Z40"/>
    <mergeCell ref="P457:V457"/>
    <mergeCell ref="D374:E374"/>
    <mergeCell ref="A509:Z509"/>
    <mergeCell ref="P165:V165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D525:E525"/>
    <mergeCell ref="D320:E320"/>
    <mergeCell ref="P470:T470"/>
    <mergeCell ref="D447:E44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D41:E41"/>
    <mergeCell ref="A315:O316"/>
    <mergeCell ref="D277:E277"/>
    <mergeCell ref="A486:O487"/>
    <mergeCell ref="P519:T519"/>
    <mergeCell ref="A543:Z543"/>
    <mergeCell ref="P581:T581"/>
    <mergeCell ref="P497:V497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513:T513"/>
    <mergeCell ref="D52:E52"/>
    <mergeCell ref="P604:V604"/>
    <mergeCell ref="D27:E27"/>
    <mergeCell ref="P579:V579"/>
    <mergeCell ref="D325:E325"/>
    <mergeCell ref="P208:T208"/>
    <mergeCell ref="P15:T16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D398:E398"/>
    <mergeCell ref="D454:E454"/>
    <mergeCell ref="P308:T308"/>
    <mergeCell ref="D460:E460"/>
    <mergeCell ref="D569:E569"/>
    <mergeCell ref="P185:T185"/>
    <mergeCell ref="D416:E416"/>
    <mergeCell ref="P427:T427"/>
    <mergeCell ref="P544:T544"/>
    <mergeCell ref="D264:E264"/>
    <mergeCell ref="P277:T277"/>
    <mergeCell ref="P72:V72"/>
    <mergeCell ref="F9:G9"/>
    <mergeCell ref="P53:T53"/>
    <mergeCell ref="P495:T495"/>
    <mergeCell ref="D167:E167"/>
    <mergeCell ref="D161:E161"/>
    <mergeCell ref="D232:E232"/>
    <mergeCell ref="D403:E403"/>
    <mergeCell ref="D530:E530"/>
    <mergeCell ref="P264:T264"/>
    <mergeCell ref="P68:T68"/>
    <mergeCell ref="P239:T239"/>
    <mergeCell ref="A247:O248"/>
    <mergeCell ref="A418:O419"/>
    <mergeCell ref="D169:E169"/>
    <mergeCell ref="P524:T524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Q9:R9"/>
    <mergeCell ref="P463:V463"/>
    <mergeCell ref="A393:Z393"/>
    <mergeCell ref="P312:T312"/>
    <mergeCell ref="D255:E255"/>
    <mergeCell ref="P478:V478"/>
    <mergeCell ref="A159:Z159"/>
    <mergeCell ref="A601:Z601"/>
    <mergeCell ref="Q11:R11"/>
    <mergeCell ref="P205:T205"/>
    <mergeCell ref="A588:Z588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O613:O614"/>
    <mergeCell ref="D31:E31"/>
    <mergeCell ref="A166:Z166"/>
    <mergeCell ref="A482:O483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D1:F1"/>
    <mergeCell ref="P466:T466"/>
    <mergeCell ref="P46:V46"/>
    <mergeCell ref="A456:O457"/>
    <mergeCell ref="A307:Z307"/>
    <mergeCell ref="A164:O165"/>
    <mergeCell ref="J17:J18"/>
    <mergeCell ref="D82:E82"/>
    <mergeCell ref="A91:O92"/>
    <mergeCell ref="L17:L18"/>
    <mergeCell ref="D240:E240"/>
    <mergeCell ref="P255:T255"/>
    <mergeCell ref="A100:Z100"/>
    <mergeCell ref="P490:V490"/>
    <mergeCell ref="D334:E334"/>
    <mergeCell ref="A407:Z407"/>
    <mergeCell ref="A115:Z115"/>
    <mergeCell ref="A382:Z382"/>
    <mergeCell ref="P112:V112"/>
    <mergeCell ref="P557:V557"/>
    <mergeCell ref="P428:T428"/>
    <mergeCell ref="P284:T284"/>
    <mergeCell ref="P17:T18"/>
    <mergeCell ref="A229:Z229"/>
    <mergeCell ref="A545:O546"/>
    <mergeCell ref="P323:V323"/>
    <mergeCell ref="P34:V34"/>
    <mergeCell ref="A301:Z301"/>
    <mergeCell ref="P214:V214"/>
    <mergeCell ref="D590:E590"/>
    <mergeCell ref="A603:O604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116:T116"/>
    <mergeCell ref="D224:E224"/>
    <mergeCell ref="P103:T103"/>
    <mergeCell ref="P474:T474"/>
    <mergeCell ref="A227:O228"/>
    <mergeCell ref="A566:Z566"/>
    <mergeCell ref="D284:E284"/>
    <mergeCell ref="A528:Z528"/>
    <mergeCell ref="A74:Z74"/>
    <mergeCell ref="P539:T539"/>
    <mergeCell ref="D520:E520"/>
    <mergeCell ref="P120:T120"/>
    <mergeCell ref="D501:E501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D8:M8"/>
    <mergeCell ref="D379:E379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D470:E47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562:T562"/>
    <mergeCell ref="D429:E429"/>
    <mergeCell ref="P29:T29"/>
    <mergeCell ref="A97:O98"/>
    <mergeCell ref="P535:V535"/>
    <mergeCell ref="D81:E81"/>
    <mergeCell ref="P94:T94"/>
    <mergeCell ref="D473:E473"/>
    <mergeCell ref="A510:Z510"/>
    <mergeCell ref="D60:E60"/>
    <mergeCell ref="P244:T244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P451:V451"/>
    <mergeCell ref="D472:E472"/>
    <mergeCell ref="A270:Z270"/>
    <mergeCell ref="P265:T265"/>
    <mergeCell ref="D208:E208"/>
    <mergeCell ref="P119:T119"/>
    <mergeCell ref="P246:T246"/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805</v>
      </c>
      <c r="H1" s="52"/>
    </row>
    <row r="3" spans="2:8" x14ac:dyDescent="0.2">
      <c r="B3" s="47" t="s">
        <v>806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807</v>
      </c>
      <c r="D6" s="47" t="s">
        <v>808</v>
      </c>
      <c r="E6" s="47"/>
    </row>
    <row r="8" spans="2:8" x14ac:dyDescent="0.2">
      <c r="B8" s="47" t="s">
        <v>19</v>
      </c>
      <c r="C8" s="47" t="s">
        <v>807</v>
      </c>
      <c r="D8" s="47"/>
      <c r="E8" s="47"/>
    </row>
    <row r="10" spans="2:8" x14ac:dyDescent="0.2">
      <c r="B10" s="47" t="s">
        <v>809</v>
      </c>
      <c r="C10" s="47"/>
      <c r="D10" s="47"/>
      <c r="E10" s="47"/>
    </row>
    <row r="11" spans="2:8" x14ac:dyDescent="0.2">
      <c r="B11" s="47" t="s">
        <v>810</v>
      </c>
      <c r="C11" s="47"/>
      <c r="D11" s="47"/>
      <c r="E11" s="47"/>
    </row>
    <row r="12" spans="2:8" x14ac:dyDescent="0.2">
      <c r="B12" s="47" t="s">
        <v>811</v>
      </c>
      <c r="C12" s="47"/>
      <c r="D12" s="47"/>
      <c r="E12" s="47"/>
    </row>
    <row r="13" spans="2:8" x14ac:dyDescent="0.2">
      <c r="B13" s="47" t="s">
        <v>812</v>
      </c>
      <c r="C13" s="47"/>
      <c r="D13" s="47"/>
      <c r="E13" s="47"/>
    </row>
    <row r="14" spans="2:8" x14ac:dyDescent="0.2">
      <c r="B14" s="47" t="s">
        <v>813</v>
      </c>
      <c r="C14" s="47"/>
      <c r="D14" s="47"/>
      <c r="E14" s="47"/>
    </row>
    <row r="15" spans="2:8" x14ac:dyDescent="0.2">
      <c r="B15" s="47" t="s">
        <v>814</v>
      </c>
      <c r="C15" s="47"/>
      <c r="D15" s="47"/>
      <c r="E15" s="47"/>
    </row>
    <row r="16" spans="2:8" x14ac:dyDescent="0.2">
      <c r="B16" s="47" t="s">
        <v>815</v>
      </c>
      <c r="C16" s="47"/>
      <c r="D16" s="47"/>
      <c r="E16" s="47"/>
    </row>
    <row r="17" spans="2:5" x14ac:dyDescent="0.2">
      <c r="B17" s="47" t="s">
        <v>816</v>
      </c>
      <c r="C17" s="47"/>
      <c r="D17" s="47"/>
      <c r="E17" s="47"/>
    </row>
    <row r="18" spans="2:5" x14ac:dyDescent="0.2">
      <c r="B18" s="47" t="s">
        <v>817</v>
      </c>
      <c r="C18" s="47"/>
      <c r="D18" s="47"/>
      <c r="E18" s="47"/>
    </row>
    <row r="19" spans="2:5" x14ac:dyDescent="0.2">
      <c r="B19" s="47" t="s">
        <v>818</v>
      </c>
      <c r="C19" s="47"/>
      <c r="D19" s="47"/>
      <c r="E19" s="47"/>
    </row>
    <row r="20" spans="2:5" x14ac:dyDescent="0.2">
      <c r="B20" s="47" t="s">
        <v>819</v>
      </c>
      <c r="C20" s="47"/>
      <c r="D20" s="47"/>
      <c r="E20" s="47"/>
    </row>
  </sheetData>
  <sheetProtection algorithmName="SHA-512" hashValue="LjwroLztrQWxJhHjzanTKAJanlAKdiKGQZsgc5Q93YAsPMmAQGRYREZhQNU7RyU1AaLARP+YiIrVUTDmENPE/w==" saltValue="qJBj+X6lx8WtUm+G0ZeQ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2024-08-06T09:19:20Z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