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8BB33C2-334D-4B4C-874E-7062276CD6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BO475" i="1"/>
  <c r="BM475" i="1"/>
  <c r="Y475" i="1"/>
  <c r="P475" i="1"/>
  <c r="BO474" i="1"/>
  <c r="BM474" i="1"/>
  <c r="Y474" i="1"/>
  <c r="BO473" i="1"/>
  <c r="BM473" i="1"/>
  <c r="Y473" i="1"/>
  <c r="P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BO447" i="1"/>
  <c r="BM447" i="1"/>
  <c r="Y447" i="1"/>
  <c r="BO446" i="1"/>
  <c r="BM446" i="1"/>
  <c r="Y446" i="1"/>
  <c r="P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BO427" i="1"/>
  <c r="BM427" i="1"/>
  <c r="Y427" i="1"/>
  <c r="P427" i="1"/>
  <c r="X425" i="1"/>
  <c r="X424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O396" i="1"/>
  <c r="BM396" i="1"/>
  <c r="Y396" i="1"/>
  <c r="BP396" i="1" s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Y387" i="1" s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Z343" i="1" s="1"/>
  <c r="P343" i="1"/>
  <c r="BO342" i="1"/>
  <c r="BM342" i="1"/>
  <c r="Y342" i="1"/>
  <c r="BP342" i="1" s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BP319" i="1" s="1"/>
  <c r="P319" i="1"/>
  <c r="BO318" i="1"/>
  <c r="BM318" i="1"/>
  <c r="Y318" i="1"/>
  <c r="P318" i="1"/>
  <c r="X316" i="1"/>
  <c r="X315" i="1"/>
  <c r="BO314" i="1"/>
  <c r="BM314" i="1"/>
  <c r="Y314" i="1"/>
  <c r="BP314" i="1" s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S615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Q615" i="1" s="1"/>
  <c r="P277" i="1"/>
  <c r="X274" i="1"/>
  <c r="X273" i="1"/>
  <c r="BO272" i="1"/>
  <c r="BM272" i="1"/>
  <c r="Y272" i="1"/>
  <c r="X269" i="1"/>
  <c r="X268" i="1"/>
  <c r="BO267" i="1"/>
  <c r="BM267" i="1"/>
  <c r="Y267" i="1"/>
  <c r="BP267" i="1" s="1"/>
  <c r="BO266" i="1"/>
  <c r="BM266" i="1"/>
  <c r="Y266" i="1"/>
  <c r="BP266" i="1" s="1"/>
  <c r="BO265" i="1"/>
  <c r="BM265" i="1"/>
  <c r="Y265" i="1"/>
  <c r="BP265" i="1" s="1"/>
  <c r="BO264" i="1"/>
  <c r="BM264" i="1"/>
  <c r="Y264" i="1"/>
  <c r="BP264" i="1" s="1"/>
  <c r="BO263" i="1"/>
  <c r="BM263" i="1"/>
  <c r="Y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BO251" i="1"/>
  <c r="BM251" i="1"/>
  <c r="Y251" i="1"/>
  <c r="M615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BP231" i="1" s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O221" i="1"/>
  <c r="BM221" i="1"/>
  <c r="Y221" i="1"/>
  <c r="BO220" i="1"/>
  <c r="BM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O216" i="1"/>
  <c r="BM216" i="1"/>
  <c r="Y216" i="1"/>
  <c r="P216" i="1"/>
  <c r="X214" i="1"/>
  <c r="X213" i="1"/>
  <c r="BO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X198" i="1"/>
  <c r="X197" i="1"/>
  <c r="BO196" i="1"/>
  <c r="BM196" i="1"/>
  <c r="Y196" i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O183" i="1"/>
  <c r="BM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8" i="1"/>
  <c r="X147" i="1"/>
  <c r="BO146" i="1"/>
  <c r="BM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O118" i="1"/>
  <c r="BM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7" i="1" s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X73" i="1"/>
  <c r="X72" i="1"/>
  <c r="BO71" i="1"/>
  <c r="BM71" i="1"/>
  <c r="Y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09" i="1" s="1"/>
  <c r="BO22" i="1"/>
  <c r="BM22" i="1"/>
  <c r="X606" i="1" s="1"/>
  <c r="Y22" i="1"/>
  <c r="P22" i="1"/>
  <c r="H10" i="1"/>
  <c r="A9" i="1"/>
  <c r="F10" i="1" s="1"/>
  <c r="D7" i="1"/>
  <c r="Q6" i="1"/>
  <c r="P2" i="1"/>
  <c r="BP318" i="1" l="1"/>
  <c r="BN318" i="1"/>
  <c r="Z318" i="1"/>
  <c r="BP335" i="1"/>
  <c r="BN335" i="1"/>
  <c r="Z335" i="1"/>
  <c r="BP341" i="1"/>
  <c r="BN341" i="1"/>
  <c r="Z341" i="1"/>
  <c r="BP379" i="1"/>
  <c r="BN379" i="1"/>
  <c r="Z379" i="1"/>
  <c r="BP403" i="1"/>
  <c r="BN403" i="1"/>
  <c r="Z403" i="1"/>
  <c r="BP428" i="1"/>
  <c r="BN428" i="1"/>
  <c r="Z428" i="1"/>
  <c r="BP434" i="1"/>
  <c r="BN434" i="1"/>
  <c r="Z434" i="1"/>
  <c r="BP438" i="1"/>
  <c r="BN438" i="1"/>
  <c r="Z438" i="1"/>
  <c r="BP442" i="1"/>
  <c r="BN442" i="1"/>
  <c r="Z442" i="1"/>
  <c r="BP473" i="1"/>
  <c r="BN473" i="1"/>
  <c r="Z473" i="1"/>
  <c r="BP481" i="1"/>
  <c r="BN481" i="1"/>
  <c r="Z481" i="1"/>
  <c r="BP534" i="1"/>
  <c r="BN534" i="1"/>
  <c r="Z534" i="1"/>
  <c r="BP577" i="1"/>
  <c r="BN577" i="1"/>
  <c r="Z577" i="1"/>
  <c r="Z33" i="1"/>
  <c r="BN33" i="1"/>
  <c r="Y58" i="1"/>
  <c r="Y63" i="1"/>
  <c r="Z68" i="1"/>
  <c r="BN68" i="1"/>
  <c r="Z75" i="1"/>
  <c r="BN75" i="1"/>
  <c r="Z80" i="1"/>
  <c r="Z86" i="1" s="1"/>
  <c r="BN80" i="1"/>
  <c r="BP80" i="1"/>
  <c r="Z81" i="1"/>
  <c r="BN81" i="1"/>
  <c r="Z82" i="1"/>
  <c r="BN82" i="1"/>
  <c r="Z83" i="1"/>
  <c r="BN83" i="1"/>
  <c r="Z84" i="1"/>
  <c r="BN84" i="1"/>
  <c r="Z85" i="1"/>
  <c r="BN85" i="1"/>
  <c r="Z109" i="1"/>
  <c r="BN109" i="1"/>
  <c r="Z133" i="1"/>
  <c r="BN133" i="1"/>
  <c r="Z150" i="1"/>
  <c r="BN150" i="1"/>
  <c r="Z167" i="1"/>
  <c r="BN167" i="1"/>
  <c r="Z177" i="1"/>
  <c r="BN177" i="1"/>
  <c r="Z189" i="1"/>
  <c r="BN189" i="1"/>
  <c r="J615" i="1"/>
  <c r="Z208" i="1"/>
  <c r="BN208" i="1"/>
  <c r="BP212" i="1"/>
  <c r="BN212" i="1"/>
  <c r="BP286" i="1"/>
  <c r="BN286" i="1"/>
  <c r="Z286" i="1"/>
  <c r="BP330" i="1"/>
  <c r="BN330" i="1"/>
  <c r="Z330" i="1"/>
  <c r="BP340" i="1"/>
  <c r="BN340" i="1"/>
  <c r="Z340" i="1"/>
  <c r="BP367" i="1"/>
  <c r="BN367" i="1"/>
  <c r="Z367" i="1"/>
  <c r="BP389" i="1"/>
  <c r="BN389" i="1"/>
  <c r="Z389" i="1"/>
  <c r="Y424" i="1"/>
  <c r="BP423" i="1"/>
  <c r="BN423" i="1"/>
  <c r="Z423" i="1"/>
  <c r="Z424" i="1" s="1"/>
  <c r="BP427" i="1"/>
  <c r="BN427" i="1"/>
  <c r="Z427" i="1"/>
  <c r="BP429" i="1"/>
  <c r="BN429" i="1"/>
  <c r="Z429" i="1"/>
  <c r="BP437" i="1"/>
  <c r="BN437" i="1"/>
  <c r="Z437" i="1"/>
  <c r="BP441" i="1"/>
  <c r="BN441" i="1"/>
  <c r="Z441" i="1"/>
  <c r="BP461" i="1"/>
  <c r="BN461" i="1"/>
  <c r="Z461" i="1"/>
  <c r="BP474" i="1"/>
  <c r="BN474" i="1"/>
  <c r="Z474" i="1"/>
  <c r="BP520" i="1"/>
  <c r="BN520" i="1"/>
  <c r="Z520" i="1"/>
  <c r="Y579" i="1"/>
  <c r="Y578" i="1"/>
  <c r="BP576" i="1"/>
  <c r="BN576" i="1"/>
  <c r="Z576" i="1"/>
  <c r="Z578" i="1" s="1"/>
  <c r="BP70" i="1"/>
  <c r="BN70" i="1"/>
  <c r="Z70" i="1"/>
  <c r="BP95" i="1"/>
  <c r="BN95" i="1"/>
  <c r="Z95" i="1"/>
  <c r="BP111" i="1"/>
  <c r="BN111" i="1"/>
  <c r="Z111" i="1"/>
  <c r="BP119" i="1"/>
  <c r="BN119" i="1"/>
  <c r="Z119" i="1"/>
  <c r="BP135" i="1"/>
  <c r="BN135" i="1"/>
  <c r="Z135" i="1"/>
  <c r="BP156" i="1"/>
  <c r="BN156" i="1"/>
  <c r="Z156" i="1"/>
  <c r="BP169" i="1"/>
  <c r="BN169" i="1"/>
  <c r="Z169" i="1"/>
  <c r="BP183" i="1"/>
  <c r="BN183" i="1"/>
  <c r="Z183" i="1"/>
  <c r="BP196" i="1"/>
  <c r="BN196" i="1"/>
  <c r="Z196" i="1"/>
  <c r="BP210" i="1"/>
  <c r="BN210" i="1"/>
  <c r="Z210" i="1"/>
  <c r="BP217" i="1"/>
  <c r="BN217" i="1"/>
  <c r="Z217" i="1"/>
  <c r="BP221" i="1"/>
  <c r="BN221" i="1"/>
  <c r="Z221" i="1"/>
  <c r="BP223" i="1"/>
  <c r="BN223" i="1"/>
  <c r="Z223" i="1"/>
  <c r="BP225" i="1"/>
  <c r="BN225" i="1"/>
  <c r="Z225" i="1"/>
  <c r="BP233" i="1"/>
  <c r="BN233" i="1"/>
  <c r="Z233" i="1"/>
  <c r="BP242" i="1"/>
  <c r="BN242" i="1"/>
  <c r="Z242" i="1"/>
  <c r="BP255" i="1"/>
  <c r="BN255" i="1"/>
  <c r="Z255" i="1"/>
  <c r="P615" i="1"/>
  <c r="Y273" i="1"/>
  <c r="BP272" i="1"/>
  <c r="BN272" i="1"/>
  <c r="Z272" i="1"/>
  <c r="Z273" i="1" s="1"/>
  <c r="B615" i="1"/>
  <c r="X607" i="1"/>
  <c r="X608" i="1" s="1"/>
  <c r="X605" i="1"/>
  <c r="Y35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Z55" i="1"/>
  <c r="BN55" i="1"/>
  <c r="Z60" i="1"/>
  <c r="Z62" i="1" s="1"/>
  <c r="BN60" i="1"/>
  <c r="BP60" i="1"/>
  <c r="Z61" i="1"/>
  <c r="BN61" i="1"/>
  <c r="Y72" i="1"/>
  <c r="BP66" i="1"/>
  <c r="BN66" i="1"/>
  <c r="Z66" i="1"/>
  <c r="BP71" i="1"/>
  <c r="BN71" i="1"/>
  <c r="Z71" i="1"/>
  <c r="Y113" i="1"/>
  <c r="BP107" i="1"/>
  <c r="BN107" i="1"/>
  <c r="Z107" i="1"/>
  <c r="BP118" i="1"/>
  <c r="BN118" i="1"/>
  <c r="Z118" i="1"/>
  <c r="Y137" i="1"/>
  <c r="BP131" i="1"/>
  <c r="BN131" i="1"/>
  <c r="Z131" i="1"/>
  <c r="G615" i="1"/>
  <c r="BP146" i="1"/>
  <c r="BN146" i="1"/>
  <c r="Z146" i="1"/>
  <c r="BP163" i="1"/>
  <c r="BN163" i="1"/>
  <c r="Z163" i="1"/>
  <c r="Y179" i="1"/>
  <c r="BP175" i="1"/>
  <c r="BN175" i="1"/>
  <c r="Z175" i="1"/>
  <c r="BP187" i="1"/>
  <c r="BN187" i="1"/>
  <c r="Z187" i="1"/>
  <c r="Y214" i="1"/>
  <c r="BP206" i="1"/>
  <c r="BN206" i="1"/>
  <c r="Z206" i="1"/>
  <c r="Y227" i="1"/>
  <c r="BP216" i="1"/>
  <c r="BN216" i="1"/>
  <c r="Z216" i="1"/>
  <c r="BP220" i="1"/>
  <c r="BN220" i="1"/>
  <c r="Z220" i="1"/>
  <c r="BP222" i="1"/>
  <c r="BN222" i="1"/>
  <c r="Z222" i="1"/>
  <c r="BP224" i="1"/>
  <c r="BN224" i="1"/>
  <c r="Z224" i="1"/>
  <c r="BP232" i="1"/>
  <c r="BN232" i="1"/>
  <c r="Z232" i="1"/>
  <c r="BP234" i="1"/>
  <c r="BN234" i="1"/>
  <c r="Z234" i="1"/>
  <c r="BP243" i="1"/>
  <c r="BN243" i="1"/>
  <c r="Z243" i="1"/>
  <c r="BP256" i="1"/>
  <c r="BN256" i="1"/>
  <c r="Z256" i="1"/>
  <c r="Y386" i="1"/>
  <c r="BP397" i="1"/>
  <c r="BN397" i="1"/>
  <c r="BP409" i="1"/>
  <c r="BN409" i="1"/>
  <c r="Z409" i="1"/>
  <c r="BP446" i="1"/>
  <c r="BN446" i="1"/>
  <c r="Z446" i="1"/>
  <c r="BP448" i="1"/>
  <c r="BN448" i="1"/>
  <c r="Z448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77" i="1"/>
  <c r="Y91" i="1"/>
  <c r="E615" i="1"/>
  <c r="Y122" i="1"/>
  <c r="Y127" i="1"/>
  <c r="Y141" i="1"/>
  <c r="Y152" i="1"/>
  <c r="Y173" i="1"/>
  <c r="Y202" i="1"/>
  <c r="Y236" i="1"/>
  <c r="O615" i="1"/>
  <c r="Z277" i="1"/>
  <c r="Z280" i="1" s="1"/>
  <c r="BN277" i="1"/>
  <c r="BP277" i="1"/>
  <c r="Z278" i="1"/>
  <c r="BN278" i="1"/>
  <c r="Z279" i="1"/>
  <c r="BN279" i="1"/>
  <c r="Y280" i="1"/>
  <c r="Z284" i="1"/>
  <c r="BN284" i="1"/>
  <c r="Z288" i="1"/>
  <c r="BN288" i="1"/>
  <c r="Y304" i="1"/>
  <c r="Z314" i="1"/>
  <c r="BN314" i="1"/>
  <c r="Y322" i="1"/>
  <c r="Z320" i="1"/>
  <c r="BN320" i="1"/>
  <c r="Y332" i="1"/>
  <c r="Z328" i="1"/>
  <c r="BN328" i="1"/>
  <c r="Y337" i="1"/>
  <c r="Z359" i="1"/>
  <c r="BN359" i="1"/>
  <c r="Z369" i="1"/>
  <c r="BN369" i="1"/>
  <c r="Z373" i="1"/>
  <c r="BN373" i="1"/>
  <c r="Z383" i="1"/>
  <c r="BN383" i="1"/>
  <c r="BP383" i="1"/>
  <c r="Z396" i="1"/>
  <c r="BN396" i="1"/>
  <c r="Z397" i="1"/>
  <c r="BP417" i="1"/>
  <c r="BN417" i="1"/>
  <c r="Z417" i="1"/>
  <c r="BP447" i="1"/>
  <c r="BN447" i="1"/>
  <c r="Z447" i="1"/>
  <c r="BP455" i="1"/>
  <c r="BN455" i="1"/>
  <c r="Z455" i="1"/>
  <c r="BP459" i="1"/>
  <c r="BN459" i="1"/>
  <c r="Z459" i="1"/>
  <c r="Y497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Z591" i="1" s="1"/>
  <c r="Y451" i="1"/>
  <c r="H9" i="1"/>
  <c r="A10" i="1"/>
  <c r="Y24" i="1"/>
  <c r="Y34" i="1"/>
  <c r="Y62" i="1"/>
  <c r="Y78" i="1"/>
  <c r="Y86" i="1"/>
  <c r="Y92" i="1"/>
  <c r="Y98" i="1"/>
  <c r="Y104" i="1"/>
  <c r="Y11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Y228" i="1"/>
  <c r="Y235" i="1"/>
  <c r="Y248" i="1"/>
  <c r="Y259" i="1"/>
  <c r="Y269" i="1"/>
  <c r="Y289" i="1"/>
  <c r="Y305" i="1"/>
  <c r="Y315" i="1"/>
  <c r="Y323" i="1"/>
  <c r="Y331" i="1"/>
  <c r="Y338" i="1"/>
  <c r="Y345" i="1"/>
  <c r="Y350" i="1"/>
  <c r="BP347" i="1"/>
  <c r="BN347" i="1"/>
  <c r="Z347" i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31" i="1"/>
  <c r="BN431" i="1"/>
  <c r="Z431" i="1"/>
  <c r="BP433" i="1"/>
  <c r="BN433" i="1"/>
  <c r="Z433" i="1"/>
  <c r="BP436" i="1"/>
  <c r="BN436" i="1"/>
  <c r="Z436" i="1"/>
  <c r="BP440" i="1"/>
  <c r="BN440" i="1"/>
  <c r="Z440" i="1"/>
  <c r="BP444" i="1"/>
  <c r="BN444" i="1"/>
  <c r="Z444" i="1"/>
  <c r="BP449" i="1"/>
  <c r="BN449" i="1"/>
  <c r="Z449" i="1"/>
  <c r="BP460" i="1"/>
  <c r="BN460" i="1"/>
  <c r="Z460" i="1"/>
  <c r="Z462" i="1" s="1"/>
  <c r="BP471" i="1"/>
  <c r="BN471" i="1"/>
  <c r="Z471" i="1"/>
  <c r="BP475" i="1"/>
  <c r="BN475" i="1"/>
  <c r="Z475" i="1"/>
  <c r="AB615" i="1"/>
  <c r="Y504" i="1"/>
  <c r="BP501" i="1"/>
  <c r="BN501" i="1"/>
  <c r="Z501" i="1"/>
  <c r="Z503" i="1" s="1"/>
  <c r="Y503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2" i="1"/>
  <c r="BN32" i="1"/>
  <c r="C615" i="1"/>
  <c r="Z52" i="1"/>
  <c r="BN52" i="1"/>
  <c r="Z54" i="1"/>
  <c r="BN54" i="1"/>
  <c r="Z56" i="1"/>
  <c r="BN56" i="1"/>
  <c r="Y57" i="1"/>
  <c r="D615" i="1"/>
  <c r="Z67" i="1"/>
  <c r="BN67" i="1"/>
  <c r="Z69" i="1"/>
  <c r="BN69" i="1"/>
  <c r="Y73" i="1"/>
  <c r="Z76" i="1"/>
  <c r="Z77" i="1" s="1"/>
  <c r="BN76" i="1"/>
  <c r="Z89" i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BN108" i="1"/>
  <c r="Z110" i="1"/>
  <c r="BN110" i="1"/>
  <c r="F615" i="1"/>
  <c r="Z117" i="1"/>
  <c r="BN117" i="1"/>
  <c r="Z120" i="1"/>
  <c r="BN120" i="1"/>
  <c r="Y121" i="1"/>
  <c r="Z124" i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H615" i="1"/>
  <c r="Z162" i="1"/>
  <c r="Z164" i="1" s="1"/>
  <c r="BN162" i="1"/>
  <c r="Y165" i="1"/>
  <c r="Z168" i="1"/>
  <c r="BN168" i="1"/>
  <c r="Z170" i="1"/>
  <c r="BN170" i="1"/>
  <c r="Z176" i="1"/>
  <c r="Z178" i="1" s="1"/>
  <c r="BN176" i="1"/>
  <c r="I615" i="1"/>
  <c r="Z184" i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Z218" i="1"/>
  <c r="BN218" i="1"/>
  <c r="Z219" i="1"/>
  <c r="BN219" i="1"/>
  <c r="Z226" i="1"/>
  <c r="BN226" i="1"/>
  <c r="Z230" i="1"/>
  <c r="BN230" i="1"/>
  <c r="BP230" i="1"/>
  <c r="Z231" i="1"/>
  <c r="BN231" i="1"/>
  <c r="K615" i="1"/>
  <c r="Z241" i="1"/>
  <c r="BN241" i="1"/>
  <c r="Z244" i="1"/>
  <c r="BN244" i="1"/>
  <c r="Z246" i="1"/>
  <c r="BN246" i="1"/>
  <c r="Y247" i="1"/>
  <c r="Z251" i="1"/>
  <c r="BN251" i="1"/>
  <c r="BP251" i="1"/>
  <c r="Z252" i="1"/>
  <c r="BN252" i="1"/>
  <c r="Z254" i="1"/>
  <c r="BN254" i="1"/>
  <c r="Z257" i="1"/>
  <c r="BN257" i="1"/>
  <c r="Y260" i="1"/>
  <c r="Z263" i="1"/>
  <c r="BN263" i="1"/>
  <c r="BP263" i="1"/>
  <c r="Z264" i="1"/>
  <c r="BN264" i="1"/>
  <c r="Z265" i="1"/>
  <c r="BN265" i="1"/>
  <c r="Z266" i="1"/>
  <c r="BN266" i="1"/>
  <c r="Z267" i="1"/>
  <c r="BN267" i="1"/>
  <c r="Y268" i="1"/>
  <c r="Y274" i="1"/>
  <c r="Y281" i="1"/>
  <c r="R615" i="1"/>
  <c r="Z285" i="1"/>
  <c r="BN285" i="1"/>
  <c r="Z287" i="1"/>
  <c r="BN287" i="1"/>
  <c r="Y290" i="1"/>
  <c r="Y295" i="1"/>
  <c r="T615" i="1"/>
  <c r="Y300" i="1"/>
  <c r="Z303" i="1"/>
  <c r="Z304" i="1" s="1"/>
  <c r="BN303" i="1"/>
  <c r="U615" i="1"/>
  <c r="Z313" i="1"/>
  <c r="Z315" i="1" s="1"/>
  <c r="BN313" i="1"/>
  <c r="Y316" i="1"/>
  <c r="Z319" i="1"/>
  <c r="BN319" i="1"/>
  <c r="Z321" i="1"/>
  <c r="BN321" i="1"/>
  <c r="Z325" i="1"/>
  <c r="BN325" i="1"/>
  <c r="BP325" i="1"/>
  <c r="Z327" i="1"/>
  <c r="BN327" i="1"/>
  <c r="Z329" i="1"/>
  <c r="BN329" i="1"/>
  <c r="Z334" i="1"/>
  <c r="BN334" i="1"/>
  <c r="BP334" i="1"/>
  <c r="Z336" i="1"/>
  <c r="BN336" i="1"/>
  <c r="Y344" i="1"/>
  <c r="Z342" i="1"/>
  <c r="BN342" i="1"/>
  <c r="BP343" i="1"/>
  <c r="BN343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8" i="1"/>
  <c r="BN368" i="1"/>
  <c r="Z368" i="1"/>
  <c r="BP372" i="1"/>
  <c r="BN372" i="1"/>
  <c r="Z372" i="1"/>
  <c r="Y380" i="1"/>
  <c r="BP384" i="1"/>
  <c r="BN384" i="1"/>
  <c r="Z384" i="1"/>
  <c r="Z386" i="1" s="1"/>
  <c r="Y391" i="1"/>
  <c r="BP398" i="1"/>
  <c r="BN398" i="1"/>
  <c r="Z398" i="1"/>
  <c r="Y400" i="1"/>
  <c r="Y405" i="1"/>
  <c r="BP402" i="1"/>
  <c r="BN402" i="1"/>
  <c r="Z402" i="1"/>
  <c r="Z405" i="1" s="1"/>
  <c r="BP410" i="1"/>
  <c r="BN410" i="1"/>
  <c r="Z410" i="1"/>
  <c r="Y418" i="1"/>
  <c r="BP430" i="1"/>
  <c r="BN430" i="1"/>
  <c r="Z430" i="1"/>
  <c r="BP432" i="1"/>
  <c r="BN432" i="1"/>
  <c r="Z432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50" i="1"/>
  <c r="BN450" i="1"/>
  <c r="Z450" i="1"/>
  <c r="Y452" i="1"/>
  <c r="Y457" i="1"/>
  <c r="BP454" i="1"/>
  <c r="BN454" i="1"/>
  <c r="Z454" i="1"/>
  <c r="Y463" i="1"/>
  <c r="Y462" i="1"/>
  <c r="Y467" i="1"/>
  <c r="BP466" i="1"/>
  <c r="BN466" i="1"/>
  <c r="Z466" i="1"/>
  <c r="Z467" i="1" s="1"/>
  <c r="Z615" i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BP531" i="1"/>
  <c r="BN531" i="1"/>
  <c r="Z531" i="1"/>
  <c r="Y535" i="1"/>
  <c r="BP539" i="1"/>
  <c r="BN539" i="1"/>
  <c r="Z539" i="1"/>
  <c r="Z541" i="1" s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Y527" i="1"/>
  <c r="Y536" i="1"/>
  <c r="BP529" i="1"/>
  <c r="BN529" i="1"/>
  <c r="Z529" i="1"/>
  <c r="BP533" i="1"/>
  <c r="BN533" i="1"/>
  <c r="Z533" i="1"/>
  <c r="Y542" i="1"/>
  <c r="Y541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26" i="1" l="1"/>
  <c r="Z456" i="1"/>
  <c r="Z344" i="1"/>
  <c r="Z337" i="1"/>
  <c r="Z268" i="1"/>
  <c r="Z259" i="1"/>
  <c r="Z213" i="1"/>
  <c r="Z136" i="1"/>
  <c r="Z97" i="1"/>
  <c r="Z34" i="1"/>
  <c r="Z380" i="1"/>
  <c r="Z172" i="1"/>
  <c r="Z121" i="1"/>
  <c r="Z72" i="1"/>
  <c r="Z57" i="1"/>
  <c r="Z564" i="1"/>
  <c r="Z451" i="1"/>
  <c r="Z322" i="1"/>
  <c r="Z289" i="1"/>
  <c r="Z247" i="1"/>
  <c r="Z227" i="1"/>
  <c r="Z191" i="1"/>
  <c r="Z112" i="1"/>
  <c r="Z573" i="1"/>
  <c r="Z557" i="1"/>
  <c r="Z535" i="1"/>
  <c r="Z521" i="1"/>
  <c r="Z585" i="1"/>
  <c r="Z477" i="1"/>
  <c r="Z331" i="1"/>
  <c r="Z235" i="1"/>
  <c r="Z127" i="1"/>
  <c r="Z91" i="1"/>
  <c r="Y609" i="1"/>
  <c r="Y606" i="1"/>
  <c r="Z413" i="1"/>
  <c r="Z399" i="1"/>
  <c r="Z375" i="1"/>
  <c r="Y605" i="1"/>
  <c r="Y607" i="1"/>
  <c r="Z350" i="1"/>
  <c r="Z610" i="1" l="1"/>
  <c r="Y608" i="1"/>
</calcChain>
</file>

<file path=xl/sharedStrings.xml><?xml version="1.0" encoding="utf-8"?>
<sst xmlns="http://schemas.openxmlformats.org/spreadsheetml/2006/main" count="2541" uniqueCount="833">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</sst>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67" sqref="AB67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832</v>
      </c>
      <c r="I5" s="661"/>
      <c r="J5" s="661"/>
      <c r="K5" s="661"/>
      <c r="L5" s="661"/>
      <c r="M5" s="449"/>
      <c r="N5" s="58"/>
      <c r="P5" s="24" t="s">
        <v>10</v>
      </c>
      <c r="Q5" s="760">
        <v>45512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Четверг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3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0.54166666666666663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3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4301011380</v>
      </c>
      <c r="D51" s="397">
        <v>4607091385670</v>
      </c>
      <c r="E51" s="398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4301011540</v>
      </c>
      <c r="D52" s="397">
        <v>4607091385670</v>
      </c>
      <c r="E52" s="398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108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4301011382</v>
      </c>
      <c r="D54" s="397">
        <v>4607091385687</v>
      </c>
      <c r="E54" s="398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74</v>
      </c>
      <c r="L54" s="32"/>
      <c r="M54" s="33" t="s">
        <v>110</v>
      </c>
      <c r="N54" s="33"/>
      <c r="O54" s="32">
        <v>50</v>
      </c>
      <c r="P54" s="7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4301011565</v>
      </c>
      <c r="D55" s="397">
        <v>4680115882539</v>
      </c>
      <c r="E55" s="398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74</v>
      </c>
      <c r="L55" s="32"/>
      <c r="M55" s="33" t="s">
        <v>110</v>
      </c>
      <c r="N55" s="33"/>
      <c r="O55" s="32">
        <v>50</v>
      </c>
      <c r="P55" s="5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108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hidden="1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110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110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200</v>
      </c>
      <c r="Y67" s="385">
        <f t="shared" si="11"/>
        <v>205.20000000000002</v>
      </c>
      <c r="Z67" s="36">
        <f>IFERROR(IF(Y67=0,"",ROUNDUP(Y67/H67,0)*0.02175),"")</f>
        <v>0.41324999999999995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208.88888888888889</v>
      </c>
      <c r="BN67" s="64">
        <f t="shared" si="13"/>
        <v>214.32</v>
      </c>
      <c r="BO67" s="64">
        <f t="shared" si="14"/>
        <v>0.3306878306878307</v>
      </c>
      <c r="BP67" s="64">
        <f t="shared" si="15"/>
        <v>0.33928571428571425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108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108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9</v>
      </c>
      <c r="Y69" s="385">
        <f t="shared" si="11"/>
        <v>9</v>
      </c>
      <c r="Z69" s="36">
        <f>IFERROR(IF(Y69=0,"",ROUNDUP(Y69/H69,0)*0.00937),"")</f>
        <v>1.874E-2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9.48</v>
      </c>
      <c r="BN69" s="64">
        <f t="shared" si="13"/>
        <v>9.48</v>
      </c>
      <c r="BO69" s="64">
        <f t="shared" si="14"/>
        <v>1.6666666666666666E-2</v>
      </c>
      <c r="BP69" s="64">
        <f t="shared" si="15"/>
        <v>1.6666666666666666E-2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108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20.518518518518519</v>
      </c>
      <c r="Y72" s="386">
        <f>IFERROR(Y66/H66,"0")+IFERROR(Y67/H67,"0")+IFERROR(Y68/H68,"0")+IFERROR(Y69/H69,"0")+IFERROR(Y70/H70,"0")+IFERROR(Y71/H71,"0")</f>
        <v>21</v>
      </c>
      <c r="Z72" s="386">
        <f>IFERROR(IF(Z66="",0,Z66),"0")+IFERROR(IF(Z67="",0,Z67),"0")+IFERROR(IF(Z68="",0,Z68),"0")+IFERROR(IF(Z69="",0,Z69),"0")+IFERROR(IF(Z70="",0,Z70),"0")+IFERROR(IF(Z71="",0,Z71),"0")</f>
        <v>0.43198999999999993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209</v>
      </c>
      <c r="Y73" s="386">
        <f>IFERROR(SUM(Y66:Y71),"0")</f>
        <v>214.20000000000002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108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100</v>
      </c>
      <c r="Y75" s="385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104.44444444444444</v>
      </c>
      <c r="BN75" s="64">
        <f>IFERROR(Y75*I75/H75,"0")</f>
        <v>112.8</v>
      </c>
      <c r="BO75" s="64">
        <f>IFERROR(1/J75*(X75/H75),"0")</f>
        <v>0.16534391534391535</v>
      </c>
      <c r="BP75" s="64">
        <f>IFERROR(1/J75*(Y75/H75),"0")</f>
        <v>0.17857142857142855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108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9.2592592592592595</v>
      </c>
      <c r="Y77" s="386">
        <f>IFERROR(Y75/H75,"0")+IFERROR(Y76/H76,"0")</f>
        <v>10</v>
      </c>
      <c r="Z77" s="386">
        <f>IFERROR(IF(Z75="",0,Z75),"0")+IFERROR(IF(Z76="",0,Z76),"0")</f>
        <v>0.21749999999999997</v>
      </c>
      <c r="AA77" s="387"/>
      <c r="AB77" s="387"/>
      <c r="AC77" s="387"/>
    </row>
    <row r="78" spans="1:68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100</v>
      </c>
      <c r="Y78" s="386">
        <f>IFERROR(SUM(Y75:Y76),"0")</f>
        <v>108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110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4301060366</v>
      </c>
      <c r="D94" s="397">
        <v>4680115881532</v>
      </c>
      <c r="E94" s="398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4301060371</v>
      </c>
      <c r="D95" s="397">
        <v>4680115881532</v>
      </c>
      <c r="E95" s="398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110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hidden="1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110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hidden="1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hidden="1" customHeight="1" x14ac:dyDescent="0.25">
      <c r="A107" s="54" t="s">
        <v>184</v>
      </c>
      <c r="B107" s="54" t="s">
        <v>185</v>
      </c>
      <c r="C107" s="31">
        <v>4301051437</v>
      </c>
      <c r="D107" s="397">
        <v>4607091386967</v>
      </c>
      <c r="E107" s="398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107</v>
      </c>
      <c r="L107" s="32"/>
      <c r="M107" s="33" t="s">
        <v>110</v>
      </c>
      <c r="N107" s="33"/>
      <c r="O107" s="32">
        <v>45</v>
      </c>
      <c r="P107" s="7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4301051543</v>
      </c>
      <c r="D108" s="397">
        <v>4607091386967</v>
      </c>
      <c r="E108" s="398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107</v>
      </c>
      <c r="L108" s="32"/>
      <c r="M108" s="33" t="s">
        <v>67</v>
      </c>
      <c r="N108" s="33"/>
      <c r="O108" s="32">
        <v>45</v>
      </c>
      <c r="P108" s="6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110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110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110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hidden="1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108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108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110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108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110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hidden="1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108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110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108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110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hidden="1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110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hidden="1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110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idden="1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hidden="1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108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108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108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108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hidden="1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hidden="1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idden="1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hidden="1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108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110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108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hidden="1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hidden="1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idden="1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hidden="1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110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110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hidden="1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110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110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idden="1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hidden="1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110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hidden="1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108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108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110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108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108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108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108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108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108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108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108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108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108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108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108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108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108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108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108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110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110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hidden="1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108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110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110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108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108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108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108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108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160</v>
      </c>
      <c r="Y318" s="385">
        <f>IFERROR(IF(X318="",0,CEILING((X318/$H318),1)*$H318),"")</f>
        <v>163.80000000000001</v>
      </c>
      <c r="Z318" s="36">
        <f>IFERROR(IF(Y318=0,"",ROUNDUP(Y318/H318,0)*0.00753),"")</f>
        <v>0.29366999999999999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169.9047619047619</v>
      </c>
      <c r="BN318" s="64">
        <f>IFERROR(Y318*I318/H318,"0")</f>
        <v>173.94</v>
      </c>
      <c r="BO318" s="64">
        <f>IFERROR(1/J318*(X318/H318),"0")</f>
        <v>0.24420024420024419</v>
      </c>
      <c r="BP318" s="64">
        <f>IFERROR(1/J318*(Y318/H318),"0")</f>
        <v>0.25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60</v>
      </c>
      <c r="Y319" s="385">
        <f>IFERROR(IF(X319="",0,CEILING((X319/$H319),1)*$H319),"")</f>
        <v>63</v>
      </c>
      <c r="Z319" s="36">
        <f>IFERROR(IF(Y319=0,"",ROUNDUP(Y319/H319,0)*0.00753),"")</f>
        <v>0.11295000000000001</v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63.714285714285715</v>
      </c>
      <c r="BN319" s="64">
        <f>IFERROR(Y319*I319/H319,"0")</f>
        <v>66.900000000000006</v>
      </c>
      <c r="BO319" s="64">
        <f>IFERROR(1/J319*(X319/H319),"0")</f>
        <v>9.1575091575091569E-2</v>
      </c>
      <c r="BP319" s="64">
        <f>IFERROR(1/J319*(Y319/H319),"0")</f>
        <v>9.6153846153846145E-2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52.38095238095238</v>
      </c>
      <c r="Y322" s="386">
        <f>IFERROR(Y318/H318,"0")+IFERROR(Y319/H319,"0")+IFERROR(Y320/H320,"0")+IFERROR(Y321/H321,"0")</f>
        <v>54</v>
      </c>
      <c r="Z322" s="386">
        <f>IFERROR(IF(Z318="",0,Z318),"0")+IFERROR(IF(Z319="",0,Z319),"0")+IFERROR(IF(Z320="",0,Z320),"0")+IFERROR(IF(Z321="",0,Z321),"0")</f>
        <v>0.40661999999999998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220</v>
      </c>
      <c r="Y323" s="386">
        <f>IFERROR(SUM(Y318:Y321),"0")</f>
        <v>226.8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110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1500</v>
      </c>
      <c r="Y325" s="385">
        <f t="shared" ref="Y325:Y330" si="57">IFERROR(IF(X325="",0,CEILING((X325/$H325),1)*$H325),"")</f>
        <v>1505.3999999999999</v>
      </c>
      <c r="Z325" s="36">
        <f>IFERROR(IF(Y325=0,"",ROUNDUP(Y325/H325,0)*0.02175),"")</f>
        <v>4.1977500000000001</v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1607.3076923076924</v>
      </c>
      <c r="BN325" s="64">
        <f t="shared" ref="BN325:BN330" si="59">IFERROR(Y325*I325/H325,"0")</f>
        <v>1613.0940000000001</v>
      </c>
      <c r="BO325" s="64">
        <f t="shared" ref="BO325:BO330" si="60">IFERROR(1/J325*(X325/H325),"0")</f>
        <v>3.4340659340659343</v>
      </c>
      <c r="BP325" s="64">
        <f t="shared" ref="BP325:BP330" si="61">IFERROR(1/J325*(Y325/H325),"0")</f>
        <v>3.4464285714285712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192.30769230769232</v>
      </c>
      <c r="Y331" s="386">
        <f>IFERROR(Y325/H325,"0")+IFERROR(Y326/H326,"0")+IFERROR(Y327/H327,"0")+IFERROR(Y328/H328,"0")+IFERROR(Y329/H329,"0")+IFERROR(Y330/H330,"0")</f>
        <v>193</v>
      </c>
      <c r="Z331" s="386">
        <f>IFERROR(IF(Z325="",0,Z325),"0")+IFERROR(IF(Z326="",0,Z326),"0")+IFERROR(IF(Z327="",0,Z327),"0")+IFERROR(IF(Z328="",0,Z328),"0")+IFERROR(IF(Z329="",0,Z329),"0")+IFERROR(IF(Z330="",0,Z330),"0")</f>
        <v>4.1977500000000001</v>
      </c>
      <c r="AA331" s="387"/>
      <c r="AB331" s="387"/>
      <c r="AC331" s="387"/>
    </row>
    <row r="332" spans="1:68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1500</v>
      </c>
      <c r="Y332" s="386">
        <f>IFERROR(SUM(Y325:Y330),"0")</f>
        <v>1505.3999999999999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400</v>
      </c>
      <c r="Y335" s="385">
        <f>IFERROR(IF(X335="",0,CEILING((X335/$H335),1)*$H335),"")</f>
        <v>405.59999999999997</v>
      </c>
      <c r="Z335" s="36">
        <f>IFERROR(IF(Y335=0,"",ROUNDUP(Y335/H335,0)*0.02175),"")</f>
        <v>1.131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428.92307692307696</v>
      </c>
      <c r="BN335" s="64">
        <f>IFERROR(Y335*I335/H335,"0")</f>
        <v>434.928</v>
      </c>
      <c r="BO335" s="64">
        <f>IFERROR(1/J335*(X335/H335),"0")</f>
        <v>0.91575091575091572</v>
      </c>
      <c r="BP335" s="64">
        <f>IFERROR(1/J335*(Y335/H335),"0")</f>
        <v>0.92857142857142849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51.282051282051285</v>
      </c>
      <c r="Y337" s="386">
        <f>IFERROR(Y334/H334,"0")+IFERROR(Y335/H335,"0")+IFERROR(Y336/H336,"0")</f>
        <v>52</v>
      </c>
      <c r="Z337" s="386">
        <f>IFERROR(IF(Z334="",0,Z334),"0")+IFERROR(IF(Z335="",0,Z335),"0")+IFERROR(IF(Z336="",0,Z336),"0")</f>
        <v>1.131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400</v>
      </c>
      <c r="Y338" s="386">
        <f>IFERROR(SUM(Y334:Y336),"0")</f>
        <v>405.59999999999997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160</v>
      </c>
      <c r="Y358" s="385">
        <f>IFERROR(IF(X358="",0,CEILING((X358/$H358),1)*$H358),"")</f>
        <v>162</v>
      </c>
      <c r="Z358" s="36">
        <f>IFERROR(IF(Y358=0,"",ROUNDUP(Y358/H358,0)*0.02175),"")</f>
        <v>0.43499999999999994</v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171.14074074074074</v>
      </c>
      <c r="BN358" s="64">
        <f>IFERROR(Y358*I358/H358,"0")</f>
        <v>173.28</v>
      </c>
      <c r="BO358" s="64">
        <f>IFERROR(1/J358*(X358/H358),"0")</f>
        <v>0.35273368606701944</v>
      </c>
      <c r="BP358" s="64">
        <f>IFERROR(1/J358*(Y358/H358),"0")</f>
        <v>0.3571428571428571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110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19.753086419753089</v>
      </c>
      <c r="Y361" s="386">
        <f>IFERROR(Y358/H358,"0")+IFERROR(Y359/H359,"0")+IFERROR(Y360/H360,"0")</f>
        <v>20</v>
      </c>
      <c r="Z361" s="386">
        <f>IFERROR(IF(Z358="",0,Z358),"0")+IFERROR(IF(Z359="",0,Z359),"0")+IFERROR(IF(Z360="",0,Z360),"0")</f>
        <v>0.43499999999999994</v>
      </c>
      <c r="AA361" s="387"/>
      <c r="AB361" s="387"/>
      <c r="AC361" s="387"/>
    </row>
    <row r="362" spans="1:68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160</v>
      </c>
      <c r="Y362" s="386">
        <f>IFERROR(SUM(Y358:Y360),"0")</f>
        <v>162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hidden="1" customHeight="1" x14ac:dyDescent="0.25">
      <c r="A366" s="54" t="s">
        <v>503</v>
      </c>
      <c r="B366" s="54" t="s">
        <v>504</v>
      </c>
      <c r="C366" s="31">
        <v>4301011943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128</v>
      </c>
      <c r="N366" s="33"/>
      <c r="O366" s="32">
        <v>60</v>
      </c>
      <c r="P366" s="4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4301011867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67</v>
      </c>
      <c r="N367" s="33"/>
      <c r="O367" s="32">
        <v>60</v>
      </c>
      <c r="P367" s="7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200</v>
      </c>
      <c r="Y367" s="385">
        <f t="shared" si="62"/>
        <v>210</v>
      </c>
      <c r="Z367" s="36">
        <f>IFERROR(IF(Y367=0,"",ROUNDUP(Y367/H367,0)*0.02175),"")</f>
        <v>0.30449999999999999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206.4</v>
      </c>
      <c r="BN367" s="64">
        <f t="shared" si="64"/>
        <v>216.72</v>
      </c>
      <c r="BO367" s="64">
        <f t="shared" si="65"/>
        <v>0.27777777777777779</v>
      </c>
      <c r="BP367" s="64">
        <f t="shared" si="66"/>
        <v>0.29166666666666663</v>
      </c>
    </row>
    <row r="368" spans="1:68" ht="27" hidden="1" customHeight="1" x14ac:dyDescent="0.25">
      <c r="A368" s="54" t="s">
        <v>506</v>
      </c>
      <c r="B368" s="54" t="s">
        <v>507</v>
      </c>
      <c r="C368" s="31">
        <v>4301011946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128</v>
      </c>
      <c r="N368" s="33"/>
      <c r="O368" s="32">
        <v>60</v>
      </c>
      <c r="P368" s="78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4301011869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67</v>
      </c>
      <c r="N369" s="33"/>
      <c r="O369" s="32">
        <v>60</v>
      </c>
      <c r="P369" s="7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hidden="1" customHeight="1" x14ac:dyDescent="0.25">
      <c r="A370" s="54" t="s">
        <v>509</v>
      </c>
      <c r="B370" s="54" t="s">
        <v>510</v>
      </c>
      <c r="C370" s="31">
        <v>4301011947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128</v>
      </c>
      <c r="N370" s="33"/>
      <c r="O370" s="32">
        <v>60</v>
      </c>
      <c r="P370" s="7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4301011870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67</v>
      </c>
      <c r="N371" s="33"/>
      <c r="O371" s="32">
        <v>60</v>
      </c>
      <c r="P371" s="5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108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13.333333333333334</v>
      </c>
      <c r="Y375" s="386">
        <f>IFERROR(Y366/H366,"0")+IFERROR(Y367/H367,"0")+IFERROR(Y368/H368,"0")+IFERROR(Y369/H369,"0")+IFERROR(Y370/H370,"0")+IFERROR(Y371/H371,"0")+IFERROR(Y372/H372,"0")+IFERROR(Y373/H373,"0")+IFERROR(Y374/H374,"0")</f>
        <v>14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0.30449999999999999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200</v>
      </c>
      <c r="Y376" s="386">
        <f>IFERROR(SUM(Y366:Y374),"0")</f>
        <v>210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108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260</v>
      </c>
      <c r="Y378" s="385">
        <f>IFERROR(IF(X378="",0,CEILING((X378/$H378),1)*$H378),"")</f>
        <v>270</v>
      </c>
      <c r="Z378" s="36">
        <f>IFERROR(IF(Y378=0,"",ROUNDUP(Y378/H378,0)*0.02175),"")</f>
        <v>0.39149999999999996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268.32</v>
      </c>
      <c r="BN378" s="64">
        <f>IFERROR(Y378*I378/H378,"0")</f>
        <v>278.64000000000004</v>
      </c>
      <c r="BO378" s="64">
        <f>IFERROR(1/J378*(X378/H378),"0")</f>
        <v>0.36111111111111105</v>
      </c>
      <c r="BP378" s="64">
        <f>IFERROR(1/J378*(Y378/H378),"0")</f>
        <v>0.375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108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17.333333333333332</v>
      </c>
      <c r="Y380" s="386">
        <f>IFERROR(Y378/H378,"0")+IFERROR(Y379/H379,"0")</f>
        <v>18</v>
      </c>
      <c r="Z380" s="386">
        <f>IFERROR(IF(Z378="",0,Z378),"0")+IFERROR(IF(Z379="",0,Z379),"0")</f>
        <v>0.39149999999999996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260</v>
      </c>
      <c r="Y381" s="386">
        <f>IFERROR(SUM(Y378:Y379),"0")</f>
        <v>270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110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4301060314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527</v>
      </c>
      <c r="B390" s="54" t="s">
        <v>529</v>
      </c>
      <c r="C390" s="31">
        <v>4301060345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hidden="1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4301031139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4.58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4301031303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4.6399999999999997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hidden="1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4301051297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4301051634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hidden="1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4301060322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4301060377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108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4301031177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45</v>
      </c>
      <c r="P427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563</v>
      </c>
      <c r="C428" s="31">
        <v>4301031355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564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565</v>
      </c>
      <c r="C429" s="31">
        <v>4301031322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40" t="s">
        <v>566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4301031174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45</v>
      </c>
      <c r="P430" s="7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569</v>
      </c>
      <c r="C431" s="31">
        <v>4301031323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25" t="s">
        <v>570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4301031178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583</v>
      </c>
      <c r="C438" s="31">
        <v>4301031330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44" t="s">
        <v>584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4301031171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591</v>
      </c>
      <c r="C442" s="31">
        <v>4301031331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17" t="s">
        <v>592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4301031172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602</v>
      </c>
      <c r="C447" s="31">
        <v>4301031358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603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4301031333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2" t="s">
        <v>603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hidden="1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hidden="1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110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110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108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4301031167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634</v>
      </c>
      <c r="C474" s="31">
        <v>4301031334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74" t="s">
        <v>635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4301031173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638</v>
      </c>
      <c r="C476" s="31">
        <v>4301031327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8" t="s">
        <v>639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hidden="1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hidden="1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108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hidden="1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110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108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108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hidden="1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108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110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108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110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hidden="1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0</v>
      </c>
      <c r="Y521" s="386">
        <f>IFERROR(Y512/H512,"0")+IFERROR(Y513/H513,"0")+IFERROR(Y514/H514,"0")+IFERROR(Y515/H515,"0")+IFERROR(Y516/H516,"0")+IFERROR(Y517/H517,"0")+IFERROR(Y518/H518,"0")+IFERROR(Y519/H519,"0")+IFERROR(Y520/H520,"0")</f>
        <v>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387"/>
      <c r="AB521" s="387"/>
      <c r="AC521" s="387"/>
    </row>
    <row r="522" spans="1:68" hidden="1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0</v>
      </c>
      <c r="Y522" s="386">
        <f>IFERROR(SUM(Y512:Y520),"0")</f>
        <v>0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hidden="1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108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108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hidden="1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hidden="1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108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hidden="1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hidden="1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108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hidden="1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hidden="1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110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108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108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108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110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108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108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108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110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108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108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25</v>
      </c>
      <c r="Y571" s="385">
        <f t="shared" si="95"/>
        <v>25.200000000000003</v>
      </c>
      <c r="Z571" s="36">
        <f>IFERROR(IF(Y571=0,"",ROUNDUP(Y571/H571,0)*0.00753),"")</f>
        <v>4.5179999999999998E-2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26.547619047619047</v>
      </c>
      <c r="BN571" s="64">
        <f t="shared" si="97"/>
        <v>26.76</v>
      </c>
      <c r="BO571" s="64">
        <f t="shared" si="98"/>
        <v>3.815628815628816E-2</v>
      </c>
      <c r="BP571" s="64">
        <f t="shared" si="99"/>
        <v>3.8461538461538464E-2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5.9523809523809526</v>
      </c>
      <c r="Y573" s="386">
        <f>IFERROR(Y567/H567,"0")+IFERROR(Y568/H568,"0")+IFERROR(Y569/H569,"0")+IFERROR(Y570/H570,"0")+IFERROR(Y571/H571,"0")+IFERROR(Y572/H572,"0")</f>
        <v>6</v>
      </c>
      <c r="Z573" s="386">
        <f>IFERROR(IF(Z567="",0,Z567),"0")+IFERROR(IF(Z568="",0,Z568),"0")+IFERROR(IF(Z569="",0,Z569),"0")+IFERROR(IF(Z570="",0,Z570),"0")+IFERROR(IF(Z571="",0,Z571),"0")+IFERROR(IF(Z572="",0,Z572),"0")</f>
        <v>4.5179999999999998E-2</v>
      </c>
      <c r="AA573" s="387"/>
      <c r="AB573" s="387"/>
      <c r="AC573" s="387"/>
    </row>
    <row r="574" spans="1:68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25</v>
      </c>
      <c r="Y574" s="386">
        <f>IFERROR(SUM(Y567:Y572),"0")</f>
        <v>25.200000000000003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hidden="1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110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hidden="1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108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108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108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3074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3127.1999999999994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3265.0715099715107</v>
      </c>
      <c r="Y606" s="386">
        <f>IFERROR(SUM(BN22:BN602),"0")</f>
        <v>3320.8620000000001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7</v>
      </c>
      <c r="Y607" s="38">
        <f>ROUNDUP(SUM(BP22:BP602),0)</f>
        <v>7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3440.0715099715107</v>
      </c>
      <c r="Y608" s="386">
        <f>GrossWeightTotalR+PalletQtyTotalR*25</f>
        <v>3495.8620000000001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382.12060778727448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388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7.5610399999999993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322.20000000000005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2137.7999999999997</v>
      </c>
      <c r="V615" s="46">
        <f>IFERROR(Y354*1,"0")+IFERROR(Y358*1,"0")+IFERROR(Y359*1,"0")+IFERROR(Y360*1,"0")</f>
        <v>162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480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25.200000000000003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500,00"/>
        <filter val="100,00"/>
        <filter val="13,33"/>
        <filter val="160,00"/>
        <filter val="17,33"/>
        <filter val="19,75"/>
        <filter val="192,31"/>
        <filter val="20,52"/>
        <filter val="200,00"/>
        <filter val="209,00"/>
        <filter val="220,00"/>
        <filter val="25,00"/>
        <filter val="260,00"/>
        <filter val="3 074,00"/>
        <filter val="3 265,07"/>
        <filter val="3 440,07"/>
        <filter val="382,12"/>
        <filter val="400,00"/>
        <filter val="5,95"/>
        <filter val="51,28"/>
        <filter val="52,38"/>
        <filter val="60,00"/>
        <filter val="7"/>
        <filter val="9,00"/>
        <filter val="9,26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806</v>
      </c>
      <c r="C6" s="47" t="s">
        <v>807</v>
      </c>
      <c r="D6" s="47" t="s">
        <v>808</v>
      </c>
      <c r="E6" s="47"/>
    </row>
    <row r="7" spans="2:8" x14ac:dyDescent="0.2">
      <c r="B7" s="47" t="s">
        <v>809</v>
      </c>
      <c r="C7" s="47" t="s">
        <v>810</v>
      </c>
      <c r="D7" s="47" t="s">
        <v>811</v>
      </c>
      <c r="E7" s="47"/>
    </row>
    <row r="8" spans="2:8" x14ac:dyDescent="0.2">
      <c r="B8" s="47" t="s">
        <v>14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1" spans="2:8" x14ac:dyDescent="0.2">
      <c r="B11" s="47" t="s">
        <v>817</v>
      </c>
      <c r="C11" s="47" t="s">
        <v>807</v>
      </c>
      <c r="D11" s="47"/>
      <c r="E11" s="47"/>
    </row>
    <row r="13" spans="2:8" x14ac:dyDescent="0.2">
      <c r="B13" s="47" t="s">
        <v>818</v>
      </c>
      <c r="C13" s="47" t="s">
        <v>810</v>
      </c>
      <c r="D13" s="47"/>
      <c r="E13" s="47"/>
    </row>
    <row r="15" spans="2:8" x14ac:dyDescent="0.2">
      <c r="B15" s="47" t="s">
        <v>819</v>
      </c>
      <c r="C15" s="47" t="s">
        <v>812</v>
      </c>
      <c r="D15" s="47"/>
      <c r="E15" s="47"/>
    </row>
    <row r="17" spans="2:5" x14ac:dyDescent="0.2">
      <c r="B17" s="47" t="s">
        <v>820</v>
      </c>
      <c r="C17" s="47" t="s">
        <v>815</v>
      </c>
      <c r="D17" s="47"/>
      <c r="E17" s="47"/>
    </row>
    <row r="19" spans="2:5" x14ac:dyDescent="0.2">
      <c r="B19" s="47" t="s">
        <v>821</v>
      </c>
      <c r="C19" s="47"/>
      <c r="D19" s="47"/>
      <c r="E19" s="47"/>
    </row>
    <row r="20" spans="2:5" x14ac:dyDescent="0.2">
      <c r="B20" s="47" t="s">
        <v>822</v>
      </c>
      <c r="C20" s="47"/>
      <c r="D20" s="47"/>
      <c r="E20" s="47"/>
    </row>
    <row r="21" spans="2:5" x14ac:dyDescent="0.2">
      <c r="B21" s="47" t="s">
        <v>823</v>
      </c>
      <c r="C21" s="47"/>
      <c r="D21" s="47"/>
      <c r="E21" s="47"/>
    </row>
    <row r="22" spans="2:5" x14ac:dyDescent="0.2">
      <c r="B22" s="47" t="s">
        <v>824</v>
      </c>
      <c r="C22" s="47"/>
      <c r="D22" s="47"/>
      <c r="E22" s="47"/>
    </row>
    <row r="23" spans="2:5" x14ac:dyDescent="0.2">
      <c r="B23" s="47" t="s">
        <v>825</v>
      </c>
      <c r="C23" s="47"/>
      <c r="D23" s="47"/>
      <c r="E23" s="47"/>
    </row>
    <row r="24" spans="2:5" x14ac:dyDescent="0.2">
      <c r="B24" s="47" t="s">
        <v>826</v>
      </c>
      <c r="C24" s="47"/>
      <c r="D24" s="47"/>
      <c r="E24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2024-08-06T10:30:04Z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