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422B941-D535-4A8A-9339-21AE2909A07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P544" i="1"/>
  <c r="X542" i="1"/>
  <c r="X541" i="1"/>
  <c r="BP540" i="1"/>
  <c r="BO540" i="1"/>
  <c r="BN540" i="1"/>
  <c r="BM540" i="1"/>
  <c r="Z540" i="1"/>
  <c r="Y540" i="1"/>
  <c r="P540" i="1"/>
  <c r="BO539" i="1"/>
  <c r="BM539" i="1"/>
  <c r="Y539" i="1"/>
  <c r="P539" i="1"/>
  <c r="BO538" i="1"/>
  <c r="BM538" i="1"/>
  <c r="Y538" i="1"/>
  <c r="P538" i="1"/>
  <c r="X536" i="1"/>
  <c r="X535" i="1"/>
  <c r="BO534" i="1"/>
  <c r="BM534" i="1"/>
  <c r="Y534" i="1"/>
  <c r="P534" i="1"/>
  <c r="BO533" i="1"/>
  <c r="BM533" i="1"/>
  <c r="Y533" i="1"/>
  <c r="P533" i="1"/>
  <c r="BO532" i="1"/>
  <c r="BM532" i="1"/>
  <c r="Y532" i="1"/>
  <c r="P532" i="1"/>
  <c r="BO531" i="1"/>
  <c r="BM531" i="1"/>
  <c r="Y531" i="1"/>
  <c r="P531" i="1"/>
  <c r="BP530" i="1"/>
  <c r="BO530" i="1"/>
  <c r="BN530" i="1"/>
  <c r="BM530" i="1"/>
  <c r="Z530" i="1"/>
  <c r="Y530" i="1"/>
  <c r="P530" i="1"/>
  <c r="BO529" i="1"/>
  <c r="BM529" i="1"/>
  <c r="Y529" i="1"/>
  <c r="P529" i="1"/>
  <c r="X527" i="1"/>
  <c r="X526" i="1"/>
  <c r="BO525" i="1"/>
  <c r="BM525" i="1"/>
  <c r="Y525" i="1"/>
  <c r="P525" i="1"/>
  <c r="BO524" i="1"/>
  <c r="BM524" i="1"/>
  <c r="Y524" i="1"/>
  <c r="P524" i="1"/>
  <c r="X522" i="1"/>
  <c r="X521" i="1"/>
  <c r="BO520" i="1"/>
  <c r="BM520" i="1"/>
  <c r="Y520" i="1"/>
  <c r="P520" i="1"/>
  <c r="BO519" i="1"/>
  <c r="BM519" i="1"/>
  <c r="Y519" i="1"/>
  <c r="P519" i="1"/>
  <c r="BO518" i="1"/>
  <c r="BM518" i="1"/>
  <c r="Y518" i="1"/>
  <c r="P518" i="1"/>
  <c r="BO517" i="1"/>
  <c r="BM517" i="1"/>
  <c r="Y517" i="1"/>
  <c r="P517" i="1"/>
  <c r="BP516" i="1"/>
  <c r="BO516" i="1"/>
  <c r="BN516" i="1"/>
  <c r="BM516" i="1"/>
  <c r="Z516" i="1"/>
  <c r="Y516" i="1"/>
  <c r="P516" i="1"/>
  <c r="BO515" i="1"/>
  <c r="BM515" i="1"/>
  <c r="Y515" i="1"/>
  <c r="P515" i="1"/>
  <c r="BO514" i="1"/>
  <c r="BM514" i="1"/>
  <c r="Y514" i="1"/>
  <c r="BO513" i="1"/>
  <c r="BM513" i="1"/>
  <c r="Y513" i="1"/>
  <c r="P513" i="1"/>
  <c r="BO512" i="1"/>
  <c r="BM512" i="1"/>
  <c r="Y512" i="1"/>
  <c r="P512" i="1"/>
  <c r="X508" i="1"/>
  <c r="X507" i="1"/>
  <c r="BO506" i="1"/>
  <c r="BM506" i="1"/>
  <c r="Y506" i="1"/>
  <c r="X504" i="1"/>
  <c r="X503" i="1"/>
  <c r="BO502" i="1"/>
  <c r="BM502" i="1"/>
  <c r="Y502" i="1"/>
  <c r="P502" i="1"/>
  <c r="BO501" i="1"/>
  <c r="BM501" i="1"/>
  <c r="Y501" i="1"/>
  <c r="X498" i="1"/>
  <c r="X497" i="1"/>
  <c r="BO496" i="1"/>
  <c r="BM496" i="1"/>
  <c r="Y496" i="1"/>
  <c r="P496" i="1"/>
  <c r="BO495" i="1"/>
  <c r="BM495" i="1"/>
  <c r="Y495" i="1"/>
  <c r="P495" i="1"/>
  <c r="BO494" i="1"/>
  <c r="BM494" i="1"/>
  <c r="Y494" i="1"/>
  <c r="Y497" i="1" s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P481" i="1"/>
  <c r="BO481" i="1"/>
  <c r="BN481" i="1"/>
  <c r="BM481" i="1"/>
  <c r="Z481" i="1"/>
  <c r="Y481" i="1"/>
  <c r="P481" i="1"/>
  <c r="BO480" i="1"/>
  <c r="BM480" i="1"/>
  <c r="Y480" i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O472" i="1"/>
  <c r="BM472" i="1"/>
  <c r="Y472" i="1"/>
  <c r="BO471" i="1"/>
  <c r="BM471" i="1"/>
  <c r="Y471" i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BO449" i="1"/>
  <c r="BM449" i="1"/>
  <c r="Y449" i="1"/>
  <c r="P449" i="1"/>
  <c r="BO448" i="1"/>
  <c r="BM448" i="1"/>
  <c r="Y448" i="1"/>
  <c r="P448" i="1"/>
  <c r="BO447" i="1"/>
  <c r="BM447" i="1"/>
  <c r="Y447" i="1"/>
  <c r="BO446" i="1"/>
  <c r="BM446" i="1"/>
  <c r="Y446" i="1"/>
  <c r="BO445" i="1"/>
  <c r="BM445" i="1"/>
  <c r="Y445" i="1"/>
  <c r="BO444" i="1"/>
  <c r="BM444" i="1"/>
  <c r="Y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BO436" i="1"/>
  <c r="BM436" i="1"/>
  <c r="Y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BO431" i="1"/>
  <c r="BM431" i="1"/>
  <c r="Y431" i="1"/>
  <c r="P431" i="1"/>
  <c r="BO430" i="1"/>
  <c r="BM430" i="1"/>
  <c r="Y430" i="1"/>
  <c r="BO429" i="1"/>
  <c r="BM429" i="1"/>
  <c r="Y429" i="1"/>
  <c r="Z429" i="1" s="1"/>
  <c r="P429" i="1"/>
  <c r="BO428" i="1"/>
  <c r="BM428" i="1"/>
  <c r="Y428" i="1"/>
  <c r="BO427" i="1"/>
  <c r="BM427" i="1"/>
  <c r="Y427" i="1"/>
  <c r="X425" i="1"/>
  <c r="X424" i="1"/>
  <c r="BO423" i="1"/>
  <c r="BM423" i="1"/>
  <c r="Y423" i="1"/>
  <c r="P423" i="1"/>
  <c r="X419" i="1"/>
  <c r="X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BO397" i="1"/>
  <c r="BM397" i="1"/>
  <c r="Y397" i="1"/>
  <c r="BO396" i="1"/>
  <c r="BM396" i="1"/>
  <c r="Y396" i="1"/>
  <c r="P396" i="1"/>
  <c r="BO395" i="1"/>
  <c r="BM395" i="1"/>
  <c r="Y395" i="1"/>
  <c r="P395" i="1"/>
  <c r="X392" i="1"/>
  <c r="X391" i="1"/>
  <c r="BO390" i="1"/>
  <c r="BM390" i="1"/>
  <c r="Y390" i="1"/>
  <c r="P390" i="1"/>
  <c r="BO389" i="1"/>
  <c r="BM389" i="1"/>
  <c r="Y389" i="1"/>
  <c r="P389" i="1"/>
  <c r="X387" i="1"/>
  <c r="X386" i="1"/>
  <c r="BP385" i="1"/>
  <c r="BO385" i="1"/>
  <c r="BN385" i="1"/>
  <c r="BM385" i="1"/>
  <c r="Z385" i="1"/>
  <c r="Y385" i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BO325" i="1"/>
  <c r="BM325" i="1"/>
  <c r="Y325" i="1"/>
  <c r="P325" i="1"/>
  <c r="X323" i="1"/>
  <c r="X322" i="1"/>
  <c r="BP321" i="1"/>
  <c r="BO321" i="1"/>
  <c r="BN321" i="1"/>
  <c r="BM321" i="1"/>
  <c r="Z321" i="1"/>
  <c r="Y321" i="1"/>
  <c r="P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BO311" i="1"/>
  <c r="BM311" i="1"/>
  <c r="Y311" i="1"/>
  <c r="BO310" i="1"/>
  <c r="BM310" i="1"/>
  <c r="Y310" i="1"/>
  <c r="BO309" i="1"/>
  <c r="BM309" i="1"/>
  <c r="Y309" i="1"/>
  <c r="BO308" i="1"/>
  <c r="BM308" i="1"/>
  <c r="Y308" i="1"/>
  <c r="X305" i="1"/>
  <c r="X304" i="1"/>
  <c r="BO303" i="1"/>
  <c r="BM303" i="1"/>
  <c r="Y303" i="1"/>
  <c r="P303" i="1"/>
  <c r="BO302" i="1"/>
  <c r="BM302" i="1"/>
  <c r="Y302" i="1"/>
  <c r="P302" i="1"/>
  <c r="X300" i="1"/>
  <c r="X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X281" i="1"/>
  <c r="X280" i="1"/>
  <c r="BO279" i="1"/>
  <c r="BM279" i="1"/>
  <c r="Y279" i="1"/>
  <c r="BO278" i="1"/>
  <c r="BM278" i="1"/>
  <c r="Y278" i="1"/>
  <c r="BO277" i="1"/>
  <c r="BM277" i="1"/>
  <c r="Y277" i="1"/>
  <c r="P277" i="1"/>
  <c r="X274" i="1"/>
  <c r="X273" i="1"/>
  <c r="BO272" i="1"/>
  <c r="BM272" i="1"/>
  <c r="Y272" i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P258" i="1"/>
  <c r="BO257" i="1"/>
  <c r="BM257" i="1"/>
  <c r="Y257" i="1"/>
  <c r="P257" i="1"/>
  <c r="BO256" i="1"/>
  <c r="BM256" i="1"/>
  <c r="Y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BP251" i="1"/>
  <c r="BO251" i="1"/>
  <c r="BN251" i="1"/>
  <c r="BM251" i="1"/>
  <c r="Z251" i="1"/>
  <c r="Y251" i="1"/>
  <c r="P251" i="1"/>
  <c r="X248" i="1"/>
  <c r="X247" i="1"/>
  <c r="BO246" i="1"/>
  <c r="BM246" i="1"/>
  <c r="Y246" i="1"/>
  <c r="P246" i="1"/>
  <c r="BO245" i="1"/>
  <c r="BM245" i="1"/>
  <c r="Y245" i="1"/>
  <c r="P245" i="1"/>
  <c r="BO244" i="1"/>
  <c r="BM244" i="1"/>
  <c r="Y244" i="1"/>
  <c r="P244" i="1"/>
  <c r="BO243" i="1"/>
  <c r="BM243" i="1"/>
  <c r="Y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6" i="1"/>
  <c r="X235" i="1"/>
  <c r="BO234" i="1"/>
  <c r="BM234" i="1"/>
  <c r="Y234" i="1"/>
  <c r="BO233" i="1"/>
  <c r="BM233" i="1"/>
  <c r="Y233" i="1"/>
  <c r="BO232" i="1"/>
  <c r="BM232" i="1"/>
  <c r="Y232" i="1"/>
  <c r="P232" i="1"/>
  <c r="BO231" i="1"/>
  <c r="BM231" i="1"/>
  <c r="Y231" i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BO224" i="1"/>
  <c r="BM224" i="1"/>
  <c r="Y224" i="1"/>
  <c r="Z224" i="1" s="1"/>
  <c r="BO223" i="1"/>
  <c r="BM223" i="1"/>
  <c r="Y223" i="1"/>
  <c r="BO222" i="1"/>
  <c r="BM222" i="1"/>
  <c r="Y222" i="1"/>
  <c r="BO221" i="1"/>
  <c r="BM221" i="1"/>
  <c r="Y221" i="1"/>
  <c r="BO220" i="1"/>
  <c r="BM220" i="1"/>
  <c r="Y220" i="1"/>
  <c r="BP220" i="1" s="1"/>
  <c r="P220" i="1"/>
  <c r="BO219" i="1"/>
  <c r="BM219" i="1"/>
  <c r="Y219" i="1"/>
  <c r="BP219" i="1" s="1"/>
  <c r="BO218" i="1"/>
  <c r="BM218" i="1"/>
  <c r="Y218" i="1"/>
  <c r="BP218" i="1" s="1"/>
  <c r="P218" i="1"/>
  <c r="BO217" i="1"/>
  <c r="BM217" i="1"/>
  <c r="Y217" i="1"/>
  <c r="BP217" i="1" s="1"/>
  <c r="BO216" i="1"/>
  <c r="BM216" i="1"/>
  <c r="Y216" i="1"/>
  <c r="BP216" i="1" s="1"/>
  <c r="P216" i="1"/>
  <c r="X214" i="1"/>
  <c r="X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P205" i="1"/>
  <c r="X203" i="1"/>
  <c r="X202" i="1"/>
  <c r="BO201" i="1"/>
  <c r="BM201" i="1"/>
  <c r="Y201" i="1"/>
  <c r="BP201" i="1" s="1"/>
  <c r="P201" i="1"/>
  <c r="BO200" i="1"/>
  <c r="BM200" i="1"/>
  <c r="Y200" i="1"/>
  <c r="P200" i="1"/>
  <c r="X198" i="1"/>
  <c r="X197" i="1"/>
  <c r="BO196" i="1"/>
  <c r="BM196" i="1"/>
  <c r="Y196" i="1"/>
  <c r="BP196" i="1" s="1"/>
  <c r="P196" i="1"/>
  <c r="BO195" i="1"/>
  <c r="BM195" i="1"/>
  <c r="Y195" i="1"/>
  <c r="P195" i="1"/>
  <c r="X192" i="1"/>
  <c r="X191" i="1"/>
  <c r="BO190" i="1"/>
  <c r="BM190" i="1"/>
  <c r="Y190" i="1"/>
  <c r="BP190" i="1" s="1"/>
  <c r="P190" i="1"/>
  <c r="BP189" i="1"/>
  <c r="BO189" i="1"/>
  <c r="BN189" i="1"/>
  <c r="BM189" i="1"/>
  <c r="Z189" i="1"/>
  <c r="Y189" i="1"/>
  <c r="P189" i="1"/>
  <c r="BO188" i="1"/>
  <c r="BM188" i="1"/>
  <c r="Y188" i="1"/>
  <c r="BP188" i="1" s="1"/>
  <c r="P188" i="1"/>
  <c r="BO187" i="1"/>
  <c r="BM187" i="1"/>
  <c r="Y187" i="1"/>
  <c r="BP187" i="1" s="1"/>
  <c r="P187" i="1"/>
  <c r="BO186" i="1"/>
  <c r="BM186" i="1"/>
  <c r="Y186" i="1"/>
  <c r="BP186" i="1" s="1"/>
  <c r="P186" i="1"/>
  <c r="BO185" i="1"/>
  <c r="BM185" i="1"/>
  <c r="Y185" i="1"/>
  <c r="P185" i="1"/>
  <c r="BO184" i="1"/>
  <c r="BM184" i="1"/>
  <c r="Y184" i="1"/>
  <c r="BP184" i="1" s="1"/>
  <c r="P184" i="1"/>
  <c r="BO183" i="1"/>
  <c r="BM183" i="1"/>
  <c r="Y183" i="1"/>
  <c r="BP183" i="1" s="1"/>
  <c r="P183" i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Y179" i="1" s="1"/>
  <c r="P175" i="1"/>
  <c r="X173" i="1"/>
  <c r="X172" i="1"/>
  <c r="BO171" i="1"/>
  <c r="BM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X158" i="1"/>
  <c r="X157" i="1"/>
  <c r="BO156" i="1"/>
  <c r="BM156" i="1"/>
  <c r="Y156" i="1"/>
  <c r="BP156" i="1" s="1"/>
  <c r="P156" i="1"/>
  <c r="BO155" i="1"/>
  <c r="BM155" i="1"/>
  <c r="Y155" i="1"/>
  <c r="Y158" i="1" s="1"/>
  <c r="P155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P150" i="1"/>
  <c r="X148" i="1"/>
  <c r="X147" i="1"/>
  <c r="BO146" i="1"/>
  <c r="BM146" i="1"/>
  <c r="Y146" i="1"/>
  <c r="BP146" i="1" s="1"/>
  <c r="P146" i="1"/>
  <c r="BO145" i="1"/>
  <c r="BM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3" i="1" s="1"/>
  <c r="P107" i="1"/>
  <c r="X105" i="1"/>
  <c r="X104" i="1"/>
  <c r="BP103" i="1"/>
  <c r="BO103" i="1"/>
  <c r="BN103" i="1"/>
  <c r="BM103" i="1"/>
  <c r="Z103" i="1"/>
  <c r="Y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97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P85" i="1" s="1"/>
  <c r="BO84" i="1"/>
  <c r="BM84" i="1"/>
  <c r="Y84" i="1"/>
  <c r="BP84" i="1" s="1"/>
  <c r="BO83" i="1"/>
  <c r="BM83" i="1"/>
  <c r="Y83" i="1"/>
  <c r="BP83" i="1" s="1"/>
  <c r="BO82" i="1"/>
  <c r="BM82" i="1"/>
  <c r="Y82" i="1"/>
  <c r="BP82" i="1" s="1"/>
  <c r="BO81" i="1"/>
  <c r="BM81" i="1"/>
  <c r="Y81" i="1"/>
  <c r="BP81" i="1" s="1"/>
  <c r="BO80" i="1"/>
  <c r="BM80" i="1"/>
  <c r="Y80" i="1"/>
  <c r="Y87" i="1" s="1"/>
  <c r="X78" i="1"/>
  <c r="X77" i="1"/>
  <c r="BO76" i="1"/>
  <c r="BM76" i="1"/>
  <c r="Y76" i="1"/>
  <c r="BP76" i="1" s="1"/>
  <c r="P76" i="1"/>
  <c r="BO75" i="1"/>
  <c r="BM75" i="1"/>
  <c r="Y75" i="1"/>
  <c r="Y77" i="1" s="1"/>
  <c r="P75" i="1"/>
  <c r="X73" i="1"/>
  <c r="X72" i="1"/>
  <c r="BO71" i="1"/>
  <c r="BM71" i="1"/>
  <c r="Y71" i="1"/>
  <c r="BP71" i="1" s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X63" i="1"/>
  <c r="Y62" i="1"/>
  <c r="X62" i="1"/>
  <c r="BP61" i="1"/>
  <c r="BO61" i="1"/>
  <c r="BN61" i="1"/>
  <c r="BM61" i="1"/>
  <c r="Z61" i="1"/>
  <c r="Y61" i="1"/>
  <c r="BP60" i="1"/>
  <c r="BO60" i="1"/>
  <c r="BN60" i="1"/>
  <c r="BM60" i="1"/>
  <c r="Z60" i="1"/>
  <c r="Z62" i="1" s="1"/>
  <c r="Y60" i="1"/>
  <c r="Y63" i="1" s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161" i="1" l="1"/>
  <c r="BN161" i="1"/>
  <c r="Z161" i="1"/>
  <c r="BP185" i="1"/>
  <c r="BN185" i="1"/>
  <c r="Z185" i="1"/>
  <c r="BP212" i="1"/>
  <c r="BN212" i="1"/>
  <c r="Z212" i="1"/>
  <c r="BP231" i="1"/>
  <c r="BN231" i="1"/>
  <c r="Z231" i="1"/>
  <c r="BP244" i="1"/>
  <c r="BN244" i="1"/>
  <c r="Z244" i="1"/>
  <c r="BP313" i="1"/>
  <c r="BN313" i="1"/>
  <c r="Z313" i="1"/>
  <c r="BP336" i="1"/>
  <c r="BN336" i="1"/>
  <c r="Z336" i="1"/>
  <c r="BP379" i="1"/>
  <c r="BN379" i="1"/>
  <c r="Z379" i="1"/>
  <c r="BP403" i="1"/>
  <c r="BN403" i="1"/>
  <c r="Z403" i="1"/>
  <c r="BP434" i="1"/>
  <c r="BN434" i="1"/>
  <c r="Z434" i="1"/>
  <c r="BP534" i="1"/>
  <c r="BN534" i="1"/>
  <c r="Z534" i="1"/>
  <c r="BP577" i="1"/>
  <c r="BN577" i="1"/>
  <c r="Z577" i="1"/>
  <c r="B615" i="1"/>
  <c r="X607" i="1"/>
  <c r="Y35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70" i="1"/>
  <c r="BN70" i="1"/>
  <c r="Z71" i="1"/>
  <c r="BN71" i="1"/>
  <c r="Z109" i="1"/>
  <c r="BN109" i="1"/>
  <c r="BP125" i="1"/>
  <c r="BN125" i="1"/>
  <c r="BP139" i="1"/>
  <c r="BN139" i="1"/>
  <c r="Z139" i="1"/>
  <c r="BP171" i="1"/>
  <c r="BN171" i="1"/>
  <c r="Z171" i="1"/>
  <c r="J615" i="1"/>
  <c r="BP200" i="1"/>
  <c r="BN200" i="1"/>
  <c r="Z200" i="1"/>
  <c r="BP230" i="1"/>
  <c r="BN230" i="1"/>
  <c r="Z230" i="1"/>
  <c r="BP241" i="1"/>
  <c r="BN241" i="1"/>
  <c r="Z241" i="1"/>
  <c r="BP303" i="1"/>
  <c r="BN303" i="1"/>
  <c r="Z303" i="1"/>
  <c r="BP327" i="1"/>
  <c r="BN327" i="1"/>
  <c r="Z327" i="1"/>
  <c r="BP367" i="1"/>
  <c r="BN367" i="1"/>
  <c r="Z367" i="1"/>
  <c r="BP389" i="1"/>
  <c r="BN389" i="1"/>
  <c r="Z389" i="1"/>
  <c r="Y424" i="1"/>
  <c r="BP423" i="1"/>
  <c r="BN423" i="1"/>
  <c r="Z423" i="1"/>
  <c r="Z424" i="1" s="1"/>
  <c r="BP496" i="1"/>
  <c r="BN496" i="1"/>
  <c r="Z496" i="1"/>
  <c r="BP520" i="1"/>
  <c r="BN520" i="1"/>
  <c r="Z520" i="1"/>
  <c r="Y579" i="1"/>
  <c r="Y578" i="1"/>
  <c r="BP576" i="1"/>
  <c r="BN576" i="1"/>
  <c r="Z576" i="1"/>
  <c r="Z578" i="1" s="1"/>
  <c r="Y137" i="1"/>
  <c r="G615" i="1"/>
  <c r="Y214" i="1"/>
  <c r="Y236" i="1"/>
  <c r="BP221" i="1"/>
  <c r="BN221" i="1"/>
  <c r="BP222" i="1"/>
  <c r="BN222" i="1"/>
  <c r="Z222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19" i="1"/>
  <c r="BN319" i="1"/>
  <c r="Z319" i="1"/>
  <c r="BP329" i="1"/>
  <c r="BN329" i="1"/>
  <c r="Z329" i="1"/>
  <c r="BP342" i="1"/>
  <c r="BN342" i="1"/>
  <c r="Z342" i="1"/>
  <c r="BP369" i="1"/>
  <c r="BN369" i="1"/>
  <c r="Z369" i="1"/>
  <c r="Y387" i="1"/>
  <c r="BP383" i="1"/>
  <c r="BN383" i="1"/>
  <c r="Z383" i="1"/>
  <c r="BP397" i="1"/>
  <c r="BN397" i="1"/>
  <c r="Z397" i="1"/>
  <c r="BP417" i="1"/>
  <c r="BN417" i="1"/>
  <c r="Z417" i="1"/>
  <c r="X606" i="1"/>
  <c r="X608" i="1" s="1"/>
  <c r="X609" i="1"/>
  <c r="Z27" i="1"/>
  <c r="BN27" i="1"/>
  <c r="Z33" i="1"/>
  <c r="BN33" i="1"/>
  <c r="Z53" i="1"/>
  <c r="BN53" i="1"/>
  <c r="Z68" i="1"/>
  <c r="BN68" i="1"/>
  <c r="Z75" i="1"/>
  <c r="BN75" i="1"/>
  <c r="BP75" i="1"/>
  <c r="Z80" i="1"/>
  <c r="BN80" i="1"/>
  <c r="BP80" i="1"/>
  <c r="Z81" i="1"/>
  <c r="BN81" i="1"/>
  <c r="Z82" i="1"/>
  <c r="BN82" i="1"/>
  <c r="Z83" i="1"/>
  <c r="BN83" i="1"/>
  <c r="Z84" i="1"/>
  <c r="BN84" i="1"/>
  <c r="Z85" i="1"/>
  <c r="BN85" i="1"/>
  <c r="Y86" i="1"/>
  <c r="Y91" i="1"/>
  <c r="Z95" i="1"/>
  <c r="BN95" i="1"/>
  <c r="E615" i="1"/>
  <c r="Z107" i="1"/>
  <c r="BN107" i="1"/>
  <c r="BP107" i="1"/>
  <c r="Z111" i="1"/>
  <c r="BN111" i="1"/>
  <c r="Z118" i="1"/>
  <c r="BN118" i="1"/>
  <c r="Z119" i="1"/>
  <c r="BN119" i="1"/>
  <c r="Y127" i="1"/>
  <c r="Z131" i="1"/>
  <c r="BN131" i="1"/>
  <c r="Z135" i="1"/>
  <c r="BN135" i="1"/>
  <c r="Y141" i="1"/>
  <c r="Z146" i="1"/>
  <c r="BN146" i="1"/>
  <c r="Y152" i="1"/>
  <c r="Z156" i="1"/>
  <c r="BN156" i="1"/>
  <c r="Y165" i="1"/>
  <c r="Z163" i="1"/>
  <c r="BN163" i="1"/>
  <c r="Y173" i="1"/>
  <c r="Z169" i="1"/>
  <c r="BN169" i="1"/>
  <c r="Z175" i="1"/>
  <c r="BN175" i="1"/>
  <c r="BP175" i="1"/>
  <c r="Z183" i="1"/>
  <c r="BN183" i="1"/>
  <c r="Z187" i="1"/>
  <c r="BN187" i="1"/>
  <c r="Z196" i="1"/>
  <c r="BN196" i="1"/>
  <c r="Y202" i="1"/>
  <c r="Z206" i="1"/>
  <c r="BN206" i="1"/>
  <c r="Z210" i="1"/>
  <c r="BN210" i="1"/>
  <c r="Z216" i="1"/>
  <c r="BN216" i="1"/>
  <c r="Z217" i="1"/>
  <c r="BN217" i="1"/>
  <c r="Z220" i="1"/>
  <c r="BN220" i="1"/>
  <c r="Z221" i="1"/>
  <c r="BP223" i="1"/>
  <c r="BN223" i="1"/>
  <c r="Z223" i="1"/>
  <c r="BP226" i="1"/>
  <c r="BN226" i="1"/>
  <c r="Z226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287" i="1"/>
  <c r="BN287" i="1"/>
  <c r="Z287" i="1"/>
  <c r="BP325" i="1"/>
  <c r="BN325" i="1"/>
  <c r="Z325" i="1"/>
  <c r="BP334" i="1"/>
  <c r="BN334" i="1"/>
  <c r="Z334" i="1"/>
  <c r="BP359" i="1"/>
  <c r="BN359" i="1"/>
  <c r="Z359" i="1"/>
  <c r="BP373" i="1"/>
  <c r="BN373" i="1"/>
  <c r="Z373" i="1"/>
  <c r="Y386" i="1"/>
  <c r="BP396" i="1"/>
  <c r="BN396" i="1"/>
  <c r="Z396" i="1"/>
  <c r="BP409" i="1"/>
  <c r="BN409" i="1"/>
  <c r="Z409" i="1"/>
  <c r="BP438" i="1"/>
  <c r="BN438" i="1"/>
  <c r="Z438" i="1"/>
  <c r="BP455" i="1"/>
  <c r="BN455" i="1"/>
  <c r="Z455" i="1"/>
  <c r="BP475" i="1"/>
  <c r="BN475" i="1"/>
  <c r="Z475" i="1"/>
  <c r="BP502" i="1"/>
  <c r="BN502" i="1"/>
  <c r="Z502" i="1"/>
  <c r="BP514" i="1"/>
  <c r="BN514" i="1"/>
  <c r="Z514" i="1"/>
  <c r="Y526" i="1"/>
  <c r="BP524" i="1"/>
  <c r="BN524" i="1"/>
  <c r="Z524" i="1"/>
  <c r="BP538" i="1"/>
  <c r="BN538" i="1"/>
  <c r="Z538" i="1"/>
  <c r="BP561" i="1"/>
  <c r="BN561" i="1"/>
  <c r="Z561" i="1"/>
  <c r="BP563" i="1"/>
  <c r="BN563" i="1"/>
  <c r="Z563" i="1"/>
  <c r="AE615" i="1"/>
  <c r="Y591" i="1"/>
  <c r="BP589" i="1"/>
  <c r="BN589" i="1"/>
  <c r="Z589" i="1"/>
  <c r="Y260" i="1"/>
  <c r="BP429" i="1"/>
  <c r="BN429" i="1"/>
  <c r="BP430" i="1"/>
  <c r="BN430" i="1"/>
  <c r="Z430" i="1"/>
  <c r="BP448" i="1"/>
  <c r="BN448" i="1"/>
  <c r="Z448" i="1"/>
  <c r="BP461" i="1"/>
  <c r="BN461" i="1"/>
  <c r="Z461" i="1"/>
  <c r="BP474" i="1"/>
  <c r="BN474" i="1"/>
  <c r="Z474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13" i="1"/>
  <c r="BN513" i="1"/>
  <c r="Z513" i="1"/>
  <c r="BP518" i="1"/>
  <c r="BN518" i="1"/>
  <c r="Z518" i="1"/>
  <c r="BP532" i="1"/>
  <c r="BN532" i="1"/>
  <c r="Z532" i="1"/>
  <c r="Y546" i="1"/>
  <c r="Y545" i="1"/>
  <c r="BP544" i="1"/>
  <c r="BN544" i="1"/>
  <c r="Z544" i="1"/>
  <c r="Z545" i="1" s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Y463" i="1"/>
  <c r="Y462" i="1"/>
  <c r="H9" i="1"/>
  <c r="A10" i="1"/>
  <c r="Y72" i="1"/>
  <c r="Y78" i="1"/>
  <c r="Y122" i="1"/>
  <c r="Y142" i="1"/>
  <c r="Y157" i="1"/>
  <c r="Y178" i="1"/>
  <c r="Y192" i="1"/>
  <c r="Y197" i="1"/>
  <c r="Y203" i="1"/>
  <c r="Y213" i="1"/>
  <c r="BP234" i="1"/>
  <c r="BN234" i="1"/>
  <c r="Z234" i="1"/>
  <c r="BP245" i="1"/>
  <c r="BN245" i="1"/>
  <c r="Z245" i="1"/>
  <c r="BP258" i="1"/>
  <c r="BN258" i="1"/>
  <c r="Z258" i="1"/>
  <c r="P615" i="1"/>
  <c r="Y273" i="1"/>
  <c r="BP272" i="1"/>
  <c r="BN272" i="1"/>
  <c r="Z272" i="1"/>
  <c r="Z273" i="1" s="1"/>
  <c r="Q615" i="1"/>
  <c r="Y280" i="1"/>
  <c r="BP277" i="1"/>
  <c r="BN277" i="1"/>
  <c r="Z277" i="1"/>
  <c r="Y281" i="1"/>
  <c r="BP288" i="1"/>
  <c r="BN288" i="1"/>
  <c r="Z288" i="1"/>
  <c r="S615" i="1"/>
  <c r="Y294" i="1"/>
  <c r="BP293" i="1"/>
  <c r="BN293" i="1"/>
  <c r="Z293" i="1"/>
  <c r="Z294" i="1" s="1"/>
  <c r="Y295" i="1"/>
  <c r="Y305" i="1"/>
  <c r="BP302" i="1"/>
  <c r="BN302" i="1"/>
  <c r="Z302" i="1"/>
  <c r="BP309" i="1"/>
  <c r="BN309" i="1"/>
  <c r="Z309" i="1"/>
  <c r="BP311" i="1"/>
  <c r="BN311" i="1"/>
  <c r="Z311" i="1"/>
  <c r="BP314" i="1"/>
  <c r="BN314" i="1"/>
  <c r="Z314" i="1"/>
  <c r="Y316" i="1"/>
  <c r="Y323" i="1"/>
  <c r="BP318" i="1"/>
  <c r="BN318" i="1"/>
  <c r="Z318" i="1"/>
  <c r="Y322" i="1"/>
  <c r="BP326" i="1"/>
  <c r="BN326" i="1"/>
  <c r="Z326" i="1"/>
  <c r="BP330" i="1"/>
  <c r="BN330" i="1"/>
  <c r="Z330" i="1"/>
  <c r="Y332" i="1"/>
  <c r="BP335" i="1"/>
  <c r="BN335" i="1"/>
  <c r="Z335" i="1"/>
  <c r="Z337" i="1" s="1"/>
  <c r="BP341" i="1"/>
  <c r="BN341" i="1"/>
  <c r="Z341" i="1"/>
  <c r="BP349" i="1"/>
  <c r="BN349" i="1"/>
  <c r="Z349" i="1"/>
  <c r="Y351" i="1"/>
  <c r="V615" i="1"/>
  <c r="Y355" i="1"/>
  <c r="BP354" i="1"/>
  <c r="BN354" i="1"/>
  <c r="Z354" i="1"/>
  <c r="Z355" i="1" s="1"/>
  <c r="Y356" i="1"/>
  <c r="Y361" i="1"/>
  <c r="BP358" i="1"/>
  <c r="BN358" i="1"/>
  <c r="Z358" i="1"/>
  <c r="BP390" i="1"/>
  <c r="BN390" i="1"/>
  <c r="Z390" i="1"/>
  <c r="Z391" i="1" s="1"/>
  <c r="Y392" i="1"/>
  <c r="X615" i="1"/>
  <c r="Y399" i="1"/>
  <c r="BP395" i="1"/>
  <c r="BN395" i="1"/>
  <c r="Z395" i="1"/>
  <c r="Y400" i="1"/>
  <c r="BP404" i="1"/>
  <c r="BN404" i="1"/>
  <c r="Z404" i="1"/>
  <c r="Y406" i="1"/>
  <c r="Y413" i="1"/>
  <c r="BP408" i="1"/>
  <c r="BN408" i="1"/>
  <c r="Z408" i="1"/>
  <c r="BP412" i="1"/>
  <c r="BN412" i="1"/>
  <c r="Z412" i="1"/>
  <c r="Y414" i="1"/>
  <c r="Y419" i="1"/>
  <c r="BP416" i="1"/>
  <c r="BN416" i="1"/>
  <c r="Z416" i="1"/>
  <c r="Z418" i="1" s="1"/>
  <c r="Y418" i="1"/>
  <c r="Y467" i="1"/>
  <c r="BP466" i="1"/>
  <c r="BN466" i="1"/>
  <c r="Z466" i="1"/>
  <c r="Z467" i="1" s="1"/>
  <c r="Y468" i="1"/>
  <c r="Y477" i="1"/>
  <c r="BP470" i="1"/>
  <c r="BN470" i="1"/>
  <c r="Z470" i="1"/>
  <c r="BP472" i="1"/>
  <c r="BN472" i="1"/>
  <c r="Z472" i="1"/>
  <c r="BP476" i="1"/>
  <c r="BN476" i="1"/>
  <c r="Z476" i="1"/>
  <c r="Y478" i="1"/>
  <c r="Y483" i="1"/>
  <c r="BP480" i="1"/>
  <c r="BN480" i="1"/>
  <c r="Z480" i="1"/>
  <c r="Z482" i="1" s="1"/>
  <c r="Y482" i="1"/>
  <c r="BP515" i="1"/>
  <c r="BN515" i="1"/>
  <c r="Z515" i="1"/>
  <c r="BP519" i="1"/>
  <c r="BN519" i="1"/>
  <c r="Z519" i="1"/>
  <c r="H615" i="1"/>
  <c r="Y24" i="1"/>
  <c r="Y34" i="1"/>
  <c r="Y58" i="1"/>
  <c r="Y92" i="1"/>
  <c r="Y98" i="1"/>
  <c r="Y104" i="1"/>
  <c r="Y112" i="1"/>
  <c r="Y128" i="1"/>
  <c r="Y136" i="1"/>
  <c r="Y147" i="1"/>
  <c r="Y153" i="1"/>
  <c r="Y164" i="1"/>
  <c r="Y172" i="1"/>
  <c r="Y227" i="1"/>
  <c r="BP232" i="1"/>
  <c r="BN232" i="1"/>
  <c r="Z232" i="1"/>
  <c r="K615" i="1"/>
  <c r="Y248" i="1"/>
  <c r="BP239" i="1"/>
  <c r="BN239" i="1"/>
  <c r="Z239" i="1"/>
  <c r="BP242" i="1"/>
  <c r="BN242" i="1"/>
  <c r="Z242" i="1"/>
  <c r="BP255" i="1"/>
  <c r="BN255" i="1"/>
  <c r="Z255" i="1"/>
  <c r="Y274" i="1"/>
  <c r="BP279" i="1"/>
  <c r="BN279" i="1"/>
  <c r="Z279" i="1"/>
  <c r="R615" i="1"/>
  <c r="Y289" i="1"/>
  <c r="BP284" i="1"/>
  <c r="BN284" i="1"/>
  <c r="Z284" i="1"/>
  <c r="Y290" i="1"/>
  <c r="T615" i="1"/>
  <c r="Y299" i="1"/>
  <c r="BP298" i="1"/>
  <c r="BN298" i="1"/>
  <c r="Z298" i="1"/>
  <c r="Z299" i="1" s="1"/>
  <c r="Y300" i="1"/>
  <c r="F9" i="1"/>
  <c r="J9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C615" i="1"/>
  <c r="Z52" i="1"/>
  <c r="BN52" i="1"/>
  <c r="Z54" i="1"/>
  <c r="BN54" i="1"/>
  <c r="Z56" i="1"/>
  <c r="BN56" i="1"/>
  <c r="Y57" i="1"/>
  <c r="D615" i="1"/>
  <c r="Z67" i="1"/>
  <c r="BN67" i="1"/>
  <c r="Z69" i="1"/>
  <c r="BN69" i="1"/>
  <c r="Y73" i="1"/>
  <c r="Z76" i="1"/>
  <c r="BN76" i="1"/>
  <c r="Z89" i="1"/>
  <c r="BN89" i="1"/>
  <c r="BP89" i="1"/>
  <c r="Z90" i="1"/>
  <c r="BN90" i="1"/>
  <c r="Z94" i="1"/>
  <c r="BN94" i="1"/>
  <c r="BP94" i="1"/>
  <c r="Z96" i="1"/>
  <c r="BN96" i="1"/>
  <c r="Z101" i="1"/>
  <c r="Z104" i="1" s="1"/>
  <c r="BN101" i="1"/>
  <c r="BP101" i="1"/>
  <c r="Y105" i="1"/>
  <c r="Z108" i="1"/>
  <c r="BN108" i="1"/>
  <c r="Z110" i="1"/>
  <c r="BN110" i="1"/>
  <c r="F615" i="1"/>
  <c r="Z117" i="1"/>
  <c r="BN117" i="1"/>
  <c r="Z120" i="1"/>
  <c r="BN120" i="1"/>
  <c r="Y121" i="1"/>
  <c r="Z124" i="1"/>
  <c r="BN124" i="1"/>
  <c r="BP124" i="1"/>
  <c r="Z126" i="1"/>
  <c r="BN126" i="1"/>
  <c r="Z130" i="1"/>
  <c r="BN130" i="1"/>
  <c r="BP130" i="1"/>
  <c r="Z132" i="1"/>
  <c r="BN132" i="1"/>
  <c r="Z134" i="1"/>
  <c r="BN134" i="1"/>
  <c r="Z140" i="1"/>
  <c r="BN140" i="1"/>
  <c r="Z145" i="1"/>
  <c r="BN145" i="1"/>
  <c r="BP145" i="1"/>
  <c r="Y148" i="1"/>
  <c r="Z151" i="1"/>
  <c r="Z152" i="1" s="1"/>
  <c r="BN151" i="1"/>
  <c r="Z155" i="1"/>
  <c r="Z157" i="1" s="1"/>
  <c r="BN155" i="1"/>
  <c r="BP155" i="1"/>
  <c r="Z162" i="1"/>
  <c r="Z164" i="1" s="1"/>
  <c r="BN162" i="1"/>
  <c r="Z168" i="1"/>
  <c r="BN168" i="1"/>
  <c r="Z170" i="1"/>
  <c r="BN170" i="1"/>
  <c r="Z176" i="1"/>
  <c r="Z178" i="1" s="1"/>
  <c r="BN176" i="1"/>
  <c r="I615" i="1"/>
  <c r="Z184" i="1"/>
  <c r="BN184" i="1"/>
  <c r="Z186" i="1"/>
  <c r="BN186" i="1"/>
  <c r="Z188" i="1"/>
  <c r="BN188" i="1"/>
  <c r="Z190" i="1"/>
  <c r="BN190" i="1"/>
  <c r="Y191" i="1"/>
  <c r="Z195" i="1"/>
  <c r="Z197" i="1" s="1"/>
  <c r="BN195" i="1"/>
  <c r="BP195" i="1"/>
  <c r="Y198" i="1"/>
  <c r="Z201" i="1"/>
  <c r="Z202" i="1" s="1"/>
  <c r="BN201" i="1"/>
  <c r="Z205" i="1"/>
  <c r="BN205" i="1"/>
  <c r="BP205" i="1"/>
  <c r="Z207" i="1"/>
  <c r="BN207" i="1"/>
  <c r="Z209" i="1"/>
  <c r="BN209" i="1"/>
  <c r="Z211" i="1"/>
  <c r="BN211" i="1"/>
  <c r="Y228" i="1"/>
  <c r="Z218" i="1"/>
  <c r="BN218" i="1"/>
  <c r="Z219" i="1"/>
  <c r="BN219" i="1"/>
  <c r="BP224" i="1"/>
  <c r="BN224" i="1"/>
  <c r="BP225" i="1"/>
  <c r="BN225" i="1"/>
  <c r="Z225" i="1"/>
  <c r="Y235" i="1"/>
  <c r="BP233" i="1"/>
  <c r="BN233" i="1"/>
  <c r="Z233" i="1"/>
  <c r="BP240" i="1"/>
  <c r="BN240" i="1"/>
  <c r="Z240" i="1"/>
  <c r="BP243" i="1"/>
  <c r="BN243" i="1"/>
  <c r="Z243" i="1"/>
  <c r="Y247" i="1"/>
  <c r="BP253" i="1"/>
  <c r="BN253" i="1"/>
  <c r="Z253" i="1"/>
  <c r="BP256" i="1"/>
  <c r="BN256" i="1"/>
  <c r="Z256" i="1"/>
  <c r="BP278" i="1"/>
  <c r="BN278" i="1"/>
  <c r="Z278" i="1"/>
  <c r="BP286" i="1"/>
  <c r="BN286" i="1"/>
  <c r="Z286" i="1"/>
  <c r="Y304" i="1"/>
  <c r="U615" i="1"/>
  <c r="Y315" i="1"/>
  <c r="BP308" i="1"/>
  <c r="BN308" i="1"/>
  <c r="Z308" i="1"/>
  <c r="BP310" i="1"/>
  <c r="BN310" i="1"/>
  <c r="Z310" i="1"/>
  <c r="BP312" i="1"/>
  <c r="BN312" i="1"/>
  <c r="Z312" i="1"/>
  <c r="BP320" i="1"/>
  <c r="BN320" i="1"/>
  <c r="Z320" i="1"/>
  <c r="Y331" i="1"/>
  <c r="BP328" i="1"/>
  <c r="BN328" i="1"/>
  <c r="Z328" i="1"/>
  <c r="Y338" i="1"/>
  <c r="Y337" i="1"/>
  <c r="Y344" i="1"/>
  <c r="BP340" i="1"/>
  <c r="BN340" i="1"/>
  <c r="Z340" i="1"/>
  <c r="BP343" i="1"/>
  <c r="BN343" i="1"/>
  <c r="Z343" i="1"/>
  <c r="Y345" i="1"/>
  <c r="Y350" i="1"/>
  <c r="BP347" i="1"/>
  <c r="BN347" i="1"/>
  <c r="Z347" i="1"/>
  <c r="Z350" i="1" s="1"/>
  <c r="BP360" i="1"/>
  <c r="BN360" i="1"/>
  <c r="Z360" i="1"/>
  <c r="Y362" i="1"/>
  <c r="W615" i="1"/>
  <c r="Y375" i="1"/>
  <c r="BP366" i="1"/>
  <c r="BN366" i="1"/>
  <c r="Z366" i="1"/>
  <c r="BP370" i="1"/>
  <c r="BN370" i="1"/>
  <c r="Z370" i="1"/>
  <c r="BP374" i="1"/>
  <c r="BN374" i="1"/>
  <c r="Z374" i="1"/>
  <c r="Y376" i="1"/>
  <c r="Y381" i="1"/>
  <c r="BP378" i="1"/>
  <c r="BN378" i="1"/>
  <c r="Z378" i="1"/>
  <c r="Z380" i="1" s="1"/>
  <c r="Y380" i="1"/>
  <c r="BP428" i="1"/>
  <c r="BN428" i="1"/>
  <c r="Z428" i="1"/>
  <c r="BP432" i="1"/>
  <c r="BN432" i="1"/>
  <c r="Z432" i="1"/>
  <c r="BP435" i="1"/>
  <c r="BN435" i="1"/>
  <c r="Z435" i="1"/>
  <c r="BP437" i="1"/>
  <c r="BN437" i="1"/>
  <c r="Z437" i="1"/>
  <c r="BP440" i="1"/>
  <c r="BN440" i="1"/>
  <c r="Z440" i="1"/>
  <c r="BP443" i="1"/>
  <c r="BN443" i="1"/>
  <c r="Z443" i="1"/>
  <c r="BP445" i="1"/>
  <c r="BN445" i="1"/>
  <c r="Z445" i="1"/>
  <c r="BP447" i="1"/>
  <c r="BN447" i="1"/>
  <c r="Z447" i="1"/>
  <c r="BP450" i="1"/>
  <c r="BN450" i="1"/>
  <c r="Z450" i="1"/>
  <c r="Y452" i="1"/>
  <c r="Y457" i="1"/>
  <c r="BP454" i="1"/>
  <c r="BN454" i="1"/>
  <c r="Z454" i="1"/>
  <c r="Z456" i="1" s="1"/>
  <c r="Y456" i="1"/>
  <c r="BP551" i="1"/>
  <c r="BN551" i="1"/>
  <c r="Z551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Y586" i="1"/>
  <c r="BP583" i="1"/>
  <c r="BN583" i="1"/>
  <c r="Z583" i="1"/>
  <c r="Z615" i="1"/>
  <c r="M615" i="1"/>
  <c r="Y259" i="1"/>
  <c r="Y269" i="1"/>
  <c r="BP368" i="1"/>
  <c r="BN368" i="1"/>
  <c r="Z368" i="1"/>
  <c r="BP372" i="1"/>
  <c r="BN372" i="1"/>
  <c r="Z372" i="1"/>
  <c r="BP384" i="1"/>
  <c r="BN384" i="1"/>
  <c r="Z384" i="1"/>
  <c r="Z386" i="1" s="1"/>
  <c r="Y391" i="1"/>
  <c r="BP398" i="1"/>
  <c r="BN398" i="1"/>
  <c r="Z398" i="1"/>
  <c r="Y405" i="1"/>
  <c r="BP402" i="1"/>
  <c r="BN402" i="1"/>
  <c r="Z402" i="1"/>
  <c r="Z405" i="1" s="1"/>
  <c r="BP410" i="1"/>
  <c r="BN410" i="1"/>
  <c r="Z410" i="1"/>
  <c r="Y451" i="1"/>
  <c r="BP427" i="1"/>
  <c r="BN427" i="1"/>
  <c r="Z427" i="1"/>
  <c r="BP431" i="1"/>
  <c r="BN431" i="1"/>
  <c r="Z431" i="1"/>
  <c r="BP433" i="1"/>
  <c r="BN433" i="1"/>
  <c r="Z433" i="1"/>
  <c r="BP436" i="1"/>
  <c r="BN436" i="1"/>
  <c r="Z436" i="1"/>
  <c r="BP439" i="1"/>
  <c r="BN439" i="1"/>
  <c r="Z439" i="1"/>
  <c r="BP441" i="1"/>
  <c r="BN441" i="1"/>
  <c r="Z441" i="1"/>
  <c r="BP444" i="1"/>
  <c r="BN444" i="1"/>
  <c r="Z444" i="1"/>
  <c r="BP446" i="1"/>
  <c r="BN446" i="1"/>
  <c r="Z446" i="1"/>
  <c r="BP449" i="1"/>
  <c r="BN449" i="1"/>
  <c r="Z449" i="1"/>
  <c r="Z462" i="1"/>
  <c r="BP460" i="1"/>
  <c r="BN460" i="1"/>
  <c r="Z460" i="1"/>
  <c r="BP471" i="1"/>
  <c r="BN471" i="1"/>
  <c r="Z471" i="1"/>
  <c r="BP473" i="1"/>
  <c r="BN473" i="1"/>
  <c r="Z473" i="1"/>
  <c r="AB615" i="1"/>
  <c r="Y504" i="1"/>
  <c r="BP501" i="1"/>
  <c r="BN501" i="1"/>
  <c r="Z501" i="1"/>
  <c r="Z503" i="1" s="1"/>
  <c r="Y503" i="1"/>
  <c r="BP531" i="1"/>
  <c r="BN531" i="1"/>
  <c r="Z531" i="1"/>
  <c r="Y535" i="1"/>
  <c r="Z541" i="1"/>
  <c r="BP539" i="1"/>
  <c r="BN539" i="1"/>
  <c r="Z539" i="1"/>
  <c r="Y541" i="1"/>
  <c r="Y615" i="1"/>
  <c r="Y425" i="1"/>
  <c r="BP495" i="1"/>
  <c r="BN495" i="1"/>
  <c r="Z495" i="1"/>
  <c r="Y507" i="1"/>
  <c r="BP506" i="1"/>
  <c r="BN506" i="1"/>
  <c r="Z506" i="1"/>
  <c r="Z507" i="1" s="1"/>
  <c r="Y508" i="1"/>
  <c r="AC615" i="1"/>
  <c r="Y522" i="1"/>
  <c r="BP512" i="1"/>
  <c r="BN512" i="1"/>
  <c r="Z512" i="1"/>
  <c r="BP517" i="1"/>
  <c r="BN517" i="1"/>
  <c r="Z517" i="1"/>
  <c r="Y521" i="1"/>
  <c r="BP525" i="1"/>
  <c r="BN525" i="1"/>
  <c r="Z525" i="1"/>
  <c r="Z526" i="1" s="1"/>
  <c r="Y527" i="1"/>
  <c r="Y536" i="1"/>
  <c r="BP529" i="1"/>
  <c r="BN529" i="1"/>
  <c r="Z529" i="1"/>
  <c r="BP533" i="1"/>
  <c r="BN533" i="1"/>
  <c r="Z533" i="1"/>
  <c r="Y542" i="1"/>
  <c r="Y557" i="1"/>
  <c r="Y558" i="1"/>
  <c r="BP550" i="1"/>
  <c r="BN550" i="1"/>
  <c r="Z550" i="1"/>
  <c r="AD615" i="1"/>
  <c r="AA615" i="1"/>
  <c r="Y498" i="1"/>
  <c r="BP552" i="1"/>
  <c r="BN552" i="1"/>
  <c r="Z552" i="1"/>
  <c r="BP554" i="1"/>
  <c r="BN554" i="1"/>
  <c r="Z554" i="1"/>
  <c r="BP556" i="1"/>
  <c r="BN556" i="1"/>
  <c r="Z556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Y592" i="1"/>
  <c r="Z535" i="1" l="1"/>
  <c r="Z521" i="1"/>
  <c r="Z497" i="1"/>
  <c r="Z147" i="1"/>
  <c r="Z141" i="1"/>
  <c r="Z127" i="1"/>
  <c r="Z77" i="1"/>
  <c r="Z304" i="1"/>
  <c r="Z227" i="1"/>
  <c r="Z172" i="1"/>
  <c r="Z121" i="1"/>
  <c r="Z72" i="1"/>
  <c r="Z57" i="1"/>
  <c r="Z591" i="1"/>
  <c r="Z191" i="1"/>
  <c r="Z112" i="1"/>
  <c r="Z91" i="1"/>
  <c r="Z235" i="1"/>
  <c r="Z331" i="1"/>
  <c r="Z564" i="1"/>
  <c r="Z268" i="1"/>
  <c r="Z86" i="1"/>
  <c r="Z573" i="1"/>
  <c r="Z557" i="1"/>
  <c r="Z451" i="1"/>
  <c r="Z344" i="1"/>
  <c r="Z259" i="1"/>
  <c r="Z213" i="1"/>
  <c r="Z136" i="1"/>
  <c r="Z97" i="1"/>
  <c r="Z34" i="1"/>
  <c r="Y609" i="1"/>
  <c r="Y606" i="1"/>
  <c r="Z247" i="1"/>
  <c r="Y605" i="1"/>
  <c r="Z399" i="1"/>
  <c r="Z322" i="1"/>
  <c r="Z280" i="1"/>
  <c r="Z585" i="1"/>
  <c r="Z375" i="1"/>
  <c r="Z315" i="1"/>
  <c r="Y607" i="1"/>
  <c r="Z289" i="1"/>
  <c r="Z477" i="1"/>
  <c r="Z413" i="1"/>
  <c r="Z361" i="1"/>
  <c r="Z610" i="1" l="1"/>
  <c r="Y608" i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<sst xmlns="http://schemas.openxmlformats.org/spreadsheetml/2006/main" count="2546" uniqueCount="837">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</sst>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45514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Суббота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0.54166666666666663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753</v>
      </c>
      <c r="Y52" s="385">
        <f t="shared" si="6"/>
        <v>756</v>
      </c>
      <c r="Z52" s="36">
        <f>IFERROR(IF(Y52=0,"",ROUNDUP(Y52/H52,0)*0.02175),"")</f>
        <v>1.5225</v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786.46666666666658</v>
      </c>
      <c r="BN52" s="64">
        <f t="shared" si="8"/>
        <v>789.6</v>
      </c>
      <c r="BO52" s="64">
        <f t="shared" si="9"/>
        <v>1.2450396825396823</v>
      </c>
      <c r="BP52" s="64">
        <f t="shared" si="10"/>
        <v>1.25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366</v>
      </c>
      <c r="Y53" s="385">
        <f t="shared" si="6"/>
        <v>369.59999999999997</v>
      </c>
      <c r="Z53" s="36">
        <f>IFERROR(IF(Y53=0,"",ROUNDUP(Y53/H53,0)*0.02175),"")</f>
        <v>0.71775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381.68571428571431</v>
      </c>
      <c r="BN53" s="64">
        <f t="shared" si="8"/>
        <v>385.44</v>
      </c>
      <c r="BO53" s="64">
        <f t="shared" si="9"/>
        <v>0.58354591836734693</v>
      </c>
      <c r="BP53" s="64">
        <f t="shared" si="10"/>
        <v>0.5892857142857143</v>
      </c>
    </row>
    <row r="54" spans="1:68" ht="27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21</v>
      </c>
      <c r="Y54" s="385">
        <f t="shared" si="6"/>
        <v>22.200000000000003</v>
      </c>
      <c r="Z54" s="36">
        <f>IFERROR(IF(Y54=0,"",ROUNDUP(Y54/H54,0)*0.00937),"")</f>
        <v>5.6219999999999999E-2</v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22.191891891891892</v>
      </c>
      <c r="BN54" s="64">
        <f t="shared" si="8"/>
        <v>23.460000000000004</v>
      </c>
      <c r="BO54" s="64">
        <f t="shared" si="9"/>
        <v>4.7297297297297293E-2</v>
      </c>
      <c r="BP54" s="64">
        <f t="shared" si="10"/>
        <v>5.000000000000001E-2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108.07646932646932</v>
      </c>
      <c r="Y57" s="386">
        <f>IFERROR(Y51/H51,"0")+IFERROR(Y52/H52,"0")+IFERROR(Y53/H53,"0")+IFERROR(Y54/H54,"0")+IFERROR(Y55/H55,"0")+IFERROR(Y56/H56,"0")</f>
        <v>109</v>
      </c>
      <c r="Z57" s="386">
        <f>IFERROR(IF(Z51="",0,Z51),"0")+IFERROR(IF(Z52="",0,Z52),"0")+IFERROR(IF(Z53="",0,Z53),"0")+IFERROR(IF(Z54="",0,Z54),"0")+IFERROR(IF(Z55="",0,Z55),"0")+IFERROR(IF(Z56="",0,Z56),"0")</f>
        <v>2.2964700000000002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1140</v>
      </c>
      <c r="Y58" s="386">
        <f>IFERROR(SUM(Y51:Y56),"0")</f>
        <v>1147.8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93</v>
      </c>
      <c r="Y67" s="385">
        <f t="shared" si="11"/>
        <v>97.2</v>
      </c>
      <c r="Z67" s="36">
        <f>IFERROR(IF(Y67=0,"",ROUNDUP(Y67/H67,0)*0.02175),"")</f>
        <v>0.19574999999999998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97.133333333333326</v>
      </c>
      <c r="BN67" s="64">
        <f t="shared" si="13"/>
        <v>101.51999999999998</v>
      </c>
      <c r="BO67" s="64">
        <f t="shared" si="14"/>
        <v>0.15376984126984125</v>
      </c>
      <c r="BP67" s="64">
        <f t="shared" si="15"/>
        <v>0.1607142857142857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10</v>
      </c>
      <c r="Y71" s="385">
        <f t="shared" si="11"/>
        <v>12</v>
      </c>
      <c r="Z71" s="36">
        <f>IFERROR(IF(Y71=0,"",ROUNDUP(Y71/H71,0)*0.00937),"")</f>
        <v>2.811E-2</v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10.525</v>
      </c>
      <c r="BN71" s="64">
        <f t="shared" si="13"/>
        <v>12.629999999999999</v>
      </c>
      <c r="BO71" s="64">
        <f t="shared" si="14"/>
        <v>2.0833333333333332E-2</v>
      </c>
      <c r="BP71" s="64">
        <f t="shared" si="15"/>
        <v>2.5000000000000001E-2</v>
      </c>
    </row>
    <row r="72" spans="1:68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11.111111111111111</v>
      </c>
      <c r="Y72" s="386">
        <f>IFERROR(Y66/H66,"0")+IFERROR(Y67/H67,"0")+IFERROR(Y68/H68,"0")+IFERROR(Y69/H69,"0")+IFERROR(Y70/H70,"0")+IFERROR(Y71/H71,"0")</f>
        <v>12</v>
      </c>
      <c r="Z72" s="386">
        <f>IFERROR(IF(Z66="",0,Z66),"0")+IFERROR(IF(Z67="",0,Z67),"0")+IFERROR(IF(Z68="",0,Z68),"0")+IFERROR(IF(Z69="",0,Z69),"0")+IFERROR(IF(Z70="",0,Z70),"0")+IFERROR(IF(Z71="",0,Z71),"0")</f>
        <v>0.22385999999999998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103</v>
      </c>
      <c r="Y73" s="386">
        <f>IFERROR(SUM(Y66:Y71),"0")</f>
        <v>109.2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622</v>
      </c>
      <c r="Y75" s="385">
        <f>IFERROR(IF(X75="",0,CEILING((X75/$H75),1)*$H75),"")</f>
        <v>626.40000000000009</v>
      </c>
      <c r="Z75" s="36">
        <f>IFERROR(IF(Y75=0,"",ROUNDUP(Y75/H75,0)*0.02175),"")</f>
        <v>1.2614999999999998</v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649.64444444444439</v>
      </c>
      <c r="BN75" s="64">
        <f>IFERROR(Y75*I75/H75,"0")</f>
        <v>654.24</v>
      </c>
      <c r="BO75" s="64">
        <f>IFERROR(1/J75*(X75/H75),"0")</f>
        <v>1.0284391534391533</v>
      </c>
      <c r="BP75" s="64">
        <f>IFERROR(1/J75*(Y75/H75),"0")</f>
        <v>1.0357142857142858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57.592592592592588</v>
      </c>
      <c r="Y77" s="386">
        <f>IFERROR(Y75/H75,"0")+IFERROR(Y76/H76,"0")</f>
        <v>58.000000000000007</v>
      </c>
      <c r="Z77" s="386">
        <f>IFERROR(IF(Z75="",0,Z75),"0")+IFERROR(IF(Z76="",0,Z76),"0")</f>
        <v>1.2614999999999998</v>
      </c>
      <c r="AA77" s="387"/>
      <c r="AB77" s="387"/>
      <c r="AC77" s="387"/>
    </row>
    <row r="78" spans="1:68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622</v>
      </c>
      <c r="Y78" s="386">
        <f>IFERROR(SUM(Y75:Y76),"0")</f>
        <v>626.40000000000009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hidden="1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0</v>
      </c>
      <c r="Y89" s="385">
        <f>IFERROR(IF(X89="",0,CEILING((X89/$H89),1)*$H89),"")</f>
        <v>0</v>
      </c>
      <c r="Z89" s="36" t="str">
        <f>IFERROR(IF(Y89=0,"",ROUNDUP(Y89/H89,0)*0.00753),"")</f>
        <v/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idden="1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0</v>
      </c>
      <c r="Y91" s="386">
        <f>IFERROR(Y89/H89,"0")+IFERROR(Y90/H90,"0")</f>
        <v>0</v>
      </c>
      <c r="Z91" s="386">
        <f>IFERROR(IF(Z89="",0,Z89),"0")+IFERROR(IF(Z90="",0,Z90),"0")</f>
        <v>0</v>
      </c>
      <c r="AA91" s="387"/>
      <c r="AB91" s="387"/>
      <c r="AC91" s="387"/>
    </row>
    <row r="92" spans="1:68" hidden="1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0</v>
      </c>
      <c r="Y92" s="386">
        <f>IFERROR(SUM(Y89:Y90),"0")</f>
        <v>0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18</v>
      </c>
      <c r="Y96" s="385">
        <f>IFERROR(IF(X96="",0,CEILING((X96/$H96),1)*$H96),"")</f>
        <v>19.2</v>
      </c>
      <c r="Z96" s="36">
        <f>IFERROR(IF(Y96=0,"",ROUNDUP(Y96/H96,0)*0.00753),"")</f>
        <v>6.0240000000000002E-2</v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19.500000000000004</v>
      </c>
      <c r="BN96" s="64">
        <f>IFERROR(Y96*I96/H96,"0")</f>
        <v>20.8</v>
      </c>
      <c r="BO96" s="64">
        <f>IFERROR(1/J96*(X96/H96),"0")</f>
        <v>4.8076923076923073E-2</v>
      </c>
      <c r="BP96" s="64">
        <f>IFERROR(1/J96*(Y96/H96),"0")</f>
        <v>5.128205128205128E-2</v>
      </c>
    </row>
    <row r="97" spans="1:68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7.5</v>
      </c>
      <c r="Y97" s="386">
        <f>IFERROR(Y94/H94,"0")+IFERROR(Y95/H95,"0")+IFERROR(Y96/H96,"0")</f>
        <v>8</v>
      </c>
      <c r="Z97" s="386">
        <f>IFERROR(IF(Z94="",0,Z94),"0")+IFERROR(IF(Z95="",0,Z95),"0")+IFERROR(IF(Z96="",0,Z96),"0")</f>
        <v>6.0240000000000002E-2</v>
      </c>
      <c r="AA97" s="387"/>
      <c r="AB97" s="387"/>
      <c r="AC97" s="387"/>
    </row>
    <row r="98" spans="1:68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18</v>
      </c>
      <c r="Y98" s="386">
        <f>IFERROR(SUM(Y94:Y96),"0")</f>
        <v>19.2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659</v>
      </c>
      <c r="Y101" s="385">
        <f>IFERROR(IF(X101="",0,CEILING((X101/$H101),1)*$H101),"")</f>
        <v>669.6</v>
      </c>
      <c r="Z101" s="36">
        <f>IFERROR(IF(Y101=0,"",ROUNDUP(Y101/H101,0)*0.02175),"")</f>
        <v>1.3484999999999998</v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688.28888888888878</v>
      </c>
      <c r="BN101" s="64">
        <f>IFERROR(Y101*I101/H101,"0")</f>
        <v>699.3599999999999</v>
      </c>
      <c r="BO101" s="64">
        <f>IFERROR(1/J101*(X101/H101),"0")</f>
        <v>1.0896164021164019</v>
      </c>
      <c r="BP101" s="64">
        <f>IFERROR(1/J101*(Y101/H101),"0")</f>
        <v>1.107142857142857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157</v>
      </c>
      <c r="Y103" s="385">
        <f>IFERROR(IF(X103="",0,CEILING((X103/$H103),1)*$H103),"")</f>
        <v>157.5</v>
      </c>
      <c r="Z103" s="36">
        <f>IFERROR(IF(Y103=0,"",ROUNDUP(Y103/H103,0)*0.00937),"")</f>
        <v>0.32795000000000002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164.32666666666668</v>
      </c>
      <c r="BN103" s="64">
        <f>IFERROR(Y103*I103/H103,"0")</f>
        <v>164.85000000000002</v>
      </c>
      <c r="BO103" s="64">
        <f>IFERROR(1/J103*(X103/H103),"0")</f>
        <v>0.29074074074074069</v>
      </c>
      <c r="BP103" s="64">
        <f>IFERROR(1/J103*(Y103/H103),"0")</f>
        <v>0.29166666666666669</v>
      </c>
    </row>
    <row r="104" spans="1:68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95.907407407407391</v>
      </c>
      <c r="Y104" s="386">
        <f>IFERROR(Y101/H101,"0")+IFERROR(Y102/H102,"0")+IFERROR(Y103/H103,"0")</f>
        <v>97</v>
      </c>
      <c r="Z104" s="386">
        <f>IFERROR(IF(Z101="",0,Z101),"0")+IFERROR(IF(Z102="",0,Z102),"0")+IFERROR(IF(Z103="",0,Z103),"0")</f>
        <v>1.6764499999999998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816</v>
      </c>
      <c r="Y105" s="386">
        <f>IFERROR(SUM(Y101:Y103),"0")</f>
        <v>827.1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355</v>
      </c>
      <c r="Y107" s="385">
        <f>IFERROR(IF(X107="",0,CEILING((X107/$H107),1)*$H107),"")</f>
        <v>361.2</v>
      </c>
      <c r="Z107" s="36">
        <f>IFERROR(IF(Y107=0,"",ROUNDUP(Y107/H107,0)*0.02175),"")</f>
        <v>0.93524999999999991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378.83571428571429</v>
      </c>
      <c r="BN107" s="64">
        <f>IFERROR(Y107*I107/H107,"0")</f>
        <v>385.452</v>
      </c>
      <c r="BO107" s="64">
        <f>IFERROR(1/J107*(X107/H107),"0")</f>
        <v>0.75467687074829926</v>
      </c>
      <c r="BP107" s="64">
        <f>IFERROR(1/J107*(Y107/H107),"0")</f>
        <v>0.76785714285714279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115</v>
      </c>
      <c r="Y109" s="385">
        <f>IFERROR(IF(X109="",0,CEILING((X109/$H109),1)*$H109),"")</f>
        <v>116.10000000000001</v>
      </c>
      <c r="Z109" s="36">
        <f>IFERROR(IF(Y109=0,"",ROUNDUP(Y109/H109,0)*0.00753),"")</f>
        <v>0.32379000000000002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126.58518518518517</v>
      </c>
      <c r="BN109" s="64">
        <f>IFERROR(Y109*I109/H109,"0")</f>
        <v>127.79600000000001</v>
      </c>
      <c r="BO109" s="64">
        <f>IFERROR(1/J109*(X109/H109),"0")</f>
        <v>0.27302943969610632</v>
      </c>
      <c r="BP109" s="64">
        <f>IFERROR(1/J109*(Y109/H109),"0")</f>
        <v>0.27564102564102561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121</v>
      </c>
      <c r="Y111" s="385">
        <f>IFERROR(IF(X111="",0,CEILING((X111/$H111),1)*$H111),"")</f>
        <v>121.50000000000001</v>
      </c>
      <c r="Z111" s="36">
        <f>IFERROR(IF(Y111=0,"",ROUNDUP(Y111/H111,0)*0.00937),"")</f>
        <v>0.42164999999999997</v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133.90666666666667</v>
      </c>
      <c r="BN111" s="64">
        <f>IFERROR(Y111*I111/H111,"0")</f>
        <v>134.46</v>
      </c>
      <c r="BO111" s="64">
        <f>IFERROR(1/J111*(X111/H111),"0")</f>
        <v>0.37345679012345673</v>
      </c>
      <c r="BP111" s="64">
        <f>IFERROR(1/J111*(Y111/H111),"0")</f>
        <v>0.375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129.66931216931215</v>
      </c>
      <c r="Y112" s="386">
        <f>IFERROR(Y107/H107,"0")+IFERROR(Y108/H108,"0")+IFERROR(Y109/H109,"0")+IFERROR(Y110/H110,"0")+IFERROR(Y111/H111,"0")</f>
        <v>131</v>
      </c>
      <c r="Z112" s="386">
        <f>IFERROR(IF(Z107="",0,Z107),"0")+IFERROR(IF(Z108="",0,Z108),"0")+IFERROR(IF(Z109="",0,Z109),"0")+IFERROR(IF(Z110="",0,Z110),"0")+IFERROR(IF(Z111="",0,Z111),"0")</f>
        <v>1.6806899999999998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591</v>
      </c>
      <c r="Y113" s="386">
        <f>IFERROR(SUM(Y107:Y111),"0")</f>
        <v>598.80000000000007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550</v>
      </c>
      <c r="Y117" s="385">
        <f>IFERROR(IF(X117="",0,CEILING((X117/$H117),1)*$H117),"")</f>
        <v>560</v>
      </c>
      <c r="Z117" s="36">
        <f>IFERROR(IF(Y117=0,"",ROUNDUP(Y117/H117,0)*0.02175),"")</f>
        <v>1.0874999999999999</v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573.57142857142856</v>
      </c>
      <c r="BN117" s="64">
        <f>IFERROR(Y117*I117/H117,"0")</f>
        <v>584</v>
      </c>
      <c r="BO117" s="64">
        <f>IFERROR(1/J117*(X117/H117),"0")</f>
        <v>0.87691326530612246</v>
      </c>
      <c r="BP117" s="64">
        <f>IFERROR(1/J117*(Y117/H117),"0")</f>
        <v>0.89285714285714279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49.107142857142861</v>
      </c>
      <c r="Y121" s="386">
        <f>IFERROR(Y116/H116,"0")+IFERROR(Y117/H117,"0")+IFERROR(Y118/H118,"0")+IFERROR(Y119/H119,"0")+IFERROR(Y120/H120,"0")</f>
        <v>50</v>
      </c>
      <c r="Z121" s="386">
        <f>IFERROR(IF(Z116="",0,Z116),"0")+IFERROR(IF(Z117="",0,Z117),"0")+IFERROR(IF(Z118="",0,Z118),"0")+IFERROR(IF(Z119="",0,Z119),"0")+IFERROR(IF(Z120="",0,Z120),"0")</f>
        <v>1.0874999999999999</v>
      </c>
      <c r="AA121" s="387"/>
      <c r="AB121" s="387"/>
      <c r="AC121" s="387"/>
    </row>
    <row r="122" spans="1:68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550</v>
      </c>
      <c r="Y122" s="386">
        <f>IFERROR(SUM(Y116:Y120),"0")</f>
        <v>560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55</v>
      </c>
      <c r="Y124" s="385">
        <f>IFERROR(IF(X124="",0,CEILING((X124/$H124),1)*$H124),"")</f>
        <v>64.800000000000011</v>
      </c>
      <c r="Z124" s="36">
        <f>IFERROR(IF(Y124=0,"",ROUNDUP(Y124/H124,0)*0.02175),"")</f>
        <v>0.1305</v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57.444444444444436</v>
      </c>
      <c r="BN124" s="64">
        <f>IFERROR(Y124*I124/H124,"0")</f>
        <v>67.680000000000007</v>
      </c>
      <c r="BO124" s="64">
        <f>IFERROR(1/J124*(X124/H124),"0")</f>
        <v>0.10609567901234568</v>
      </c>
      <c r="BP124" s="64">
        <f>IFERROR(1/J124*(Y124/H124),"0")</f>
        <v>0.125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5.0925925925925926</v>
      </c>
      <c r="Y127" s="386">
        <f>IFERROR(Y124/H124,"0")+IFERROR(Y125/H125,"0")+IFERROR(Y126/H126,"0")</f>
        <v>6.0000000000000009</v>
      </c>
      <c r="Z127" s="386">
        <f>IFERROR(IF(Z124="",0,Z124),"0")+IFERROR(IF(Z125="",0,Z125),"0")+IFERROR(IF(Z126="",0,Z126),"0")</f>
        <v>0.1305</v>
      </c>
      <c r="AA127" s="387"/>
      <c r="AB127" s="387"/>
      <c r="AC127" s="387"/>
    </row>
    <row r="128" spans="1:68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55</v>
      </c>
      <c r="Y128" s="386">
        <f>IFERROR(SUM(Y124:Y126),"0")</f>
        <v>64.800000000000011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435</v>
      </c>
      <c r="Y131" s="385">
        <f t="shared" si="21"/>
        <v>436.8</v>
      </c>
      <c r="Z131" s="36">
        <f>IFERROR(IF(Y131=0,"",ROUNDUP(Y131/H131,0)*0.02175),"")</f>
        <v>1.131</v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463.89642857142854</v>
      </c>
      <c r="BN131" s="64">
        <f t="shared" si="23"/>
        <v>465.81599999999997</v>
      </c>
      <c r="BO131" s="64">
        <f t="shared" si="24"/>
        <v>0.92474489795918358</v>
      </c>
      <c r="BP131" s="64">
        <f t="shared" si="25"/>
        <v>0.92857142857142849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170</v>
      </c>
      <c r="Y133" s="385">
        <f t="shared" si="21"/>
        <v>170.10000000000002</v>
      </c>
      <c r="Z133" s="36">
        <f>IFERROR(IF(Y133=0,"",ROUNDUP(Y133/H133,0)*0.00753),"")</f>
        <v>0.47439000000000003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187.12592592592591</v>
      </c>
      <c r="BN133" s="64">
        <f t="shared" si="23"/>
        <v>187.23599999999999</v>
      </c>
      <c r="BO133" s="64">
        <f t="shared" si="24"/>
        <v>0.40360873694207028</v>
      </c>
      <c r="BP133" s="64">
        <f t="shared" si="25"/>
        <v>0.40384615384615385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114.74867724867724</v>
      </c>
      <c r="Y136" s="386">
        <f>IFERROR(Y130/H130,"0")+IFERROR(Y131/H131,"0")+IFERROR(Y132/H132,"0")+IFERROR(Y133/H133,"0")+IFERROR(Y134/H134,"0")+IFERROR(Y135/H135,"0")</f>
        <v>115</v>
      </c>
      <c r="Z136" s="386">
        <f>IFERROR(IF(Z130="",0,Z130),"0")+IFERROR(IF(Z131="",0,Z131),"0")+IFERROR(IF(Z132="",0,Z132),"0")+IFERROR(IF(Z133="",0,Z133),"0")+IFERROR(IF(Z134="",0,Z134),"0")+IFERROR(IF(Z135="",0,Z135),"0")</f>
        <v>1.6053900000000001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605</v>
      </c>
      <c r="Y137" s="386">
        <f>IFERROR(SUM(Y130:Y135),"0")</f>
        <v>606.90000000000009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68</v>
      </c>
      <c r="Y175" s="385">
        <f>IFERROR(IF(X175="",0,CEILING((X175/$H175),1)*$H175),"")</f>
        <v>75.600000000000009</v>
      </c>
      <c r="Z175" s="36">
        <f>IFERROR(IF(Y175=0,"",ROUNDUP(Y175/H175,0)*0.02175),"")</f>
        <v>0.19574999999999998</v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72.565714285714279</v>
      </c>
      <c r="BN175" s="64">
        <f>IFERROR(Y175*I175/H175,"0")</f>
        <v>80.676000000000016</v>
      </c>
      <c r="BO175" s="64">
        <f>IFERROR(1/J175*(X175/H175),"0")</f>
        <v>0.14455782312925169</v>
      </c>
      <c r="BP175" s="64">
        <f>IFERROR(1/J175*(Y175/H175),"0")</f>
        <v>0.1607142857142857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8.0952380952380949</v>
      </c>
      <c r="Y178" s="386">
        <f>IFERROR(Y175/H175,"0")+IFERROR(Y176/H176,"0")+IFERROR(Y177/H177,"0")</f>
        <v>9</v>
      </c>
      <c r="Z178" s="386">
        <f>IFERROR(IF(Z175="",0,Z175),"0")+IFERROR(IF(Z176="",0,Z176),"0")+IFERROR(IF(Z177="",0,Z177),"0")</f>
        <v>0.19574999999999998</v>
      </c>
      <c r="AA178" s="387"/>
      <c r="AB178" s="387"/>
      <c r="AC178" s="387"/>
    </row>
    <row r="179" spans="1:68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68</v>
      </c>
      <c r="Y179" s="386">
        <f>IFERROR(SUM(Y175:Y177),"0")</f>
        <v>75.600000000000009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111</v>
      </c>
      <c r="Y183" s="385">
        <f t="shared" ref="Y183:Y190" si="26">IFERROR(IF(X183="",0,CEILING((X183/$H183),1)*$H183),"")</f>
        <v>113.4</v>
      </c>
      <c r="Z183" s="36">
        <f>IFERROR(IF(Y183=0,"",ROUNDUP(Y183/H183,0)*0.00753),"")</f>
        <v>0.20331000000000002</v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117.87142857142857</v>
      </c>
      <c r="BN183" s="64">
        <f t="shared" ref="BN183:BN190" si="28">IFERROR(Y183*I183/H183,"0")</f>
        <v>120.42</v>
      </c>
      <c r="BO183" s="64">
        <f t="shared" ref="BO183:BO190" si="29">IFERROR(1/J183*(X183/H183),"0")</f>
        <v>0.16941391941391939</v>
      </c>
      <c r="BP183" s="64">
        <f t="shared" ref="BP183:BP190" si="30">IFERROR(1/J183*(Y183/H183),"0")</f>
        <v>0.17307692307692307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239</v>
      </c>
      <c r="Y185" s="385">
        <f t="shared" si="26"/>
        <v>239.4</v>
      </c>
      <c r="Z185" s="36">
        <f>IFERROR(IF(Y185=0,"",ROUNDUP(Y185/H185,0)*0.00753),"")</f>
        <v>0.42921000000000004</v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250.38095238095241</v>
      </c>
      <c r="BN185" s="64">
        <f t="shared" si="28"/>
        <v>250.8</v>
      </c>
      <c r="BO185" s="64">
        <f t="shared" si="29"/>
        <v>0.36477411477411475</v>
      </c>
      <c r="BP185" s="64">
        <f t="shared" si="30"/>
        <v>0.36538461538461536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116</v>
      </c>
      <c r="Y186" s="385">
        <f t="shared" si="26"/>
        <v>117.60000000000001</v>
      </c>
      <c r="Z186" s="36">
        <f>IFERROR(IF(Y186=0,"",ROUNDUP(Y186/H186,0)*0.00502),"")</f>
        <v>0.28112000000000004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123.18095238095238</v>
      </c>
      <c r="BN186" s="64">
        <f t="shared" si="28"/>
        <v>124.88</v>
      </c>
      <c r="BO186" s="64">
        <f t="shared" si="29"/>
        <v>0.23606023606023607</v>
      </c>
      <c r="BP186" s="64">
        <f t="shared" si="30"/>
        <v>0.23931623931623935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70</v>
      </c>
      <c r="Y188" s="385">
        <f t="shared" si="26"/>
        <v>71.400000000000006</v>
      </c>
      <c r="Z188" s="36">
        <f>IFERROR(IF(Y188=0,"",ROUNDUP(Y188/H188,0)*0.00502),"")</f>
        <v>0.17068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73.333333333333329</v>
      </c>
      <c r="BN188" s="64">
        <f t="shared" si="28"/>
        <v>74.8</v>
      </c>
      <c r="BO188" s="64">
        <f t="shared" si="29"/>
        <v>0.14245014245014245</v>
      </c>
      <c r="BP188" s="64">
        <f t="shared" si="30"/>
        <v>0.14529914529914531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171.90476190476187</v>
      </c>
      <c r="Y191" s="386">
        <f>IFERROR(Y183/H183,"0")+IFERROR(Y184/H184,"0")+IFERROR(Y185/H185,"0")+IFERROR(Y186/H186,"0")+IFERROR(Y187/H187,"0")+IFERROR(Y188/H188,"0")+IFERROR(Y189/H189,"0")+IFERROR(Y190/H190,"0")</f>
        <v>174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1.0843200000000002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536</v>
      </c>
      <c r="Y192" s="386">
        <f>IFERROR(SUM(Y183:Y190),"0")</f>
        <v>541.80000000000007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402</v>
      </c>
      <c r="Y205" s="385">
        <f t="shared" ref="Y205:Y212" si="31">IFERROR(IF(X205="",0,CEILING((X205/$H205),1)*$H205),"")</f>
        <v>405</v>
      </c>
      <c r="Z205" s="36">
        <f>IFERROR(IF(Y205=0,"",ROUNDUP(Y205/H205,0)*0.00937),"")</f>
        <v>0.70274999999999999</v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417.63333333333333</v>
      </c>
      <c r="BN205" s="64">
        <f t="shared" ref="BN205:BN212" si="33">IFERROR(Y205*I205/H205,"0")</f>
        <v>420.75</v>
      </c>
      <c r="BO205" s="64">
        <f t="shared" ref="BO205:BO212" si="34">IFERROR(1/J205*(X205/H205),"0")</f>
        <v>0.62037037037037035</v>
      </c>
      <c r="BP205" s="64">
        <f t="shared" ref="BP205:BP212" si="35">IFERROR(1/J205*(Y205/H205),"0")</f>
        <v>0.625</v>
      </c>
    </row>
    <row r="206" spans="1:68" ht="27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350</v>
      </c>
      <c r="Y206" s="385">
        <f t="shared" si="31"/>
        <v>351</v>
      </c>
      <c r="Z206" s="36">
        <f>IFERROR(IF(Y206=0,"",ROUNDUP(Y206/H206,0)*0.00937),"")</f>
        <v>0.60904999999999998</v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363.61111111111109</v>
      </c>
      <c r="BN206" s="64">
        <f t="shared" si="33"/>
        <v>364.65</v>
      </c>
      <c r="BO206" s="64">
        <f t="shared" si="34"/>
        <v>0.54012345679012341</v>
      </c>
      <c r="BP206" s="64">
        <f t="shared" si="35"/>
        <v>0.54166666666666663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33</v>
      </c>
      <c r="Y208" s="385">
        <f t="shared" si="31"/>
        <v>37.800000000000004</v>
      </c>
      <c r="Z208" s="36">
        <f>IFERROR(IF(Y208=0,"",ROUNDUP(Y208/H208,0)*0.00937),"")</f>
        <v>6.5589999999999996E-2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34.283333333333339</v>
      </c>
      <c r="BN208" s="64">
        <f t="shared" si="33"/>
        <v>39.270000000000003</v>
      </c>
      <c r="BO208" s="64">
        <f t="shared" si="34"/>
        <v>5.0925925925925923E-2</v>
      </c>
      <c r="BP208" s="64">
        <f t="shared" si="35"/>
        <v>5.8333333333333334E-2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145.37037037037035</v>
      </c>
      <c r="Y213" s="386">
        <f>IFERROR(Y205/H205,"0")+IFERROR(Y206/H206,"0")+IFERROR(Y207/H207,"0")+IFERROR(Y208/H208,"0")+IFERROR(Y209/H209,"0")+IFERROR(Y210/H210,"0")+IFERROR(Y211/H211,"0")+IFERROR(Y212/H212,"0")</f>
        <v>147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1.3773899999999999</v>
      </c>
      <c r="AA213" s="387"/>
      <c r="AB213" s="387"/>
      <c r="AC213" s="387"/>
    </row>
    <row r="214" spans="1:68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785</v>
      </c>
      <c r="Y214" s="386">
        <f>IFERROR(SUM(Y205:Y212),"0")</f>
        <v>793.8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439</v>
      </c>
      <c r="Y219" s="385">
        <f t="shared" si="36"/>
        <v>443.7</v>
      </c>
      <c r="Z219" s="36">
        <f>IFERROR(IF(Y219=0,"",ROUNDUP(Y219/H219,0)*0.02175),"")</f>
        <v>1.1092499999999998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467.4593103448276</v>
      </c>
      <c r="BN219" s="64">
        <f t="shared" si="38"/>
        <v>472.464</v>
      </c>
      <c r="BO219" s="64">
        <f t="shared" si="39"/>
        <v>0.90106732348111662</v>
      </c>
      <c r="BP219" s="64">
        <f t="shared" si="40"/>
        <v>0.9107142857142857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377</v>
      </c>
      <c r="Y220" s="385">
        <f t="shared" si="36"/>
        <v>379.2</v>
      </c>
      <c r="Z220" s="36">
        <f t="shared" ref="Z220:Z226" si="41">IFERROR(IF(Y220=0,"",ROUNDUP(Y220/H220,0)*0.00753),"")</f>
        <v>1.18974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422.55416666666667</v>
      </c>
      <c r="BN220" s="64">
        <f t="shared" si="38"/>
        <v>425.02000000000004</v>
      </c>
      <c r="BO220" s="64">
        <f t="shared" si="39"/>
        <v>1.0069444444444444</v>
      </c>
      <c r="BP220" s="64">
        <f t="shared" si="40"/>
        <v>1.0128205128205128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267</v>
      </c>
      <c r="Y222" s="385">
        <f t="shared" si="36"/>
        <v>268.8</v>
      </c>
      <c r="Z222" s="36">
        <f t="shared" si="41"/>
        <v>0.84336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297.26000000000005</v>
      </c>
      <c r="BN222" s="64">
        <f t="shared" si="38"/>
        <v>299.26400000000001</v>
      </c>
      <c r="BO222" s="64">
        <f t="shared" si="39"/>
        <v>0.71314102564102566</v>
      </c>
      <c r="BP222" s="64">
        <f t="shared" si="40"/>
        <v>0.71794871794871806</v>
      </c>
    </row>
    <row r="223" spans="1:68" ht="27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498</v>
      </c>
      <c r="Y223" s="385">
        <f t="shared" si="36"/>
        <v>499.2</v>
      </c>
      <c r="Z223" s="36">
        <f t="shared" si="41"/>
        <v>1.5662400000000001</v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554.44000000000005</v>
      </c>
      <c r="BN223" s="64">
        <f t="shared" si="38"/>
        <v>555.77600000000007</v>
      </c>
      <c r="BO223" s="64">
        <f t="shared" si="39"/>
        <v>1.3301282051282051</v>
      </c>
      <c r="BP223" s="64">
        <f t="shared" si="40"/>
        <v>1.3333333333333333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226</v>
      </c>
      <c r="Y225" s="385">
        <f t="shared" si="36"/>
        <v>228</v>
      </c>
      <c r="Z225" s="36">
        <f t="shared" si="41"/>
        <v>0.71535000000000004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251.61333333333337</v>
      </c>
      <c r="BN225" s="64">
        <f t="shared" si="38"/>
        <v>253.84</v>
      </c>
      <c r="BO225" s="64">
        <f t="shared" si="39"/>
        <v>0.6036324786324786</v>
      </c>
      <c r="BP225" s="64">
        <f t="shared" si="40"/>
        <v>0.60897435897435892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305</v>
      </c>
      <c r="Y226" s="385">
        <f t="shared" si="36"/>
        <v>307.2</v>
      </c>
      <c r="Z226" s="36">
        <f t="shared" si="41"/>
        <v>0.96384000000000003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340.32916666666665</v>
      </c>
      <c r="BN226" s="64">
        <f t="shared" si="38"/>
        <v>342.78399999999999</v>
      </c>
      <c r="BO226" s="64">
        <f t="shared" si="39"/>
        <v>0.81463675213675213</v>
      </c>
      <c r="BP226" s="64">
        <f t="shared" si="40"/>
        <v>0.82051282051282048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747.54310344827582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752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6.3877800000000002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2112</v>
      </c>
      <c r="Y228" s="386">
        <f>IFERROR(SUM(Y216:Y226),"0")</f>
        <v>2126.1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hidden="1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0</v>
      </c>
      <c r="Y233" s="385">
        <f>IFERROR(IF(X233="",0,CEILING((X233/$H233),1)*$H233),"")</f>
        <v>0</v>
      </c>
      <c r="Z233" s="36" t="str">
        <f>IFERROR(IF(Y233=0,"",ROUNDUP(Y233/H233,0)*0.00753),"")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31</v>
      </c>
      <c r="Y234" s="385">
        <f>IFERROR(IF(X234="",0,CEILING((X234/$H234),1)*$H234),"")</f>
        <v>31.2</v>
      </c>
      <c r="Z234" s="36">
        <f>IFERROR(IF(Y234=0,"",ROUNDUP(Y234/H234,0)*0.00753),"")</f>
        <v>9.7890000000000005E-2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34.513333333333335</v>
      </c>
      <c r="BN234" s="64">
        <f>IFERROR(Y234*I234/H234,"0")</f>
        <v>34.736000000000004</v>
      </c>
      <c r="BO234" s="64">
        <f>IFERROR(1/J234*(X234/H234),"0")</f>
        <v>8.279914529914531E-2</v>
      </c>
      <c r="BP234" s="64">
        <f>IFERROR(1/J234*(Y234/H234),"0")</f>
        <v>8.3333333333333329E-2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12.916666666666668</v>
      </c>
      <c r="Y235" s="386">
        <f>IFERROR(Y230/H230,"0")+IFERROR(Y231/H231,"0")+IFERROR(Y232/H232,"0")+IFERROR(Y233/H233,"0")+IFERROR(Y234/H234,"0")</f>
        <v>13</v>
      </c>
      <c r="Z235" s="386">
        <f>IFERROR(IF(Z230="",0,Z230),"0")+IFERROR(IF(Z231="",0,Z231),"0")+IFERROR(IF(Z232="",0,Z232),"0")+IFERROR(IF(Z233="",0,Z233),"0")+IFERROR(IF(Z234="",0,Z234),"0")</f>
        <v>9.7890000000000005E-2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31</v>
      </c>
      <c r="Y236" s="386">
        <f>IFERROR(SUM(Y230:Y234),"0")</f>
        <v>31.2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61</v>
      </c>
      <c r="Y242" s="385">
        <f t="shared" si="42"/>
        <v>69.599999999999994</v>
      </c>
      <c r="Z242" s="36">
        <f>IFERROR(IF(Y242=0,"",ROUNDUP(Y242/H242,0)*0.02175),"")</f>
        <v>0.1305</v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63.524137931034481</v>
      </c>
      <c r="BN242" s="64">
        <f t="shared" si="44"/>
        <v>72.47999999999999</v>
      </c>
      <c r="BO242" s="64">
        <f t="shared" si="45"/>
        <v>9.3903940886699511E-2</v>
      </c>
      <c r="BP242" s="64">
        <f t="shared" si="46"/>
        <v>0.10714285714285714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hidden="1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0</v>
      </c>
      <c r="Y246" s="385">
        <f t="shared" si="42"/>
        <v>0</v>
      </c>
      <c r="Z246" s="36" t="str">
        <f>IFERROR(IF(Y246=0,"",ROUNDUP(Y246/H246,0)*0.00937),"")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5.2586206896551726</v>
      </c>
      <c r="Y247" s="386">
        <f>IFERROR(Y239/H239,"0")+IFERROR(Y240/H240,"0")+IFERROR(Y241/H241,"0")+IFERROR(Y242/H242,"0")+IFERROR(Y243/H243,"0")+IFERROR(Y244/H244,"0")+IFERROR(Y245/H245,"0")+IFERROR(Y246/H246,"0")</f>
        <v>6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0.1305</v>
      </c>
      <c r="AA247" s="387"/>
      <c r="AB247" s="387"/>
      <c r="AC247" s="387"/>
    </row>
    <row r="248" spans="1:68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61</v>
      </c>
      <c r="Y248" s="386">
        <f>IFERROR(SUM(Y239:Y246),"0")</f>
        <v>69.599999999999994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0</v>
      </c>
      <c r="Y255" s="385">
        <f t="shared" si="47"/>
        <v>0</v>
      </c>
      <c r="Z255" s="36" t="str">
        <f>IFERROR(IF(Y255=0,"",ROUNDUP(Y255/H255,0)*0.00937),"")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0</v>
      </c>
      <c r="Y259" s="386">
        <f>IFERROR(Y251/H251,"0")+IFERROR(Y252/H252,"0")+IFERROR(Y253/H253,"0")+IFERROR(Y254/H254,"0")+IFERROR(Y255/H255,"0")+IFERROR(Y256/H256,"0")+IFERROR(Y257/H257,"0")+IFERROR(Y258/H258,"0")</f>
        <v>0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387"/>
      <c r="AB259" s="387"/>
      <c r="AC259" s="387"/>
    </row>
    <row r="260" spans="1:68" hidden="1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0</v>
      </c>
      <c r="Y260" s="386">
        <f>IFERROR(SUM(Y251:Y258),"0")</f>
        <v>0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39</v>
      </c>
      <c r="Y285" s="385">
        <f>IFERROR(IF(X285="",0,CEILING((X285/$H285),1)*$H285),"")</f>
        <v>40.799999999999997</v>
      </c>
      <c r="Z285" s="36">
        <f>IFERROR(IF(Y285=0,"",ROUNDUP(Y285/H285,0)*0.00753),"")</f>
        <v>0.12801000000000001</v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43.420000000000009</v>
      </c>
      <c r="BN285" s="64">
        <f>IFERROR(Y285*I285/H285,"0")</f>
        <v>45.423999999999999</v>
      </c>
      <c r="BO285" s="64">
        <f>IFERROR(1/J285*(X285/H285),"0")</f>
        <v>0.10416666666666666</v>
      </c>
      <c r="BP285" s="64">
        <f>IFERROR(1/J285*(Y285/H285),"0")</f>
        <v>0.10897435897435898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3</v>
      </c>
      <c r="Y287" s="385">
        <f>IFERROR(IF(X287="",0,CEILING((X287/$H287),1)*$H287),"")</f>
        <v>4.8</v>
      </c>
      <c r="Z287" s="36">
        <f>IFERROR(IF(Y287=0,"",ROUNDUP(Y287/H287,0)*0.00753),"")</f>
        <v>1.506E-2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3.2500000000000004</v>
      </c>
      <c r="BN287" s="64">
        <f>IFERROR(Y287*I287/H287,"0")</f>
        <v>5.2</v>
      </c>
      <c r="BO287" s="64">
        <f>IFERROR(1/J287*(X287/H287),"0")</f>
        <v>8.0128205128205121E-3</v>
      </c>
      <c r="BP287" s="64">
        <f>IFERROR(1/J287*(Y287/H287),"0")</f>
        <v>1.282051282051282E-2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17.5</v>
      </c>
      <c r="Y289" s="386">
        <f>IFERROR(Y284/H284,"0")+IFERROR(Y285/H285,"0")+IFERROR(Y286/H286,"0")+IFERROR(Y287/H287,"0")+IFERROR(Y288/H288,"0")</f>
        <v>19</v>
      </c>
      <c r="Z289" s="386">
        <f>IFERROR(IF(Z284="",0,Z284),"0")+IFERROR(IF(Z285="",0,Z285),"0")+IFERROR(IF(Z286="",0,Z286),"0")+IFERROR(IF(Z287="",0,Z287),"0")+IFERROR(IF(Z288="",0,Z288),"0")</f>
        <v>0.14307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42</v>
      </c>
      <c r="Y290" s="386">
        <f>IFERROR(SUM(Y284:Y288),"0")</f>
        <v>45.599999999999994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27</v>
      </c>
      <c r="Y318" s="385">
        <f>IFERROR(IF(X318="",0,CEILING((X318/$H318),1)*$H318),"")</f>
        <v>29.400000000000002</v>
      </c>
      <c r="Z318" s="36">
        <f>IFERROR(IF(Y318=0,"",ROUNDUP(Y318/H318,0)*0.00753),"")</f>
        <v>5.271E-2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28.671428571428571</v>
      </c>
      <c r="BN318" s="64">
        <f>IFERROR(Y318*I318/H318,"0")</f>
        <v>31.22</v>
      </c>
      <c r="BO318" s="64">
        <f>IFERROR(1/J318*(X318/H318),"0")</f>
        <v>4.1208791208791201E-2</v>
      </c>
      <c r="BP318" s="64">
        <f>IFERROR(1/J318*(Y318/H318),"0")</f>
        <v>4.4871794871794872E-2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6.4285714285714279</v>
      </c>
      <c r="Y322" s="386">
        <f>IFERROR(Y318/H318,"0")+IFERROR(Y319/H319,"0")+IFERROR(Y320/H320,"0")+IFERROR(Y321/H321,"0")</f>
        <v>7</v>
      </c>
      <c r="Z322" s="386">
        <f>IFERROR(IF(Z318="",0,Z318),"0")+IFERROR(IF(Z319="",0,Z319),"0")+IFERROR(IF(Z320="",0,Z320),"0")+IFERROR(IF(Z321="",0,Z321),"0")</f>
        <v>5.271E-2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27</v>
      </c>
      <c r="Y323" s="386">
        <f>IFERROR(SUM(Y318:Y321),"0")</f>
        <v>29.400000000000002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145</v>
      </c>
      <c r="Y334" s="385">
        <f>IFERROR(IF(X334="",0,CEILING((X334/$H334),1)*$H334),"")</f>
        <v>151.20000000000002</v>
      </c>
      <c r="Z334" s="36">
        <f>IFERROR(IF(Y334=0,"",ROUNDUP(Y334/H334,0)*0.02175),"")</f>
        <v>0.39149999999999996</v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154.73571428571427</v>
      </c>
      <c r="BN334" s="64">
        <f>IFERROR(Y334*I334/H334,"0")</f>
        <v>161.35200000000003</v>
      </c>
      <c r="BO334" s="64">
        <f>IFERROR(1/J334*(X334/H334),"0")</f>
        <v>0.30824829931972791</v>
      </c>
      <c r="BP334" s="64">
        <f>IFERROR(1/J334*(Y334/H334),"0")</f>
        <v>0.3214285714285714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126</v>
      </c>
      <c r="Y335" s="385">
        <f>IFERROR(IF(X335="",0,CEILING((X335/$H335),1)*$H335),"")</f>
        <v>132.6</v>
      </c>
      <c r="Z335" s="36">
        <f>IFERROR(IF(Y335=0,"",ROUNDUP(Y335/H335,0)*0.02175),"")</f>
        <v>0.36974999999999997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135.11076923076925</v>
      </c>
      <c r="BN335" s="64">
        <f>IFERROR(Y335*I335/H335,"0")</f>
        <v>142.18800000000002</v>
      </c>
      <c r="BO335" s="64">
        <f>IFERROR(1/J335*(X335/H335),"0")</f>
        <v>0.28846153846153844</v>
      </c>
      <c r="BP335" s="64">
        <f>IFERROR(1/J335*(Y335/H335),"0")</f>
        <v>0.30357142857142855</v>
      </c>
    </row>
    <row r="336" spans="1:68" ht="16.5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10</v>
      </c>
      <c r="Y336" s="385">
        <f>IFERROR(IF(X336="",0,CEILING((X336/$H336),1)*$H336),"")</f>
        <v>16.8</v>
      </c>
      <c r="Z336" s="36">
        <f>IFERROR(IF(Y336=0,"",ROUNDUP(Y336/H336,0)*0.02175),"")</f>
        <v>4.3499999999999997E-2</v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10.671428571428571</v>
      </c>
      <c r="BN336" s="64">
        <f>IFERROR(Y336*I336/H336,"0")</f>
        <v>17.928000000000001</v>
      </c>
      <c r="BO336" s="64">
        <f>IFERROR(1/J336*(X336/H336),"0")</f>
        <v>2.1258503401360544E-2</v>
      </c>
      <c r="BP336" s="64">
        <f>IFERROR(1/J336*(Y336/H336),"0")</f>
        <v>3.5714285714285712E-2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34.606227106227109</v>
      </c>
      <c r="Y337" s="386">
        <f>IFERROR(Y334/H334,"0")+IFERROR(Y335/H335,"0")+IFERROR(Y336/H336,"0")</f>
        <v>37</v>
      </c>
      <c r="Z337" s="386">
        <f>IFERROR(IF(Z334="",0,Z334),"0")+IFERROR(IF(Z335="",0,Z335),"0")+IFERROR(IF(Z336="",0,Z336),"0")</f>
        <v>0.80474999999999997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281</v>
      </c>
      <c r="Y338" s="386">
        <f>IFERROR(SUM(Y334:Y336),"0")</f>
        <v>300.60000000000002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12</v>
      </c>
      <c r="Y342" s="385">
        <f>IFERROR(IF(X342="",0,CEILING((X342/$H342),1)*$H342),"")</f>
        <v>12.75</v>
      </c>
      <c r="Z342" s="36">
        <f>IFERROR(IF(Y342=0,"",ROUNDUP(Y342/H342,0)*0.00753),"")</f>
        <v>3.7650000000000003E-2</v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14.000000000000002</v>
      </c>
      <c r="BN342" s="64">
        <f>IFERROR(Y342*I342/H342,"0")</f>
        <v>14.875</v>
      </c>
      <c r="BO342" s="64">
        <f>IFERROR(1/J342*(X342/H342),"0")</f>
        <v>3.0165912518853696E-2</v>
      </c>
      <c r="BP342" s="64">
        <f>IFERROR(1/J342*(Y342/H342),"0")</f>
        <v>3.2051282051282048E-2</v>
      </c>
    </row>
    <row r="343" spans="1:68" ht="27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16</v>
      </c>
      <c r="Y343" s="385">
        <f>IFERROR(IF(X343="",0,CEILING((X343/$H343),1)*$H343),"")</f>
        <v>17.849999999999998</v>
      </c>
      <c r="Z343" s="36">
        <f>IFERROR(IF(Y343=0,"",ROUNDUP(Y343/H343,0)*0.00753),"")</f>
        <v>5.271E-2</v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18.196078431372548</v>
      </c>
      <c r="BN343" s="64">
        <f>IFERROR(Y343*I343/H343,"0")</f>
        <v>20.299999999999997</v>
      </c>
      <c r="BO343" s="64">
        <f>IFERROR(1/J343*(X343/H343),"0")</f>
        <v>4.022121669180493E-2</v>
      </c>
      <c r="BP343" s="64">
        <f>IFERROR(1/J343*(Y343/H343),"0")</f>
        <v>4.4871794871794872E-2</v>
      </c>
    </row>
    <row r="344" spans="1:68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10.980392156862745</v>
      </c>
      <c r="Y344" s="386">
        <f>IFERROR(Y340/H340,"0")+IFERROR(Y341/H341,"0")+IFERROR(Y342/H342,"0")+IFERROR(Y343/H343,"0")</f>
        <v>12</v>
      </c>
      <c r="Z344" s="386">
        <f>IFERROR(IF(Z340="",0,Z340),"0")+IFERROR(IF(Z341="",0,Z341),"0")+IFERROR(IF(Z342="",0,Z342),"0")+IFERROR(IF(Z343="",0,Z343),"0")</f>
        <v>9.0359999999999996E-2</v>
      </c>
      <c r="AA344" s="387"/>
      <c r="AB344" s="387"/>
      <c r="AC344" s="387"/>
    </row>
    <row r="345" spans="1:68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28</v>
      </c>
      <c r="Y345" s="386">
        <f>IFERROR(SUM(Y340:Y343),"0")</f>
        <v>30.599999999999998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34</v>
      </c>
      <c r="Y354" s="385">
        <f>IFERROR(IF(X354="",0,CEILING((X354/$H354),1)*$H354),"")</f>
        <v>34.200000000000003</v>
      </c>
      <c r="Z354" s="36">
        <f>IFERROR(IF(Y354=0,"",ROUNDUP(Y354/H354,0)*0.00753),"")</f>
        <v>0.14307</v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38.684444444444445</v>
      </c>
      <c r="BN354" s="64">
        <f>IFERROR(Y354*I354/H354,"0")</f>
        <v>38.911999999999999</v>
      </c>
      <c r="BO354" s="64">
        <f>IFERROR(1/J354*(X354/H354),"0")</f>
        <v>0.12108262108262108</v>
      </c>
      <c r="BP354" s="64">
        <f>IFERROR(1/J354*(Y354/H354),"0")</f>
        <v>0.12179487179487179</v>
      </c>
    </row>
    <row r="355" spans="1:68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18.888888888888889</v>
      </c>
      <c r="Y355" s="386">
        <f>IFERROR(Y354/H354,"0")</f>
        <v>19</v>
      </c>
      <c r="Z355" s="386">
        <f>IFERROR(IF(Z354="",0,Z354),"0")</f>
        <v>0.14307</v>
      </c>
      <c r="AA355" s="387"/>
      <c r="AB355" s="387"/>
      <c r="AC355" s="387"/>
    </row>
    <row r="356" spans="1:68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34</v>
      </c>
      <c r="Y356" s="386">
        <f>IFERROR(SUM(Y354:Y354),"0")</f>
        <v>34.200000000000003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154</v>
      </c>
      <c r="Y358" s="385">
        <f>IFERROR(IF(X358="",0,CEILING((X358/$H358),1)*$H358),"")</f>
        <v>162</v>
      </c>
      <c r="Z358" s="36">
        <f>IFERROR(IF(Y358=0,"",ROUNDUP(Y358/H358,0)*0.02175),"")</f>
        <v>0.43499999999999994</v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164.72296296296295</v>
      </c>
      <c r="BN358" s="64">
        <f>IFERROR(Y358*I358/H358,"0")</f>
        <v>173.28</v>
      </c>
      <c r="BO358" s="64">
        <f>IFERROR(1/J358*(X358/H358),"0")</f>
        <v>0.33950617283950613</v>
      </c>
      <c r="BP358" s="64">
        <f>IFERROR(1/J358*(Y358/H358),"0")</f>
        <v>0.3571428571428571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19.012345679012345</v>
      </c>
      <c r="Y361" s="386">
        <f>IFERROR(Y358/H358,"0")+IFERROR(Y359/H359,"0")+IFERROR(Y360/H360,"0")</f>
        <v>20</v>
      </c>
      <c r="Z361" s="386">
        <f>IFERROR(IF(Z358="",0,Z358),"0")+IFERROR(IF(Z359="",0,Z359),"0")+IFERROR(IF(Z360="",0,Z360),"0")</f>
        <v>0.43499999999999994</v>
      </c>
      <c r="AA361" s="387"/>
      <c r="AB361" s="387"/>
      <c r="AC361" s="387"/>
    </row>
    <row r="362" spans="1:68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154</v>
      </c>
      <c r="Y362" s="386">
        <f>IFERROR(SUM(Y358:Y360),"0")</f>
        <v>162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1524</v>
      </c>
      <c r="Y366" s="385">
        <f t="shared" ref="Y366:Y374" si="62">IFERROR(IF(X366="",0,CEILING((X366/$H366),1)*$H366),"")</f>
        <v>1530</v>
      </c>
      <c r="Z366" s="36">
        <f>IFERROR(IF(Y366=0,"",ROUNDUP(Y366/H366,0)*0.02175),"")</f>
        <v>2.2184999999999997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1572.768</v>
      </c>
      <c r="BN366" s="64">
        <f t="shared" ref="BN366:BN374" si="64">IFERROR(Y366*I366/H366,"0")</f>
        <v>1578.96</v>
      </c>
      <c r="BO366" s="64">
        <f t="shared" ref="BO366:BO374" si="65">IFERROR(1/J366*(X366/H366),"0")</f>
        <v>2.1166666666666663</v>
      </c>
      <c r="BP366" s="64">
        <f t="shared" ref="BP366:BP374" si="66">IFERROR(1/J366*(Y366/H366),"0")</f>
        <v>2.125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hidden="1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0</v>
      </c>
      <c r="Y368" s="385">
        <f t="shared" si="62"/>
        <v>0</v>
      </c>
      <c r="Z368" s="36" t="str">
        <f>IFERROR(IF(Y368=0,"",ROUNDUP(Y368/H368,0)*0.02175),"")</f>
        <v/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0</v>
      </c>
      <c r="BN368" s="64">
        <f t="shared" si="64"/>
        <v>0</v>
      </c>
      <c r="BO368" s="64">
        <f t="shared" si="65"/>
        <v>0</v>
      </c>
      <c r="BP368" s="64">
        <f t="shared" si="66"/>
        <v>0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1252</v>
      </c>
      <c r="Y370" s="385">
        <f t="shared" si="62"/>
        <v>1260</v>
      </c>
      <c r="Z370" s="36">
        <f>IFERROR(IF(Y370=0,"",ROUNDUP(Y370/H370,0)*0.02175),"")</f>
        <v>1.827</v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1292.0639999999999</v>
      </c>
      <c r="BN370" s="64">
        <f t="shared" si="64"/>
        <v>1300.32</v>
      </c>
      <c r="BO370" s="64">
        <f t="shared" si="65"/>
        <v>1.7388888888888889</v>
      </c>
      <c r="BP370" s="64">
        <f t="shared" si="66"/>
        <v>1.75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185.06666666666666</v>
      </c>
      <c r="Y375" s="386">
        <f>IFERROR(Y366/H366,"0")+IFERROR(Y367/H367,"0")+IFERROR(Y368/H368,"0")+IFERROR(Y369/H369,"0")+IFERROR(Y370/H370,"0")+IFERROR(Y371/H371,"0")+IFERROR(Y372/H372,"0")+IFERROR(Y373/H373,"0")+IFERROR(Y374/H374,"0")</f>
        <v>186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4.0454999999999997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2776</v>
      </c>
      <c r="Y376" s="386">
        <f>IFERROR(SUM(Y366:Y374),"0")</f>
        <v>2790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1331</v>
      </c>
      <c r="Y378" s="385">
        <f>IFERROR(IF(X378="",0,CEILING((X378/$H378),1)*$H378),"")</f>
        <v>1335</v>
      </c>
      <c r="Z378" s="36">
        <f>IFERROR(IF(Y378=0,"",ROUNDUP(Y378/H378,0)*0.02175),"")</f>
        <v>1.9357499999999999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1373.5920000000001</v>
      </c>
      <c r="BN378" s="64">
        <f>IFERROR(Y378*I378/H378,"0")</f>
        <v>1377.72</v>
      </c>
      <c r="BO378" s="64">
        <f>IFERROR(1/J378*(X378/H378),"0")</f>
        <v>1.848611111111111</v>
      </c>
      <c r="BP378" s="64">
        <f>IFERROR(1/J378*(Y378/H378),"0")</f>
        <v>1.8541666666666665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88.733333333333334</v>
      </c>
      <c r="Y380" s="386">
        <f>IFERROR(Y378/H378,"0")+IFERROR(Y379/H379,"0")</f>
        <v>89</v>
      </c>
      <c r="Z380" s="386">
        <f>IFERROR(IF(Z378="",0,Z378),"0")+IFERROR(IF(Z379="",0,Z379),"0")</f>
        <v>1.9357499999999999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1331</v>
      </c>
      <c r="Y381" s="386">
        <f>IFERROR(SUM(Y378:Y379),"0")</f>
        <v>1335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85</v>
      </c>
      <c r="Y385" s="385">
        <f>IFERROR(IF(X385="",0,CEILING((X385/$H385),1)*$H385),"")</f>
        <v>85.8</v>
      </c>
      <c r="Z385" s="36">
        <f>IFERROR(IF(Y385=0,"",ROUNDUP(Y385/H385,0)*0.02175),"")</f>
        <v>0.23924999999999999</v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91.146153846153851</v>
      </c>
      <c r="BN385" s="64">
        <f>IFERROR(Y385*I385/H385,"0")</f>
        <v>92.004000000000005</v>
      </c>
      <c r="BO385" s="64">
        <f>IFERROR(1/J385*(X385/H385),"0")</f>
        <v>0.1945970695970696</v>
      </c>
      <c r="BP385" s="64">
        <f>IFERROR(1/J385*(Y385/H385),"0")</f>
        <v>0.19642857142857142</v>
      </c>
    </row>
    <row r="386" spans="1:68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10.897435897435898</v>
      </c>
      <c r="Y386" s="386">
        <f>IFERROR(Y383/H383,"0")+IFERROR(Y384/H384,"0")+IFERROR(Y385/H385,"0")</f>
        <v>11</v>
      </c>
      <c r="Z386" s="386">
        <f>IFERROR(IF(Z383="",0,Z383),"0")+IFERROR(IF(Z384="",0,Z384),"0")+IFERROR(IF(Z385="",0,Z385),"0")</f>
        <v>0.23924999999999999</v>
      </c>
      <c r="AA386" s="387"/>
      <c r="AB386" s="387"/>
      <c r="AC386" s="387"/>
    </row>
    <row r="387" spans="1:68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85</v>
      </c>
      <c r="Y387" s="386">
        <f>IFERROR(SUM(Y383:Y385),"0")</f>
        <v>85.8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hidden="1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10</v>
      </c>
      <c r="Y396" s="385">
        <f>IFERROR(IF(X396="",0,CEILING((X396/$H396),1)*$H396),"")</f>
        <v>10.8</v>
      </c>
      <c r="Z396" s="36">
        <f>IFERROR(IF(Y396=0,"",ROUNDUP(Y396/H396,0)*0.02175),"")</f>
        <v>2.1749999999999999E-2</v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10.444444444444443</v>
      </c>
      <c r="BN396" s="64">
        <f>IFERROR(Y396*I396/H396,"0")</f>
        <v>11.28</v>
      </c>
      <c r="BO396" s="64">
        <f>IFERROR(1/J396*(X396/H396),"0")</f>
        <v>1.653439153439153E-2</v>
      </c>
      <c r="BP396" s="64">
        <f>IFERROR(1/J396*(Y396/H396),"0")</f>
        <v>1.7857142857142856E-2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0.92592592592592582</v>
      </c>
      <c r="Y399" s="386">
        <f>IFERROR(Y395/H395,"0")+IFERROR(Y396/H396,"0")+IFERROR(Y397/H397,"0")+IFERROR(Y398/H398,"0")</f>
        <v>1</v>
      </c>
      <c r="Z399" s="386">
        <f>IFERROR(IF(Z395="",0,Z395),"0")+IFERROR(IF(Z396="",0,Z396),"0")+IFERROR(IF(Z397="",0,Z397),"0")+IFERROR(IF(Z398="",0,Z398),"0")</f>
        <v>2.1749999999999999E-2</v>
      </c>
      <c r="AA399" s="387"/>
      <c r="AB399" s="387"/>
      <c r="AC399" s="387"/>
    </row>
    <row r="400" spans="1:68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10</v>
      </c>
      <c r="Y400" s="386">
        <f>IFERROR(SUM(Y395:Y398),"0")</f>
        <v>10.8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1089</v>
      </c>
      <c r="Y408" s="385">
        <f>IFERROR(IF(X408="",0,CEILING((X408/$H408),1)*$H408),"")</f>
        <v>1092</v>
      </c>
      <c r="Z408" s="36">
        <f>IFERROR(IF(Y408=0,"",ROUNDUP(Y408/H408,0)*0.02175),"")</f>
        <v>3.0449999999999999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1167.7430769230771</v>
      </c>
      <c r="BN408" s="64">
        <f>IFERROR(Y408*I408/H408,"0")</f>
        <v>1170.9600000000003</v>
      </c>
      <c r="BO408" s="64">
        <f>IFERROR(1/J408*(X408/H408),"0")</f>
        <v>2.4931318681318682</v>
      </c>
      <c r="BP408" s="64">
        <f>IFERROR(1/J408*(Y408/H408),"0")</f>
        <v>2.5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139.61538461538461</v>
      </c>
      <c r="Y413" s="386">
        <f>IFERROR(Y408/H408,"0")+IFERROR(Y409/H409,"0")+IFERROR(Y410/H410,"0")+IFERROR(Y411/H411,"0")+IFERROR(Y412/H412,"0")</f>
        <v>140</v>
      </c>
      <c r="Z413" s="386">
        <f>IFERROR(IF(Z408="",0,Z408),"0")+IFERROR(IF(Z409="",0,Z409),"0")+IFERROR(IF(Z410="",0,Z410),"0")+IFERROR(IF(Z411="",0,Z411),"0")+IFERROR(IF(Z412="",0,Z412),"0")</f>
        <v>3.0449999999999999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1089</v>
      </c>
      <c r="Y414" s="386">
        <f>IFERROR(SUM(Y408:Y412),"0")</f>
        <v>1092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29</v>
      </c>
      <c r="Y429" s="385">
        <f t="shared" si="67"/>
        <v>29.400000000000002</v>
      </c>
      <c r="Z429" s="36">
        <f t="shared" si="68"/>
        <v>5.271E-2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30.588095238095235</v>
      </c>
      <c r="BN429" s="64">
        <f t="shared" si="70"/>
        <v>31.009999999999998</v>
      </c>
      <c r="BO429" s="64">
        <f t="shared" si="71"/>
        <v>4.4261294261294257E-2</v>
      </c>
      <c r="BP429" s="64">
        <f t="shared" si="72"/>
        <v>4.4871794871794872E-2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hidden="1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0</v>
      </c>
      <c r="Y433" s="385">
        <f t="shared" si="67"/>
        <v>0</v>
      </c>
      <c r="Z433" s="36" t="str">
        <f t="shared" si="68"/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0</v>
      </c>
      <c r="BN433" s="64">
        <f t="shared" si="70"/>
        <v>0</v>
      </c>
      <c r="BO433" s="64">
        <f t="shared" si="71"/>
        <v>0</v>
      </c>
      <c r="BP433" s="64">
        <f t="shared" si="72"/>
        <v>0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19</v>
      </c>
      <c r="Y448" s="385">
        <f t="shared" si="67"/>
        <v>21</v>
      </c>
      <c r="Z448" s="36">
        <f t="shared" si="73"/>
        <v>5.0200000000000002E-2</v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20.176190476190474</v>
      </c>
      <c r="BN448" s="64">
        <f t="shared" si="70"/>
        <v>22.299999999999997</v>
      </c>
      <c r="BO448" s="64">
        <f t="shared" si="71"/>
        <v>3.8665038665038669E-2</v>
      </c>
      <c r="BP448" s="64">
        <f t="shared" si="72"/>
        <v>4.2735042735042736E-2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15.952380952380953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17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0.10291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48</v>
      </c>
      <c r="Y452" s="386">
        <f>IFERROR(SUM(Y427:Y450),"0")</f>
        <v>50.400000000000006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23</v>
      </c>
      <c r="Y471" s="385">
        <f t="shared" si="74"/>
        <v>25.200000000000003</v>
      </c>
      <c r="Z471" s="36">
        <f>IFERROR(IF(Y471=0,"",ROUNDUP(Y471/H471,0)*0.00753),"")</f>
        <v>4.5179999999999998E-2</v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24.259523809523806</v>
      </c>
      <c r="BN471" s="64">
        <f t="shared" si="76"/>
        <v>26.580000000000002</v>
      </c>
      <c r="BO471" s="64">
        <f t="shared" si="77"/>
        <v>3.5103785103785104E-2</v>
      </c>
      <c r="BP471" s="64">
        <f t="shared" si="78"/>
        <v>3.8461538461538464E-2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5.4761904761904763</v>
      </c>
      <c r="Y477" s="386">
        <f>IFERROR(Y470/H470,"0")+IFERROR(Y471/H471,"0")+IFERROR(Y472/H472,"0")+IFERROR(Y473/H473,"0")+IFERROR(Y474/H474,"0")+IFERROR(Y475/H475,"0")+IFERROR(Y476/H476,"0")</f>
        <v>6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4.5179999999999998E-2</v>
      </c>
      <c r="AA477" s="387"/>
      <c r="AB477" s="387"/>
      <c r="AC477" s="387"/>
    </row>
    <row r="478" spans="1:68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23</v>
      </c>
      <c r="Y478" s="386">
        <f>IFERROR(SUM(Y470:Y476),"0")</f>
        <v>25.200000000000003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hidden="1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0</v>
      </c>
      <c r="Y489" s="385">
        <f>IFERROR(IF(X489="",0,CEILING((X489/$H489),1)*$H489),"")</f>
        <v>0</v>
      </c>
      <c r="Z489" s="36" t="str">
        <f>IFERROR(IF(Y489=0,"",ROUNDUP(Y489/H489,0)*0.00627),"")</f>
        <v/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idden="1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0</v>
      </c>
      <c r="Y490" s="386">
        <f>IFERROR(Y489/H489,"0")</f>
        <v>0</v>
      </c>
      <c r="Z490" s="386">
        <f>IFERROR(IF(Z489="",0,Z489),"0")</f>
        <v>0</v>
      </c>
      <c r="AA490" s="387"/>
      <c r="AB490" s="387"/>
      <c r="AC490" s="387"/>
    </row>
    <row r="491" spans="1:68" hidden="1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0</v>
      </c>
      <c r="Y491" s="386">
        <f>IFERROR(SUM(Y489:Y489),"0")</f>
        <v>0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1664</v>
      </c>
      <c r="Y513" s="385">
        <f t="shared" si="79"/>
        <v>1668.48</v>
      </c>
      <c r="Z513" s="36">
        <f t="shared" si="80"/>
        <v>3.7793600000000001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1777.4545454545453</v>
      </c>
      <c r="BN513" s="64">
        <f t="shared" si="82"/>
        <v>1782.2399999999998</v>
      </c>
      <c r="BO513" s="64">
        <f t="shared" si="83"/>
        <v>3.0303030303030303</v>
      </c>
      <c r="BP513" s="64">
        <f t="shared" si="84"/>
        <v>3.0384615384615388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336</v>
      </c>
      <c r="Y516" s="385">
        <f t="shared" si="79"/>
        <v>337.92</v>
      </c>
      <c r="Z516" s="36">
        <f t="shared" si="80"/>
        <v>0.76544000000000001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358.90909090909088</v>
      </c>
      <c r="BN516" s="64">
        <f t="shared" si="82"/>
        <v>360.96</v>
      </c>
      <c r="BO516" s="64">
        <f t="shared" si="83"/>
        <v>0.61188811188811187</v>
      </c>
      <c r="BP516" s="64">
        <f t="shared" si="84"/>
        <v>0.61538461538461542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378.78787878787875</v>
      </c>
      <c r="Y521" s="386">
        <f>IFERROR(Y512/H512,"0")+IFERROR(Y513/H513,"0")+IFERROR(Y514/H514,"0")+IFERROR(Y515/H515,"0")+IFERROR(Y516/H516,"0")+IFERROR(Y517/H517,"0")+IFERROR(Y518/H518,"0")+IFERROR(Y519/H519,"0")+IFERROR(Y520/H520,"0")</f>
        <v>380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4.5448000000000004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2000</v>
      </c>
      <c r="Y522" s="386">
        <f>IFERROR(SUM(Y512:Y520),"0")</f>
        <v>2006.4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653</v>
      </c>
      <c r="Y524" s="385">
        <f>IFERROR(IF(X524="",0,CEILING((X524/$H524),1)*$H524),"")</f>
        <v>654.72</v>
      </c>
      <c r="Z524" s="36">
        <f>IFERROR(IF(Y524=0,"",ROUNDUP(Y524/H524,0)*0.01196),"")</f>
        <v>1.4830399999999999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697.52272727272714</v>
      </c>
      <c r="BN524" s="64">
        <f>IFERROR(Y524*I524/H524,"0")</f>
        <v>699.36</v>
      </c>
      <c r="BO524" s="64">
        <f>IFERROR(1/J524*(X524/H524),"0")</f>
        <v>1.189175407925408</v>
      </c>
      <c r="BP524" s="64">
        <f>IFERROR(1/J524*(Y524/H524),"0")</f>
        <v>1.1923076923076923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123.67424242424242</v>
      </c>
      <c r="Y526" s="386">
        <f>IFERROR(Y524/H524,"0")+IFERROR(Y525/H525,"0")</f>
        <v>124</v>
      </c>
      <c r="Z526" s="386">
        <f>IFERROR(IF(Z524="",0,Z524),"0")+IFERROR(IF(Z525="",0,Z525),"0")</f>
        <v>1.4830399999999999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653</v>
      </c>
      <c r="Y527" s="386">
        <f>IFERROR(SUM(Y524:Y525),"0")</f>
        <v>654.72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294</v>
      </c>
      <c r="Y529" s="385">
        <f t="shared" ref="Y529:Y534" si="85">IFERROR(IF(X529="",0,CEILING((X529/$H529),1)*$H529),"")</f>
        <v>295.68</v>
      </c>
      <c r="Z529" s="36">
        <f>IFERROR(IF(Y529=0,"",ROUNDUP(Y529/H529,0)*0.01196),"")</f>
        <v>0.66976000000000002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314.0454545454545</v>
      </c>
      <c r="BN529" s="64">
        <f t="shared" ref="BN529:BN534" si="87">IFERROR(Y529*I529/H529,"0")</f>
        <v>315.83999999999997</v>
      </c>
      <c r="BO529" s="64">
        <f t="shared" ref="BO529:BO534" si="88">IFERROR(1/J529*(X529/H529),"0")</f>
        <v>0.53540209790209792</v>
      </c>
      <c r="BP529" s="64">
        <f t="shared" ref="BP529:BP534" si="89">IFERROR(1/J529*(Y529/H529),"0")</f>
        <v>0.53846153846153855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439</v>
      </c>
      <c r="Y530" s="385">
        <f t="shared" si="85"/>
        <v>443.52000000000004</v>
      </c>
      <c r="Z530" s="36">
        <f>IFERROR(IF(Y530=0,"",ROUNDUP(Y530/H530,0)*0.01196),"")</f>
        <v>1.00464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468.93181818181819</v>
      </c>
      <c r="BN530" s="64">
        <f t="shared" si="87"/>
        <v>473.76</v>
      </c>
      <c r="BO530" s="64">
        <f t="shared" si="88"/>
        <v>0.79946095571095577</v>
      </c>
      <c r="BP530" s="64">
        <f t="shared" si="89"/>
        <v>0.80769230769230771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287</v>
      </c>
      <c r="Y531" s="385">
        <f t="shared" si="85"/>
        <v>290.40000000000003</v>
      </c>
      <c r="Z531" s="36">
        <f>IFERROR(IF(Y531=0,"",ROUNDUP(Y531/H531,0)*0.01196),"")</f>
        <v>0.65780000000000005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306.56818181818176</v>
      </c>
      <c r="BN531" s="64">
        <f t="shared" si="87"/>
        <v>310.2</v>
      </c>
      <c r="BO531" s="64">
        <f t="shared" si="88"/>
        <v>0.52265442890442892</v>
      </c>
      <c r="BP531" s="64">
        <f t="shared" si="89"/>
        <v>0.52884615384615397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193.18181818181816</v>
      </c>
      <c r="Y535" s="386">
        <f>IFERROR(Y529/H529,"0")+IFERROR(Y530/H530,"0")+IFERROR(Y531/H531,"0")+IFERROR(Y532/H532,"0")+IFERROR(Y533/H533,"0")+IFERROR(Y534/H534,"0")</f>
        <v>195</v>
      </c>
      <c r="Z535" s="386">
        <f>IFERROR(IF(Z529="",0,Z529),"0")+IFERROR(IF(Z530="",0,Z530),"0")+IFERROR(IF(Z531="",0,Z531),"0")+IFERROR(IF(Z532="",0,Z532),"0")+IFERROR(IF(Z533="",0,Z533),"0")+IFERROR(IF(Z534="",0,Z534),"0")</f>
        <v>2.3321999999999998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1020</v>
      </c>
      <c r="Y536" s="386">
        <f>IFERROR(SUM(Y529:Y534),"0")</f>
        <v>1029.6000000000001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hidden="1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0</v>
      </c>
      <c r="Y539" s="385">
        <f>IFERROR(IF(X539="",0,CEILING((X539/$H539),1)*$H539),"")</f>
        <v>0</v>
      </c>
      <c r="Z539" s="36" t="str">
        <f>IFERROR(IF(Y539=0,"",ROUNDUP(Y539/H539,0)*0.02175),"")</f>
        <v/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0</v>
      </c>
      <c r="Y541" s="386">
        <f>IFERROR(Y538/H538,"0")+IFERROR(Y539/H539,"0")+IFERROR(Y540/H540,"0")</f>
        <v>0</v>
      </c>
      <c r="Z541" s="386">
        <f>IFERROR(IF(Z538="",0,Z538),"0")+IFERROR(IF(Z539="",0,Z539),"0")+IFERROR(IF(Z540="",0,Z540),"0")</f>
        <v>0</v>
      </c>
      <c r="AA541" s="387"/>
      <c r="AB541" s="387"/>
      <c r="AC541" s="387"/>
    </row>
    <row r="542" spans="1:68" hidden="1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0</v>
      </c>
      <c r="Y542" s="386">
        <f>IFERROR(SUM(Y538:Y540),"0")</f>
        <v>0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hidden="1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hidden="1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17694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17880.62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18743.358136251849</v>
      </c>
      <c r="Y606" s="386">
        <f>IFERROR(SUM(BN22:BN602),"0")</f>
        <v>18941.123000000003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33</v>
      </c>
      <c r="Y607" s="38">
        <f>ROUNDUP(SUM(BP22:BP602),0)</f>
        <v>33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19568.358136251849</v>
      </c>
      <c r="Y608" s="386">
        <f>GrossWeightTotalR+PalletQtyTotalR*25</f>
        <v>19766.123000000003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2919.6217490010927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2950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38.760570000000001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1147.8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754.80000000000018</v>
      </c>
      <c r="E615" s="46">
        <f>IFERROR(Y101*1,"0")+IFERROR(Y102*1,"0")+IFERROR(Y103*1,"0")+IFERROR(Y107*1,"0")+IFERROR(Y108*1,"0")+IFERROR(Y109*1,"0")+IFERROR(Y110*1,"0")+IFERROR(Y111*1,"0")</f>
        <v>1425.8999999999999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1231.6999999999998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75.600000000000009</v>
      </c>
      <c r="I615" s="46">
        <f>IFERROR(Y183*1,"0")+IFERROR(Y184*1,"0")+IFERROR(Y185*1,"0")+IFERROR(Y186*1,"0")+IFERROR(Y187*1,"0")+IFERROR(Y188*1,"0")+IFERROR(Y189*1,"0")+IFERROR(Y190*1,"0")</f>
        <v>541.80000000000007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2951.0999999999995</v>
      </c>
      <c r="K615" s="46">
        <f>IFERROR(Y239*1,"0")+IFERROR(Y240*1,"0")+IFERROR(Y241*1,"0")+IFERROR(Y242*1,"0")+IFERROR(Y243*1,"0")+IFERROR(Y244*1,"0")+IFERROR(Y245*1,"0")+IFERROR(Y246*1,"0")</f>
        <v>69.599999999999994</v>
      </c>
      <c r="L615" s="382"/>
      <c r="M615" s="46">
        <f>IFERROR(Y251*1,"0")+IFERROR(Y252*1,"0")+IFERROR(Y253*1,"0")+IFERROR(Y254*1,"0")+IFERROR(Y255*1,"0")+IFERROR(Y256*1,"0")+IFERROR(Y257*1,"0")+IFERROR(Y258*1,"0")</f>
        <v>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45.599999999999994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360.60000000000008</v>
      </c>
      <c r="V615" s="46">
        <f>IFERROR(Y354*1,"0")+IFERROR(Y358*1,"0")+IFERROR(Y359*1,"0")+IFERROR(Y360*1,"0")</f>
        <v>196.2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4210.8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1102.8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50.400000000000006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25.200000000000003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3690.72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0,93"/>
        <filter val="1 020,00"/>
        <filter val="1 089,00"/>
        <filter val="1 140,00"/>
        <filter val="1 252,00"/>
        <filter val="1 331,00"/>
        <filter val="1 524,00"/>
        <filter val="1 664,00"/>
        <filter val="10,00"/>
        <filter val="10,90"/>
        <filter val="10,98"/>
        <filter val="103,00"/>
        <filter val="108,08"/>
        <filter val="11,11"/>
        <filter val="111,00"/>
        <filter val="114,75"/>
        <filter val="115,00"/>
        <filter val="116,00"/>
        <filter val="12,00"/>
        <filter val="12,92"/>
        <filter val="121,00"/>
        <filter val="123,67"/>
        <filter val="126,00"/>
        <filter val="129,67"/>
        <filter val="139,62"/>
        <filter val="145,00"/>
        <filter val="145,37"/>
        <filter val="15,95"/>
        <filter val="154,00"/>
        <filter val="157,00"/>
        <filter val="16,00"/>
        <filter val="17 694,00"/>
        <filter val="17,50"/>
        <filter val="170,00"/>
        <filter val="171,90"/>
        <filter val="18 743,36"/>
        <filter val="18,00"/>
        <filter val="18,89"/>
        <filter val="185,07"/>
        <filter val="19 568,36"/>
        <filter val="19,00"/>
        <filter val="19,01"/>
        <filter val="193,18"/>
        <filter val="2 000,00"/>
        <filter val="2 112,00"/>
        <filter val="2 776,00"/>
        <filter val="2 919,62"/>
        <filter val="21,00"/>
        <filter val="226,00"/>
        <filter val="23,00"/>
        <filter val="239,00"/>
        <filter val="267,00"/>
        <filter val="27,00"/>
        <filter val="28,00"/>
        <filter val="281,00"/>
        <filter val="287,00"/>
        <filter val="29,00"/>
        <filter val="294,00"/>
        <filter val="3,00"/>
        <filter val="305,00"/>
        <filter val="31,00"/>
        <filter val="33"/>
        <filter val="33,00"/>
        <filter val="336,00"/>
        <filter val="34,00"/>
        <filter val="34,61"/>
        <filter val="350,00"/>
        <filter val="355,00"/>
        <filter val="366,00"/>
        <filter val="377,00"/>
        <filter val="378,79"/>
        <filter val="39,00"/>
        <filter val="402,00"/>
        <filter val="42,00"/>
        <filter val="435,00"/>
        <filter val="439,00"/>
        <filter val="48,00"/>
        <filter val="49,11"/>
        <filter val="498,00"/>
        <filter val="5,09"/>
        <filter val="5,26"/>
        <filter val="5,48"/>
        <filter val="536,00"/>
        <filter val="55,00"/>
        <filter val="550,00"/>
        <filter val="57,59"/>
        <filter val="591,00"/>
        <filter val="6,43"/>
        <filter val="605,00"/>
        <filter val="61,00"/>
        <filter val="622,00"/>
        <filter val="653,00"/>
        <filter val="659,00"/>
        <filter val="68,00"/>
        <filter val="7,50"/>
        <filter val="70,00"/>
        <filter val="747,54"/>
        <filter val="753,00"/>
        <filter val="785,00"/>
        <filter val="8,10"/>
        <filter val="816,00"/>
        <filter val="85,00"/>
        <filter val="88,73"/>
        <filter val="93,00"/>
        <filter val="95,91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2024-08-08T10:56:54Z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