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2539EA-BF27-4F41-926F-89CB24E5F6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Y603" i="1" s="1"/>
  <c r="X600" i="1"/>
  <c r="X599" i="1"/>
  <c r="BO598" i="1"/>
  <c r="BM598" i="1"/>
  <c r="Y598" i="1"/>
  <c r="Y600" i="1" s="1"/>
  <c r="X596" i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BP590" i="1" s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P577" i="1" s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O540" i="1"/>
  <c r="BM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Z524" i="1"/>
  <c r="Y524" i="1"/>
  <c r="P524" i="1"/>
  <c r="X522" i="1"/>
  <c r="X521" i="1"/>
  <c r="BO520" i="1"/>
  <c r="BM520" i="1"/>
  <c r="Y520" i="1"/>
  <c r="P520" i="1"/>
  <c r="BO519" i="1"/>
  <c r="BM519" i="1"/>
  <c r="Y519" i="1"/>
  <c r="BP519" i="1" s="1"/>
  <c r="P519" i="1"/>
  <c r="BO518" i="1"/>
  <c r="BM518" i="1"/>
  <c r="Y518" i="1"/>
  <c r="P518" i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Y508" i="1" s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AB615" i="1" s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Y482" i="1" s="1"/>
  <c r="P480" i="1"/>
  <c r="X478" i="1"/>
  <c r="X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BO473" i="1"/>
  <c r="BM473" i="1"/>
  <c r="Y473" i="1"/>
  <c r="BP473" i="1" s="1"/>
  <c r="BO472" i="1"/>
  <c r="BM472" i="1"/>
  <c r="Y472" i="1"/>
  <c r="BP472" i="1" s="1"/>
  <c r="BO471" i="1"/>
  <c r="BM471" i="1"/>
  <c r="Y471" i="1"/>
  <c r="BP471" i="1" s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P450" i="1" s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BO446" i="1"/>
  <c r="BM446" i="1"/>
  <c r="Y446" i="1"/>
  <c r="BP446" i="1" s="1"/>
  <c r="BO445" i="1"/>
  <c r="BM445" i="1"/>
  <c r="Y445" i="1"/>
  <c r="BP445" i="1" s="1"/>
  <c r="BO444" i="1"/>
  <c r="BM444" i="1"/>
  <c r="Y444" i="1"/>
  <c r="BP444" i="1" s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BO440" i="1"/>
  <c r="BM440" i="1"/>
  <c r="Y440" i="1"/>
  <c r="BP440" i="1" s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BO436" i="1"/>
  <c r="BM436" i="1"/>
  <c r="Y436" i="1"/>
  <c r="BP436" i="1" s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BO432" i="1"/>
  <c r="BM432" i="1"/>
  <c r="Y432" i="1"/>
  <c r="BP432" i="1" s="1"/>
  <c r="BO431" i="1"/>
  <c r="BM431" i="1"/>
  <c r="Y431" i="1"/>
  <c r="BP431" i="1" s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P428" i="1" s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O417" i="1"/>
  <c r="BM417" i="1"/>
  <c r="Y417" i="1"/>
  <c r="Z417" i="1" s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Z384" i="1" s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V615" i="1" s="1"/>
  <c r="P354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P341" i="1" s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O319" i="1"/>
  <c r="BM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BO311" i="1"/>
  <c r="BM311" i="1"/>
  <c r="Y311" i="1"/>
  <c r="BP311" i="1" s="1"/>
  <c r="BO310" i="1"/>
  <c r="BM310" i="1"/>
  <c r="Y310" i="1"/>
  <c r="BP310" i="1" s="1"/>
  <c r="BO309" i="1"/>
  <c r="BM309" i="1"/>
  <c r="Y309" i="1"/>
  <c r="BP309" i="1" s="1"/>
  <c r="BO308" i="1"/>
  <c r="BM308" i="1"/>
  <c r="Y308" i="1"/>
  <c r="X305" i="1"/>
  <c r="X304" i="1"/>
  <c r="BO303" i="1"/>
  <c r="BM303" i="1"/>
  <c r="Y303" i="1"/>
  <c r="P303" i="1"/>
  <c r="BO302" i="1"/>
  <c r="BM302" i="1"/>
  <c r="Y302" i="1"/>
  <c r="Y304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P277" i="1"/>
  <c r="X274" i="1"/>
  <c r="X273" i="1"/>
  <c r="BO272" i="1"/>
  <c r="BM272" i="1"/>
  <c r="Y272" i="1"/>
  <c r="P615" i="1" s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Y260" i="1" s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P239" i="1"/>
  <c r="X236" i="1"/>
  <c r="X235" i="1"/>
  <c r="BO234" i="1"/>
  <c r="BM234" i="1"/>
  <c r="Y234" i="1"/>
  <c r="BP234" i="1" s="1"/>
  <c r="BO233" i="1"/>
  <c r="BM233" i="1"/>
  <c r="Y233" i="1"/>
  <c r="BP233" i="1" s="1"/>
  <c r="BO232" i="1"/>
  <c r="BM232" i="1"/>
  <c r="Y232" i="1"/>
  <c r="P232" i="1"/>
  <c r="BO231" i="1"/>
  <c r="BM231" i="1"/>
  <c r="Y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O218" i="1"/>
  <c r="BM218" i="1"/>
  <c r="Y218" i="1"/>
  <c r="BP218" i="1" s="1"/>
  <c r="P218" i="1"/>
  <c r="BO217" i="1"/>
  <c r="BM217" i="1"/>
  <c r="Y217" i="1"/>
  <c r="BP217" i="1" s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Y214" i="1" s="1"/>
  <c r="P206" i="1"/>
  <c r="BP205" i="1"/>
  <c r="BO205" i="1"/>
  <c r="BN205" i="1"/>
  <c r="BM205" i="1"/>
  <c r="Z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Y202" i="1" s="1"/>
  <c r="P200" i="1"/>
  <c r="X198" i="1"/>
  <c r="X197" i="1"/>
  <c r="BO196" i="1"/>
  <c r="BM196" i="1"/>
  <c r="Y196" i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X158" i="1"/>
  <c r="X157" i="1"/>
  <c r="BO156" i="1"/>
  <c r="BM156" i="1"/>
  <c r="Y156" i="1"/>
  <c r="P156" i="1"/>
  <c r="BO155" i="1"/>
  <c r="BM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P146" i="1"/>
  <c r="BO145" i="1"/>
  <c r="BM145" i="1"/>
  <c r="Y145" i="1"/>
  <c r="BP145" i="1" s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Y128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3" i="1"/>
  <c r="X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O103" i="1"/>
  <c r="BM103" i="1"/>
  <c r="Y103" i="1"/>
  <c r="BO102" i="1"/>
  <c r="BM102" i="1"/>
  <c r="Y102" i="1"/>
  <c r="P102" i="1"/>
  <c r="BO101" i="1"/>
  <c r="BM101" i="1"/>
  <c r="Y101" i="1"/>
  <c r="BP101" i="1" s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P94" i="1"/>
  <c r="BO94" i="1"/>
  <c r="BN94" i="1"/>
  <c r="BM94" i="1"/>
  <c r="Z94" i="1"/>
  <c r="Y94" i="1"/>
  <c r="P94" i="1"/>
  <c r="X92" i="1"/>
  <c r="Y91" i="1"/>
  <c r="X91" i="1"/>
  <c r="BP90" i="1"/>
  <c r="BO90" i="1"/>
  <c r="BN90" i="1"/>
  <c r="BM90" i="1"/>
  <c r="Z90" i="1"/>
  <c r="Y90" i="1"/>
  <c r="BP89" i="1"/>
  <c r="BO89" i="1"/>
  <c r="BN89" i="1"/>
  <c r="BM89" i="1"/>
  <c r="Z89" i="1"/>
  <c r="Z91" i="1" s="1"/>
  <c r="Y89" i="1"/>
  <c r="Y92" i="1" s="1"/>
  <c r="X87" i="1"/>
  <c r="X86" i="1"/>
  <c r="BO85" i="1"/>
  <c r="BM85" i="1"/>
  <c r="Y85" i="1"/>
  <c r="BO84" i="1"/>
  <c r="BN84" i="1"/>
  <c r="BM84" i="1"/>
  <c r="Z84" i="1"/>
  <c r="Y84" i="1"/>
  <c r="BP84" i="1" s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Y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09" i="1" s="1"/>
  <c r="BO22" i="1"/>
  <c r="BM22" i="1"/>
  <c r="X606" i="1" s="1"/>
  <c r="Y22" i="1"/>
  <c r="P22" i="1"/>
  <c r="H10" i="1"/>
  <c r="A9" i="1"/>
  <c r="F10" i="1" s="1"/>
  <c r="D7" i="1"/>
  <c r="Q6" i="1"/>
  <c r="P2" i="1"/>
  <c r="BP184" i="1" l="1"/>
  <c r="BN184" i="1"/>
  <c r="Z184" i="1"/>
  <c r="BP209" i="1"/>
  <c r="BN209" i="1"/>
  <c r="Z209" i="1"/>
  <c r="BP231" i="1"/>
  <c r="BN231" i="1"/>
  <c r="Z231" i="1"/>
  <c r="BP244" i="1"/>
  <c r="BN244" i="1"/>
  <c r="Z244" i="1"/>
  <c r="BP313" i="1"/>
  <c r="BN313" i="1"/>
  <c r="Z313" i="1"/>
  <c r="BP336" i="1"/>
  <c r="BN336" i="1"/>
  <c r="Z336" i="1"/>
  <c r="BP379" i="1"/>
  <c r="BN379" i="1"/>
  <c r="Z379" i="1"/>
  <c r="BP397" i="1"/>
  <c r="BN397" i="1"/>
  <c r="Z397" i="1"/>
  <c r="BP438" i="1"/>
  <c r="BN438" i="1"/>
  <c r="Z438" i="1"/>
  <c r="BP481" i="1"/>
  <c r="BN481" i="1"/>
  <c r="Z481" i="1"/>
  <c r="BP529" i="1"/>
  <c r="BN529" i="1"/>
  <c r="Z529" i="1"/>
  <c r="BP568" i="1"/>
  <c r="BN568" i="1"/>
  <c r="Z568" i="1"/>
  <c r="BP570" i="1"/>
  <c r="BN570" i="1"/>
  <c r="Z570" i="1"/>
  <c r="BP572" i="1"/>
  <c r="BN572" i="1"/>
  <c r="Z572" i="1"/>
  <c r="Z33" i="1"/>
  <c r="BN33" i="1"/>
  <c r="Y58" i="1"/>
  <c r="Y63" i="1"/>
  <c r="Z101" i="1"/>
  <c r="BN101" i="1"/>
  <c r="Z108" i="1"/>
  <c r="BN108" i="1"/>
  <c r="Z126" i="1"/>
  <c r="BN126" i="1"/>
  <c r="Y136" i="1"/>
  <c r="Z140" i="1"/>
  <c r="BN140" i="1"/>
  <c r="Z162" i="1"/>
  <c r="BN162" i="1"/>
  <c r="BP195" i="1"/>
  <c r="BN195" i="1"/>
  <c r="Z195" i="1"/>
  <c r="BP230" i="1"/>
  <c r="BN230" i="1"/>
  <c r="Z230" i="1"/>
  <c r="BP241" i="1"/>
  <c r="BN241" i="1"/>
  <c r="Z241" i="1"/>
  <c r="BP303" i="1"/>
  <c r="BN303" i="1"/>
  <c r="Z303" i="1"/>
  <c r="BP327" i="1"/>
  <c r="BN327" i="1"/>
  <c r="Z327" i="1"/>
  <c r="BP367" i="1"/>
  <c r="BN367" i="1"/>
  <c r="Z367" i="1"/>
  <c r="BP396" i="1"/>
  <c r="BN396" i="1"/>
  <c r="Z396" i="1"/>
  <c r="BP461" i="1"/>
  <c r="BN461" i="1"/>
  <c r="Z461" i="1"/>
  <c r="BP518" i="1"/>
  <c r="BN518" i="1"/>
  <c r="Z518" i="1"/>
  <c r="Y574" i="1"/>
  <c r="Y573" i="1"/>
  <c r="BP567" i="1"/>
  <c r="BN567" i="1"/>
  <c r="Z567" i="1"/>
  <c r="BP569" i="1"/>
  <c r="BN569" i="1"/>
  <c r="Z569" i="1"/>
  <c r="BP571" i="1"/>
  <c r="BN571" i="1"/>
  <c r="Z571" i="1"/>
  <c r="Y173" i="1"/>
  <c r="Y198" i="1"/>
  <c r="Y236" i="1"/>
  <c r="K615" i="1"/>
  <c r="Y579" i="1"/>
  <c r="BP219" i="1"/>
  <c r="BN219" i="1"/>
  <c r="BP226" i="1"/>
  <c r="BN226" i="1"/>
  <c r="Z226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287" i="1"/>
  <c r="BN287" i="1"/>
  <c r="Z287" i="1"/>
  <c r="Y331" i="1"/>
  <c r="BP325" i="1"/>
  <c r="BN325" i="1"/>
  <c r="Z325" i="1"/>
  <c r="Y338" i="1"/>
  <c r="BP334" i="1"/>
  <c r="BN334" i="1"/>
  <c r="Z334" i="1"/>
  <c r="BP359" i="1"/>
  <c r="BN359" i="1"/>
  <c r="Z359" i="1"/>
  <c r="BP373" i="1"/>
  <c r="BN373" i="1"/>
  <c r="Z373" i="1"/>
  <c r="BP389" i="1"/>
  <c r="BN389" i="1"/>
  <c r="Z389" i="1"/>
  <c r="BP411" i="1"/>
  <c r="BN411" i="1"/>
  <c r="Z411" i="1"/>
  <c r="B615" i="1"/>
  <c r="X607" i="1"/>
  <c r="X608" i="1" s="1"/>
  <c r="X605" i="1"/>
  <c r="Y35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Z55" i="1"/>
  <c r="BN55" i="1"/>
  <c r="D615" i="1"/>
  <c r="Z71" i="1"/>
  <c r="Y77" i="1"/>
  <c r="Y86" i="1"/>
  <c r="Z96" i="1"/>
  <c r="BN96" i="1"/>
  <c r="Z110" i="1"/>
  <c r="BN110" i="1"/>
  <c r="Z124" i="1"/>
  <c r="BN124" i="1"/>
  <c r="BP124" i="1"/>
  <c r="Y127" i="1"/>
  <c r="Z130" i="1"/>
  <c r="BN130" i="1"/>
  <c r="BP130" i="1"/>
  <c r="Y137" i="1"/>
  <c r="Z134" i="1"/>
  <c r="BN134" i="1"/>
  <c r="Z145" i="1"/>
  <c r="BN145" i="1"/>
  <c r="Y148" i="1"/>
  <c r="Z155" i="1"/>
  <c r="BN155" i="1"/>
  <c r="BP155" i="1"/>
  <c r="Y158" i="1"/>
  <c r="H615" i="1"/>
  <c r="Z168" i="1"/>
  <c r="BN168" i="1"/>
  <c r="Z176" i="1"/>
  <c r="BN176" i="1"/>
  <c r="I615" i="1"/>
  <c r="Z186" i="1"/>
  <c r="BN186" i="1"/>
  <c r="Z190" i="1"/>
  <c r="BN190" i="1"/>
  <c r="Z201" i="1"/>
  <c r="BN201" i="1"/>
  <c r="Y213" i="1"/>
  <c r="Z207" i="1"/>
  <c r="BN207" i="1"/>
  <c r="Z211" i="1"/>
  <c r="BN211" i="1"/>
  <c r="Y227" i="1"/>
  <c r="Z218" i="1"/>
  <c r="BN218" i="1"/>
  <c r="Z219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19" i="1"/>
  <c r="BN319" i="1"/>
  <c r="Z319" i="1"/>
  <c r="BP329" i="1"/>
  <c r="BN329" i="1"/>
  <c r="Z329" i="1"/>
  <c r="BP342" i="1"/>
  <c r="BN342" i="1"/>
  <c r="Z342" i="1"/>
  <c r="BP369" i="1"/>
  <c r="BN369" i="1"/>
  <c r="Z369" i="1"/>
  <c r="BP383" i="1"/>
  <c r="BN383" i="1"/>
  <c r="Z383" i="1"/>
  <c r="BP403" i="1"/>
  <c r="BN403" i="1"/>
  <c r="Z403" i="1"/>
  <c r="BP442" i="1"/>
  <c r="BN442" i="1"/>
  <c r="Z442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20" i="1"/>
  <c r="BN520" i="1"/>
  <c r="Z520" i="1"/>
  <c r="BP531" i="1"/>
  <c r="BN531" i="1"/>
  <c r="Z531" i="1"/>
  <c r="AD615" i="1"/>
  <c r="Y557" i="1"/>
  <c r="BP550" i="1"/>
  <c r="BN550" i="1"/>
  <c r="Z550" i="1"/>
  <c r="BP552" i="1"/>
  <c r="BN552" i="1"/>
  <c r="Z552" i="1"/>
  <c r="BP554" i="1"/>
  <c r="BN554" i="1"/>
  <c r="Z554" i="1"/>
  <c r="BP556" i="1"/>
  <c r="BN556" i="1"/>
  <c r="Z556" i="1"/>
  <c r="Y586" i="1"/>
  <c r="Y585" i="1"/>
  <c r="BP581" i="1"/>
  <c r="BN581" i="1"/>
  <c r="Z581" i="1"/>
  <c r="BP583" i="1"/>
  <c r="BN583" i="1"/>
  <c r="Z583" i="1"/>
  <c r="Y235" i="1"/>
  <c r="Q615" i="1"/>
  <c r="R615" i="1"/>
  <c r="U615" i="1"/>
  <c r="Y332" i="1"/>
  <c r="Y337" i="1"/>
  <c r="Y345" i="1"/>
  <c r="Y351" i="1"/>
  <c r="W615" i="1"/>
  <c r="Y400" i="1"/>
  <c r="BP417" i="1"/>
  <c r="BN417" i="1"/>
  <c r="Y452" i="1"/>
  <c r="BP434" i="1"/>
  <c r="BN434" i="1"/>
  <c r="Z434" i="1"/>
  <c r="Y463" i="1"/>
  <c r="BP459" i="1"/>
  <c r="BN459" i="1"/>
  <c r="Z459" i="1"/>
  <c r="BP475" i="1"/>
  <c r="BN475" i="1"/>
  <c r="Z475" i="1"/>
  <c r="BP516" i="1"/>
  <c r="BN516" i="1"/>
  <c r="Z516" i="1"/>
  <c r="BP525" i="1"/>
  <c r="BN525" i="1"/>
  <c r="Z525" i="1"/>
  <c r="Z526" i="1" s="1"/>
  <c r="BP539" i="1"/>
  <c r="BN539" i="1"/>
  <c r="Z539" i="1"/>
  <c r="BP551" i="1"/>
  <c r="BN551" i="1"/>
  <c r="Z551" i="1"/>
  <c r="BP553" i="1"/>
  <c r="BN553" i="1"/>
  <c r="Z553" i="1"/>
  <c r="BP555" i="1"/>
  <c r="BN555" i="1"/>
  <c r="Z555" i="1"/>
  <c r="BP582" i="1"/>
  <c r="BN582" i="1"/>
  <c r="Z582" i="1"/>
  <c r="BP584" i="1"/>
  <c r="BN584" i="1"/>
  <c r="Z584" i="1"/>
  <c r="Y462" i="1"/>
  <c r="Z615" i="1"/>
  <c r="Y478" i="1"/>
  <c r="Y497" i="1"/>
  <c r="AC615" i="1"/>
  <c r="Y535" i="1"/>
  <c r="AE615" i="1"/>
  <c r="H9" i="1"/>
  <c r="A10" i="1"/>
  <c r="Y24" i="1"/>
  <c r="Y34" i="1"/>
  <c r="Z60" i="1"/>
  <c r="BN60" i="1"/>
  <c r="BP60" i="1"/>
  <c r="Z61" i="1"/>
  <c r="BN61" i="1"/>
  <c r="Y62" i="1"/>
  <c r="Z66" i="1"/>
  <c r="BN66" i="1"/>
  <c r="BP66" i="1"/>
  <c r="Z68" i="1"/>
  <c r="BN68" i="1"/>
  <c r="Z70" i="1"/>
  <c r="BN70" i="1"/>
  <c r="BN71" i="1"/>
  <c r="Y72" i="1"/>
  <c r="Y78" i="1"/>
  <c r="BP85" i="1"/>
  <c r="BN85" i="1"/>
  <c r="Z85" i="1"/>
  <c r="Z86" i="1" s="1"/>
  <c r="Y87" i="1"/>
  <c r="BP95" i="1"/>
  <c r="BN95" i="1"/>
  <c r="Z95" i="1"/>
  <c r="BP103" i="1"/>
  <c r="BN103" i="1"/>
  <c r="Z103" i="1"/>
  <c r="Y105" i="1"/>
  <c r="Y112" i="1"/>
  <c r="BP107" i="1"/>
  <c r="BN107" i="1"/>
  <c r="Z107" i="1"/>
  <c r="BP111" i="1"/>
  <c r="BN111" i="1"/>
  <c r="Z111" i="1"/>
  <c r="Y113" i="1"/>
  <c r="F615" i="1"/>
  <c r="Y121" i="1"/>
  <c r="Y122" i="1"/>
  <c r="BP116" i="1"/>
  <c r="BN116" i="1"/>
  <c r="Z116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2" i="1"/>
  <c r="BN32" i="1"/>
  <c r="C615" i="1"/>
  <c r="Z52" i="1"/>
  <c r="BN52" i="1"/>
  <c r="Z54" i="1"/>
  <c r="BN54" i="1"/>
  <c r="Z56" i="1"/>
  <c r="BN56" i="1"/>
  <c r="Y57" i="1"/>
  <c r="Z67" i="1"/>
  <c r="BN67" i="1"/>
  <c r="Z69" i="1"/>
  <c r="BN69" i="1"/>
  <c r="Y73" i="1"/>
  <c r="Z76" i="1"/>
  <c r="Z77" i="1" s="1"/>
  <c r="BN76" i="1"/>
  <c r="Y98" i="1"/>
  <c r="Y97" i="1"/>
  <c r="BP102" i="1"/>
  <c r="BN102" i="1"/>
  <c r="Z102" i="1"/>
  <c r="Z104" i="1" s="1"/>
  <c r="BP109" i="1"/>
  <c r="BN109" i="1"/>
  <c r="Z109" i="1"/>
  <c r="E615" i="1"/>
  <c r="Y104" i="1"/>
  <c r="Z118" i="1"/>
  <c r="BN118" i="1"/>
  <c r="Z119" i="1"/>
  <c r="BN119" i="1"/>
  <c r="Z125" i="1"/>
  <c r="Z127" i="1" s="1"/>
  <c r="BN125" i="1"/>
  <c r="BP125" i="1"/>
  <c r="Z131" i="1"/>
  <c r="BN131" i="1"/>
  <c r="BP131" i="1"/>
  <c r="Z133" i="1"/>
  <c r="BN133" i="1"/>
  <c r="Z135" i="1"/>
  <c r="BN135" i="1"/>
  <c r="Z139" i="1"/>
  <c r="Z141" i="1" s="1"/>
  <c r="BN139" i="1"/>
  <c r="BP139" i="1"/>
  <c r="Y142" i="1"/>
  <c r="G615" i="1"/>
  <c r="Z146" i="1"/>
  <c r="BN146" i="1"/>
  <c r="BP146" i="1"/>
  <c r="Y147" i="1"/>
  <c r="Z150" i="1"/>
  <c r="Z152" i="1" s="1"/>
  <c r="BN150" i="1"/>
  <c r="BP150" i="1"/>
  <c r="Y153" i="1"/>
  <c r="Z156" i="1"/>
  <c r="Z157" i="1" s="1"/>
  <c r="BN156" i="1"/>
  <c r="BP156" i="1"/>
  <c r="Z161" i="1"/>
  <c r="BN161" i="1"/>
  <c r="BP161" i="1"/>
  <c r="Z163" i="1"/>
  <c r="BN163" i="1"/>
  <c r="Y164" i="1"/>
  <c r="Z167" i="1"/>
  <c r="BN167" i="1"/>
  <c r="BP167" i="1"/>
  <c r="Z169" i="1"/>
  <c r="BN169" i="1"/>
  <c r="Z171" i="1"/>
  <c r="BN171" i="1"/>
  <c r="Y172" i="1"/>
  <c r="Z175" i="1"/>
  <c r="BN175" i="1"/>
  <c r="BP175" i="1"/>
  <c r="Z177" i="1"/>
  <c r="BN177" i="1"/>
  <c r="Y178" i="1"/>
  <c r="Z183" i="1"/>
  <c r="BN183" i="1"/>
  <c r="BP183" i="1"/>
  <c r="Z185" i="1"/>
  <c r="BN185" i="1"/>
  <c r="Z187" i="1"/>
  <c r="BN187" i="1"/>
  <c r="Z189" i="1"/>
  <c r="BN189" i="1"/>
  <c r="Y192" i="1"/>
  <c r="J615" i="1"/>
  <c r="Z196" i="1"/>
  <c r="BN196" i="1"/>
  <c r="BP196" i="1"/>
  <c r="Y197" i="1"/>
  <c r="Z200" i="1"/>
  <c r="Z202" i="1" s="1"/>
  <c r="BN200" i="1"/>
  <c r="BP200" i="1"/>
  <c r="Y203" i="1"/>
  <c r="Z206" i="1"/>
  <c r="BN206" i="1"/>
  <c r="BP206" i="1"/>
  <c r="Z208" i="1"/>
  <c r="BN208" i="1"/>
  <c r="Z210" i="1"/>
  <c r="BN210" i="1"/>
  <c r="Z212" i="1"/>
  <c r="BN212" i="1"/>
  <c r="Z216" i="1"/>
  <c r="BN216" i="1"/>
  <c r="BP216" i="1"/>
  <c r="Z217" i="1"/>
  <c r="BN217" i="1"/>
  <c r="Z220" i="1"/>
  <c r="BN220" i="1"/>
  <c r="Z221" i="1"/>
  <c r="BN221" i="1"/>
  <c r="Z222" i="1"/>
  <c r="BN222" i="1"/>
  <c r="Z223" i="1"/>
  <c r="BN223" i="1"/>
  <c r="Z224" i="1"/>
  <c r="BN224" i="1"/>
  <c r="Z225" i="1"/>
  <c r="BN225" i="1"/>
  <c r="Y228" i="1"/>
  <c r="Z232" i="1"/>
  <c r="BN232" i="1"/>
  <c r="BP232" i="1"/>
  <c r="Z233" i="1"/>
  <c r="BN233" i="1"/>
  <c r="Z234" i="1"/>
  <c r="BN234" i="1"/>
  <c r="Z239" i="1"/>
  <c r="BN239" i="1"/>
  <c r="BP239" i="1"/>
  <c r="Z240" i="1"/>
  <c r="BN240" i="1"/>
  <c r="Z242" i="1"/>
  <c r="BN242" i="1"/>
  <c r="Z243" i="1"/>
  <c r="BN243" i="1"/>
  <c r="Z245" i="1"/>
  <c r="BN245" i="1"/>
  <c r="Y248" i="1"/>
  <c r="M615" i="1"/>
  <c r="Z253" i="1"/>
  <c r="BN253" i="1"/>
  <c r="BP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BN277" i="1"/>
  <c r="BP277" i="1"/>
  <c r="Z278" i="1"/>
  <c r="BN278" i="1"/>
  <c r="Z279" i="1"/>
  <c r="BN279" i="1"/>
  <c r="Y280" i="1"/>
  <c r="Z284" i="1"/>
  <c r="BN284" i="1"/>
  <c r="BP284" i="1"/>
  <c r="Z286" i="1"/>
  <c r="BN286" i="1"/>
  <c r="Z288" i="1"/>
  <c r="BN288" i="1"/>
  <c r="Y289" i="1"/>
  <c r="Z293" i="1"/>
  <c r="Z294" i="1" s="1"/>
  <c r="BN293" i="1"/>
  <c r="BP293" i="1"/>
  <c r="Y294" i="1"/>
  <c r="Z298" i="1"/>
  <c r="Z299" i="1" s="1"/>
  <c r="BN298" i="1"/>
  <c r="BP298" i="1"/>
  <c r="Y299" i="1"/>
  <c r="Z302" i="1"/>
  <c r="Z304" i="1" s="1"/>
  <c r="BN302" i="1"/>
  <c r="BP302" i="1"/>
  <c r="Y305" i="1"/>
  <c r="Z308" i="1"/>
  <c r="BN308" i="1"/>
  <c r="BP308" i="1"/>
  <c r="Z309" i="1"/>
  <c r="BN309" i="1"/>
  <c r="Z310" i="1"/>
  <c r="BN310" i="1"/>
  <c r="Z311" i="1"/>
  <c r="BN311" i="1"/>
  <c r="Z312" i="1"/>
  <c r="BN312" i="1"/>
  <c r="Z314" i="1"/>
  <c r="BN314" i="1"/>
  <c r="Y315" i="1"/>
  <c r="Z318" i="1"/>
  <c r="BN318" i="1"/>
  <c r="BP318" i="1"/>
  <c r="Z320" i="1"/>
  <c r="BN320" i="1"/>
  <c r="Y323" i="1"/>
  <c r="Z326" i="1"/>
  <c r="BN326" i="1"/>
  <c r="BP326" i="1"/>
  <c r="Z328" i="1"/>
  <c r="BN328" i="1"/>
  <c r="Z330" i="1"/>
  <c r="BN330" i="1"/>
  <c r="Z335" i="1"/>
  <c r="Z337" i="1" s="1"/>
  <c r="BN335" i="1"/>
  <c r="BP335" i="1"/>
  <c r="Z340" i="1"/>
  <c r="BN340" i="1"/>
  <c r="BP340" i="1"/>
  <c r="Z341" i="1"/>
  <c r="BN341" i="1"/>
  <c r="Z343" i="1"/>
  <c r="BN343" i="1"/>
  <c r="Y344" i="1"/>
  <c r="Z347" i="1"/>
  <c r="BN347" i="1"/>
  <c r="BP347" i="1"/>
  <c r="Z349" i="1"/>
  <c r="BN349" i="1"/>
  <c r="Y350" i="1"/>
  <c r="Z354" i="1"/>
  <c r="Z355" i="1" s="1"/>
  <c r="BN354" i="1"/>
  <c r="BP354" i="1"/>
  <c r="Y355" i="1"/>
  <c r="Z358" i="1"/>
  <c r="BN358" i="1"/>
  <c r="BP358" i="1"/>
  <c r="Z360" i="1"/>
  <c r="BN360" i="1"/>
  <c r="Y361" i="1"/>
  <c r="Z366" i="1"/>
  <c r="BN366" i="1"/>
  <c r="BP366" i="1"/>
  <c r="Z368" i="1"/>
  <c r="BN368" i="1"/>
  <c r="Z370" i="1"/>
  <c r="BN370" i="1"/>
  <c r="Z372" i="1"/>
  <c r="BN372" i="1"/>
  <c r="Z374" i="1"/>
  <c r="BN374" i="1"/>
  <c r="Y375" i="1"/>
  <c r="Z378" i="1"/>
  <c r="Z380" i="1" s="1"/>
  <c r="BN378" i="1"/>
  <c r="BP378" i="1"/>
  <c r="Y381" i="1"/>
  <c r="Y387" i="1"/>
  <c r="Y391" i="1"/>
  <c r="BP398" i="1"/>
  <c r="BN398" i="1"/>
  <c r="Z398" i="1"/>
  <c r="Y405" i="1"/>
  <c r="BP402" i="1"/>
  <c r="BN402" i="1"/>
  <c r="Z402" i="1"/>
  <c r="BP410" i="1"/>
  <c r="BN410" i="1"/>
  <c r="Z410" i="1"/>
  <c r="Y165" i="1"/>
  <c r="Y191" i="1"/>
  <c r="Y247" i="1"/>
  <c r="Y274" i="1"/>
  <c r="Y281" i="1"/>
  <c r="Y290" i="1"/>
  <c r="Y295" i="1"/>
  <c r="Y300" i="1"/>
  <c r="Y316" i="1"/>
  <c r="Y356" i="1"/>
  <c r="Y376" i="1"/>
  <c r="Z386" i="1"/>
  <c r="BP384" i="1"/>
  <c r="BN384" i="1"/>
  <c r="Y386" i="1"/>
  <c r="BP390" i="1"/>
  <c r="BN390" i="1"/>
  <c r="Z390" i="1"/>
  <c r="Z391" i="1" s="1"/>
  <c r="Y392" i="1"/>
  <c r="X615" i="1"/>
  <c r="Y399" i="1"/>
  <c r="BP395" i="1"/>
  <c r="BN395" i="1"/>
  <c r="Z395" i="1"/>
  <c r="Z399" i="1" s="1"/>
  <c r="BP404" i="1"/>
  <c r="BN404" i="1"/>
  <c r="Z404" i="1"/>
  <c r="Y406" i="1"/>
  <c r="Y413" i="1"/>
  <c r="BP408" i="1"/>
  <c r="BN408" i="1"/>
  <c r="Z408" i="1"/>
  <c r="Z413" i="1" s="1"/>
  <c r="BP412" i="1"/>
  <c r="BN412" i="1"/>
  <c r="Z412" i="1"/>
  <c r="Y414" i="1"/>
  <c r="Y419" i="1"/>
  <c r="BP416" i="1"/>
  <c r="BN416" i="1"/>
  <c r="Z416" i="1"/>
  <c r="Z418" i="1" s="1"/>
  <c r="Y615" i="1"/>
  <c r="Y425" i="1"/>
  <c r="Z427" i="1"/>
  <c r="BN427" i="1"/>
  <c r="BP427" i="1"/>
  <c r="Z428" i="1"/>
  <c r="BN428" i="1"/>
  <c r="Z431" i="1"/>
  <c r="BN431" i="1"/>
  <c r="Z432" i="1"/>
  <c r="BN432" i="1"/>
  <c r="Z433" i="1"/>
  <c r="BN433" i="1"/>
  <c r="Z435" i="1"/>
  <c r="BN435" i="1"/>
  <c r="Z436" i="1"/>
  <c r="BN436" i="1"/>
  <c r="Z437" i="1"/>
  <c r="BN437" i="1"/>
  <c r="Z439" i="1"/>
  <c r="BN439" i="1"/>
  <c r="Z440" i="1"/>
  <c r="BN440" i="1"/>
  <c r="Z441" i="1"/>
  <c r="BN441" i="1"/>
  <c r="Z443" i="1"/>
  <c r="BN443" i="1"/>
  <c r="Z444" i="1"/>
  <c r="BN444" i="1"/>
  <c r="Z445" i="1"/>
  <c r="BN445" i="1"/>
  <c r="Z446" i="1"/>
  <c r="BN446" i="1"/>
  <c r="Z447" i="1"/>
  <c r="BN447" i="1"/>
  <c r="Z449" i="1"/>
  <c r="BN449" i="1"/>
  <c r="Z450" i="1"/>
  <c r="BN450" i="1"/>
  <c r="Y451" i="1"/>
  <c r="Z454" i="1"/>
  <c r="Z456" i="1" s="1"/>
  <c r="BN454" i="1"/>
  <c r="BP454" i="1"/>
  <c r="Y457" i="1"/>
  <c r="Z460" i="1"/>
  <c r="BN460" i="1"/>
  <c r="BP460" i="1"/>
  <c r="Z466" i="1"/>
  <c r="Z467" i="1" s="1"/>
  <c r="BN466" i="1"/>
  <c r="BP466" i="1"/>
  <c r="Y467" i="1"/>
  <c r="Z470" i="1"/>
  <c r="Z477" i="1" s="1"/>
  <c r="BN470" i="1"/>
  <c r="BP470" i="1"/>
  <c r="Z471" i="1"/>
  <c r="BN471" i="1"/>
  <c r="Z472" i="1"/>
  <c r="BN472" i="1"/>
  <c r="Z473" i="1"/>
  <c r="BN473" i="1"/>
  <c r="Z476" i="1"/>
  <c r="BN476" i="1"/>
  <c r="Y477" i="1"/>
  <c r="Z480" i="1"/>
  <c r="Z482" i="1" s="1"/>
  <c r="BN480" i="1"/>
  <c r="BP480" i="1"/>
  <c r="Y483" i="1"/>
  <c r="AA615" i="1"/>
  <c r="Z495" i="1"/>
  <c r="BN495" i="1"/>
  <c r="BP495" i="1"/>
  <c r="Y498" i="1"/>
  <c r="Z501" i="1"/>
  <c r="Z503" i="1" s="1"/>
  <c r="BN501" i="1"/>
  <c r="BP501" i="1"/>
  <c r="Y504" i="1"/>
  <c r="Z506" i="1"/>
  <c r="Z507" i="1" s="1"/>
  <c r="BN506" i="1"/>
  <c r="BP506" i="1"/>
  <c r="Y507" i="1"/>
  <c r="Z512" i="1"/>
  <c r="BN512" i="1"/>
  <c r="BP512" i="1"/>
  <c r="Z515" i="1"/>
  <c r="BN515" i="1"/>
  <c r="Z517" i="1"/>
  <c r="BN517" i="1"/>
  <c r="Z519" i="1"/>
  <c r="BN519" i="1"/>
  <c r="Y522" i="1"/>
  <c r="Y527" i="1"/>
  <c r="BP524" i="1"/>
  <c r="BN524" i="1"/>
  <c r="Y526" i="1"/>
  <c r="BP530" i="1"/>
  <c r="BN530" i="1"/>
  <c r="Z530" i="1"/>
  <c r="BP534" i="1"/>
  <c r="BN534" i="1"/>
  <c r="Z534" i="1"/>
  <c r="Y536" i="1"/>
  <c r="Y541" i="1"/>
  <c r="BP538" i="1"/>
  <c r="BN538" i="1"/>
  <c r="Z538" i="1"/>
  <c r="BP561" i="1"/>
  <c r="BN561" i="1"/>
  <c r="Z561" i="1"/>
  <c r="BP563" i="1"/>
  <c r="BN563" i="1"/>
  <c r="Z563" i="1"/>
  <c r="Y565" i="1"/>
  <c r="Y468" i="1"/>
  <c r="Y503" i="1"/>
  <c r="Y521" i="1"/>
  <c r="BP532" i="1"/>
  <c r="BN532" i="1"/>
  <c r="Z532" i="1"/>
  <c r="BP540" i="1"/>
  <c r="BN540" i="1"/>
  <c r="Z540" i="1"/>
  <c r="Y542" i="1"/>
  <c r="Y545" i="1"/>
  <c r="BP544" i="1"/>
  <c r="BN544" i="1"/>
  <c r="Z544" i="1"/>
  <c r="Z545" i="1" s="1"/>
  <c r="Y546" i="1"/>
  <c r="Y564" i="1"/>
  <c r="BP560" i="1"/>
  <c r="BN560" i="1"/>
  <c r="Z560" i="1"/>
  <c r="BP562" i="1"/>
  <c r="BN562" i="1"/>
  <c r="Z562" i="1"/>
  <c r="Y558" i="1"/>
  <c r="Z576" i="1"/>
  <c r="Z578" i="1" s="1"/>
  <c r="BN576" i="1"/>
  <c r="BP576" i="1"/>
  <c r="Z577" i="1"/>
  <c r="BN577" i="1"/>
  <c r="Y578" i="1"/>
  <c r="Z589" i="1"/>
  <c r="Z591" i="1" s="1"/>
  <c r="BN589" i="1"/>
  <c r="BP589" i="1"/>
  <c r="Z590" i="1"/>
  <c r="BN590" i="1"/>
  <c r="Y591" i="1"/>
  <c r="Z598" i="1"/>
  <c r="Z599" i="1" s="1"/>
  <c r="BN598" i="1"/>
  <c r="BP598" i="1"/>
  <c r="Y599" i="1"/>
  <c r="Y604" i="1"/>
  <c r="Y592" i="1"/>
  <c r="Z602" i="1"/>
  <c r="Z603" i="1" s="1"/>
  <c r="BN602" i="1"/>
  <c r="BP602" i="1"/>
  <c r="Z497" i="1" l="1"/>
  <c r="Z462" i="1"/>
  <c r="Z331" i="1"/>
  <c r="Z197" i="1"/>
  <c r="Z147" i="1"/>
  <c r="Z97" i="1"/>
  <c r="Z573" i="1"/>
  <c r="Z259" i="1"/>
  <c r="Z235" i="1"/>
  <c r="Z227" i="1"/>
  <c r="Z191" i="1"/>
  <c r="Z178" i="1"/>
  <c r="Z172" i="1"/>
  <c r="Z164" i="1"/>
  <c r="Z57" i="1"/>
  <c r="Z34" i="1"/>
  <c r="Z585" i="1"/>
  <c r="Z557" i="1"/>
  <c r="Z535" i="1"/>
  <c r="Z213" i="1"/>
  <c r="Z136" i="1"/>
  <c r="Z268" i="1"/>
  <c r="Z405" i="1"/>
  <c r="Z375" i="1"/>
  <c r="Z361" i="1"/>
  <c r="Z350" i="1"/>
  <c r="Z344" i="1"/>
  <c r="Z322" i="1"/>
  <c r="Z315" i="1"/>
  <c r="Z289" i="1"/>
  <c r="Z280" i="1"/>
  <c r="Z247" i="1"/>
  <c r="Y609" i="1"/>
  <c r="Y606" i="1"/>
  <c r="Z72" i="1"/>
  <c r="Z62" i="1"/>
  <c r="Y605" i="1"/>
  <c r="Z564" i="1"/>
  <c r="Z541" i="1"/>
  <c r="Z521" i="1"/>
  <c r="Z451" i="1"/>
  <c r="Y607" i="1"/>
  <c r="Z121" i="1"/>
  <c r="Z112" i="1"/>
  <c r="Z610" i="1" s="1"/>
  <c r="Y608" i="1" l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<sst xmlns="http://schemas.openxmlformats.org/spreadsheetml/2006/main" count="2546" uniqueCount="837">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</sst>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52" sqref="AB52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45514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Суббота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0.41666666666666669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200</v>
      </c>
      <c r="Y52" s="385">
        <f t="shared" si="6"/>
        <v>205.20000000000002</v>
      </c>
      <c r="Z52" s="36">
        <f>IFERROR(IF(Y52=0,"",ROUNDUP(Y52/H52,0)*0.02175),"")</f>
        <v>0.41324999999999995</v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208.88888888888889</v>
      </c>
      <c r="BN52" s="64">
        <f t="shared" si="8"/>
        <v>214.32</v>
      </c>
      <c r="BO52" s="64">
        <f t="shared" si="9"/>
        <v>0.3306878306878307</v>
      </c>
      <c r="BP52" s="64">
        <f t="shared" si="10"/>
        <v>0.33928571428571425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18.518518518518519</v>
      </c>
      <c r="Y57" s="386">
        <f>IFERROR(Y51/H51,"0")+IFERROR(Y52/H52,"0")+IFERROR(Y53/H53,"0")+IFERROR(Y54/H54,"0")+IFERROR(Y55/H55,"0")+IFERROR(Y56/H56,"0")</f>
        <v>19</v>
      </c>
      <c r="Z57" s="386">
        <f>IFERROR(IF(Z51="",0,Z51),"0")+IFERROR(IF(Z52="",0,Z52),"0")+IFERROR(IF(Z53="",0,Z53),"0")+IFERROR(IF(Z54="",0,Z54),"0")+IFERROR(IF(Z55="",0,Z55),"0")+IFERROR(IF(Z56="",0,Z56),"0")</f>
        <v>0.41324999999999995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200</v>
      </c>
      <c r="Y58" s="386">
        <f>IFERROR(SUM(Y51:Y56),"0")</f>
        <v>205.20000000000002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1000</v>
      </c>
      <c r="Y67" s="385">
        <f t="shared" si="11"/>
        <v>1004.4000000000001</v>
      </c>
      <c r="Z67" s="36">
        <f>IFERROR(IF(Y67=0,"",ROUNDUP(Y67/H67,0)*0.02175),"")</f>
        <v>2.0227499999999998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1044.4444444444443</v>
      </c>
      <c r="BN67" s="64">
        <f t="shared" si="13"/>
        <v>1049.04</v>
      </c>
      <c r="BO67" s="64">
        <f t="shared" si="14"/>
        <v>1.653439153439153</v>
      </c>
      <c r="BP67" s="64">
        <f t="shared" si="15"/>
        <v>1.6607142857142856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500</v>
      </c>
      <c r="Y69" s="385">
        <f t="shared" si="11"/>
        <v>504</v>
      </c>
      <c r="Z69" s="36">
        <f>IFERROR(IF(Y69=0,"",ROUNDUP(Y69/H69,0)*0.00937),"")</f>
        <v>1.0494399999999999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526.66666666666663</v>
      </c>
      <c r="BN69" s="64">
        <f t="shared" si="13"/>
        <v>530.88</v>
      </c>
      <c r="BO69" s="64">
        <f t="shared" si="14"/>
        <v>0.92592592592592593</v>
      </c>
      <c r="BP69" s="64">
        <f t="shared" si="15"/>
        <v>0.93333333333333335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203.7037037037037</v>
      </c>
      <c r="Y72" s="386">
        <f>IFERROR(Y66/H66,"0")+IFERROR(Y67/H67,"0")+IFERROR(Y68/H68,"0")+IFERROR(Y69/H69,"0")+IFERROR(Y70/H70,"0")+IFERROR(Y71/H71,"0")</f>
        <v>205</v>
      </c>
      <c r="Z72" s="386">
        <f>IFERROR(IF(Z66="",0,Z66),"0")+IFERROR(IF(Z67="",0,Z67),"0")+IFERROR(IF(Z68="",0,Z68),"0")+IFERROR(IF(Z69="",0,Z69),"0")+IFERROR(IF(Z70="",0,Z70),"0")+IFERROR(IF(Z71="",0,Z71),"0")</f>
        <v>3.07219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1500</v>
      </c>
      <c r="Y73" s="386">
        <f>IFERROR(SUM(Y66:Y71),"0")</f>
        <v>1508.4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hidden="1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hidden="1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700</v>
      </c>
      <c r="Y101" s="385">
        <f>IFERROR(IF(X101="",0,CEILING((X101/$H101),1)*$H101),"")</f>
        <v>702</v>
      </c>
      <c r="Z101" s="36">
        <f>IFERROR(IF(Y101=0,"",ROUNDUP(Y101/H101,0)*0.02175),"")</f>
        <v>1.4137499999999998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731.11111111111109</v>
      </c>
      <c r="BN101" s="64">
        <f>IFERROR(Y101*I101/H101,"0")</f>
        <v>733.19999999999993</v>
      </c>
      <c r="BO101" s="64">
        <f>IFERROR(1/J101*(X101/H101),"0")</f>
        <v>1.1574074074074072</v>
      </c>
      <c r="BP101" s="64">
        <f>IFERROR(1/J101*(Y101/H101),"0")</f>
        <v>1.1607142857142856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64.81481481481481</v>
      </c>
      <c r="Y104" s="386">
        <f>IFERROR(Y101/H101,"0")+IFERROR(Y102/H102,"0")+IFERROR(Y103/H103,"0")</f>
        <v>65</v>
      </c>
      <c r="Z104" s="386">
        <f>IFERROR(IF(Z101="",0,Z101),"0")+IFERROR(IF(Z102="",0,Z102),"0")+IFERROR(IF(Z103="",0,Z103),"0")</f>
        <v>1.4137499999999998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700</v>
      </c>
      <c r="Y105" s="386">
        <f>IFERROR(SUM(Y101:Y103),"0")</f>
        <v>702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hidden="1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300</v>
      </c>
      <c r="Y108" s="385">
        <f>IFERROR(IF(X108="",0,CEILING((X108/$H108),1)*$H108),"")</f>
        <v>307.8</v>
      </c>
      <c r="Z108" s="36">
        <f>IFERROR(IF(Y108=0,"",ROUNDUP(Y108/H108,0)*0.02175),"")</f>
        <v>0.8264999999999999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320.88888888888886</v>
      </c>
      <c r="BN108" s="64">
        <f>IFERROR(Y108*I108/H108,"0")</f>
        <v>329.23200000000003</v>
      </c>
      <c r="BO108" s="64">
        <f>IFERROR(1/J108*(X108/H108),"0")</f>
        <v>0.66137566137566139</v>
      </c>
      <c r="BP108" s="64">
        <f>IFERROR(1/J108*(Y108/H108),"0")</f>
        <v>0.67857142857142849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300</v>
      </c>
      <c r="Y109" s="385">
        <f>IFERROR(IF(X109="",0,CEILING((X109/$H109),1)*$H109),"")</f>
        <v>302.40000000000003</v>
      </c>
      <c r="Z109" s="36">
        <f>IFERROR(IF(Y109=0,"",ROUNDUP(Y109/H109,0)*0.00753),"")</f>
        <v>0.84336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330.22222222222223</v>
      </c>
      <c r="BN109" s="64">
        <f>IFERROR(Y109*I109/H109,"0")</f>
        <v>332.86400000000003</v>
      </c>
      <c r="BO109" s="64">
        <f>IFERROR(1/J109*(X109/H109),"0")</f>
        <v>0.71225071225071213</v>
      </c>
      <c r="BP109" s="64">
        <f>IFERROR(1/J109*(Y109/H109),"0")</f>
        <v>0.71794871794871795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148.14814814814815</v>
      </c>
      <c r="Y112" s="386">
        <f>IFERROR(Y107/H107,"0")+IFERROR(Y108/H108,"0")+IFERROR(Y109/H109,"0")+IFERROR(Y110/H110,"0")+IFERROR(Y111/H111,"0")</f>
        <v>150</v>
      </c>
      <c r="Z112" s="386">
        <f>IFERROR(IF(Z107="",0,Z107),"0")+IFERROR(IF(Z108="",0,Z108),"0")+IFERROR(IF(Z109="",0,Z109),"0")+IFERROR(IF(Z110="",0,Z110),"0")+IFERROR(IF(Z111="",0,Z111),"0")</f>
        <v>1.6698599999999999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600</v>
      </c>
      <c r="Y113" s="386">
        <f>IFERROR(SUM(Y107:Y111),"0")</f>
        <v>610.20000000000005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200</v>
      </c>
      <c r="Y116" s="385">
        <f>IFERROR(IF(X116="",0,CEILING((X116/$H116),1)*$H116),"")</f>
        <v>205.20000000000002</v>
      </c>
      <c r="Z116" s="36">
        <f>IFERROR(IF(Y116=0,"",ROUNDUP(Y116/H116,0)*0.02175),"")</f>
        <v>0.41324999999999995</v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208.88888888888889</v>
      </c>
      <c r="BN116" s="64">
        <f>IFERROR(Y116*I116/H116,"0")</f>
        <v>214.32</v>
      </c>
      <c r="BO116" s="64">
        <f>IFERROR(1/J116*(X116/H116),"0")</f>
        <v>0.3306878306878307</v>
      </c>
      <c r="BP116" s="64">
        <f>IFERROR(1/J116*(Y116/H116),"0")</f>
        <v>0.33928571428571425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50</v>
      </c>
      <c r="Y118" s="385">
        <f>IFERROR(IF(X118="",0,CEILING((X118/$H118),1)*$H118),"")</f>
        <v>52.5</v>
      </c>
      <c r="Z118" s="36">
        <f>IFERROR(IF(Y118=0,"",ROUNDUP(Y118/H118,0)*0.00937),"")</f>
        <v>0.13117999999999999</v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52.8</v>
      </c>
      <c r="BN118" s="64">
        <f>IFERROR(Y118*I118/H118,"0")</f>
        <v>55.440000000000005</v>
      </c>
      <c r="BO118" s="64">
        <f>IFERROR(1/J118*(X118/H118),"0")</f>
        <v>0.11111111111111112</v>
      </c>
      <c r="BP118" s="64">
        <f>IFERROR(1/J118*(Y118/H118),"0")</f>
        <v>0.11666666666666667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31.851851851851855</v>
      </c>
      <c r="Y121" s="386">
        <f>IFERROR(Y116/H116,"0")+IFERROR(Y117/H117,"0")+IFERROR(Y118/H118,"0")+IFERROR(Y119/H119,"0")+IFERROR(Y120/H120,"0")</f>
        <v>33</v>
      </c>
      <c r="Z121" s="386">
        <f>IFERROR(IF(Z116="",0,Z116),"0")+IFERROR(IF(Z117="",0,Z117),"0")+IFERROR(IF(Z118="",0,Z118),"0")+IFERROR(IF(Z119="",0,Z119),"0")+IFERROR(IF(Z120="",0,Z120),"0")</f>
        <v>0.54442999999999997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250</v>
      </c>
      <c r="Y122" s="386">
        <f>IFERROR(SUM(Y116:Y120),"0")</f>
        <v>257.70000000000005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150</v>
      </c>
      <c r="Y124" s="385">
        <f>IFERROR(IF(X124="",0,CEILING((X124/$H124),1)*$H124),"")</f>
        <v>151.20000000000002</v>
      </c>
      <c r="Z124" s="36">
        <f>IFERROR(IF(Y124=0,"",ROUNDUP(Y124/H124,0)*0.02175),"")</f>
        <v>0.30449999999999999</v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156.66666666666666</v>
      </c>
      <c r="BN124" s="64">
        <f>IFERROR(Y124*I124/H124,"0")</f>
        <v>157.91999999999999</v>
      </c>
      <c r="BO124" s="64">
        <f>IFERROR(1/J124*(X124/H124),"0")</f>
        <v>0.2893518518518518</v>
      </c>
      <c r="BP124" s="64">
        <f>IFERROR(1/J124*(Y124/H124),"0")</f>
        <v>0.29166666666666663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13.888888888888888</v>
      </c>
      <c r="Y127" s="386">
        <f>IFERROR(Y124/H124,"0")+IFERROR(Y125/H125,"0")+IFERROR(Y126/H126,"0")</f>
        <v>14</v>
      </c>
      <c r="Z127" s="386">
        <f>IFERROR(IF(Z124="",0,Z124),"0")+IFERROR(IF(Z125="",0,Z125),"0")+IFERROR(IF(Z126="",0,Z126),"0")</f>
        <v>0.30449999999999999</v>
      </c>
      <c r="AA127" s="387"/>
      <c r="AB127" s="387"/>
      <c r="AC127" s="387"/>
    </row>
    <row r="128" spans="1:68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150</v>
      </c>
      <c r="Y128" s="386">
        <f>IFERROR(SUM(Y124:Y126),"0")</f>
        <v>151.20000000000002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800</v>
      </c>
      <c r="Y130" s="385">
        <f t="shared" ref="Y130:Y135" si="21">IFERROR(IF(X130="",0,CEILING((X130/$H130),1)*$H130),"")</f>
        <v>801.9</v>
      </c>
      <c r="Z130" s="36">
        <f>IFERROR(IF(Y130=0,"",ROUNDUP(Y130/H130,0)*0.02175),"")</f>
        <v>2.1532499999999999</v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855.11111111111109</v>
      </c>
      <c r="BN130" s="64">
        <f t="shared" ref="BN130:BN135" si="23">IFERROR(Y130*I130/H130,"0")</f>
        <v>857.14199999999994</v>
      </c>
      <c r="BO130" s="64">
        <f t="shared" ref="BO130:BO135" si="24">IFERROR(1/J130*(X130/H130),"0")</f>
        <v>1.7636684303350969</v>
      </c>
      <c r="BP130" s="64">
        <f t="shared" ref="BP130:BP135" si="25">IFERROR(1/J130*(Y130/H130),"0")</f>
        <v>1.7678571428571428</v>
      </c>
    </row>
    <row r="131" spans="1:68" ht="27" hidden="1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500</v>
      </c>
      <c r="Y133" s="385">
        <f t="shared" si="21"/>
        <v>502.20000000000005</v>
      </c>
      <c r="Z133" s="36">
        <f>IFERROR(IF(Y133=0,"",ROUNDUP(Y133/H133,0)*0.00753),"")</f>
        <v>1.4005799999999999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550.37037037037032</v>
      </c>
      <c r="BN133" s="64">
        <f t="shared" si="23"/>
        <v>552.79200000000003</v>
      </c>
      <c r="BO133" s="64">
        <f t="shared" si="24"/>
        <v>1.1870845204178535</v>
      </c>
      <c r="BP133" s="64">
        <f t="shared" si="25"/>
        <v>1.1923076923076923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283.95061728395058</v>
      </c>
      <c r="Y136" s="386">
        <f>IFERROR(Y130/H130,"0")+IFERROR(Y131/H131,"0")+IFERROR(Y132/H132,"0")+IFERROR(Y133/H133,"0")+IFERROR(Y134/H134,"0")+IFERROR(Y135/H135,"0")</f>
        <v>285</v>
      </c>
      <c r="Z136" s="386">
        <f>IFERROR(IF(Z130="",0,Z130),"0")+IFERROR(IF(Z131="",0,Z131),"0")+IFERROR(IF(Z132="",0,Z132),"0")+IFERROR(IF(Z133="",0,Z133),"0")+IFERROR(IF(Z134="",0,Z134),"0")+IFERROR(IF(Z135="",0,Z135),"0")</f>
        <v>3.5538299999999996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1300</v>
      </c>
      <c r="Y137" s="386">
        <f>IFERROR(SUM(Y130:Y135),"0")</f>
        <v>1304.0999999999999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50</v>
      </c>
      <c r="Y145" s="385">
        <f>IFERROR(IF(X145="",0,CEILING((X145/$H145),1)*$H145),"")</f>
        <v>51.2</v>
      </c>
      <c r="Z145" s="36">
        <f>IFERROR(IF(Y145=0,"",ROUNDUP(Y145/H145,0)*0.00753),"")</f>
        <v>0.12048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53.125</v>
      </c>
      <c r="BN145" s="64">
        <f>IFERROR(Y145*I145/H145,"0")</f>
        <v>54.4</v>
      </c>
      <c r="BO145" s="64">
        <f>IFERROR(1/J145*(X145/H145),"0")</f>
        <v>0.1001602564102564</v>
      </c>
      <c r="BP145" s="64">
        <f>IFERROR(1/J145*(Y145/H145),"0")</f>
        <v>0.10256410256410256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15.625</v>
      </c>
      <c r="Y147" s="386">
        <f>IFERROR(Y145/H145,"0")+IFERROR(Y146/H146,"0")</f>
        <v>16</v>
      </c>
      <c r="Z147" s="386">
        <f>IFERROR(IF(Z145="",0,Z145),"0")+IFERROR(IF(Z146="",0,Z146),"0")</f>
        <v>0.12048</v>
      </c>
      <c r="AA147" s="387"/>
      <c r="AB147" s="387"/>
      <c r="AC147" s="387"/>
    </row>
    <row r="148" spans="1:68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50</v>
      </c>
      <c r="Y148" s="386">
        <f>IFERROR(SUM(Y145:Y146),"0")</f>
        <v>51.2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100</v>
      </c>
      <c r="Y150" s="385">
        <f>IFERROR(IF(X150="",0,CEILING((X150/$H150),1)*$H150),"")</f>
        <v>100.8</v>
      </c>
      <c r="Z150" s="36">
        <f>IFERROR(IF(Y150=0,"",ROUNDUP(Y150/H150,0)*0.00753),"")</f>
        <v>0.27107999999999999</v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110.28571428571429</v>
      </c>
      <c r="BN150" s="64">
        <f>IFERROR(Y150*I150/H150,"0")</f>
        <v>111.16800000000001</v>
      </c>
      <c r="BO150" s="64">
        <f>IFERROR(1/J150*(X150/H150),"0")</f>
        <v>0.22893772893772893</v>
      </c>
      <c r="BP150" s="64">
        <f>IFERROR(1/J150*(Y150/H150),"0")</f>
        <v>0.23076923076923075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35.714285714285715</v>
      </c>
      <c r="Y152" s="386">
        <f>IFERROR(Y150/H150,"0")+IFERROR(Y151/H151,"0")</f>
        <v>36</v>
      </c>
      <c r="Z152" s="386">
        <f>IFERROR(IF(Z150="",0,Z150),"0")+IFERROR(IF(Z151="",0,Z151),"0")</f>
        <v>0.27107999999999999</v>
      </c>
      <c r="AA152" s="387"/>
      <c r="AB152" s="387"/>
      <c r="AC152" s="387"/>
    </row>
    <row r="153" spans="1:68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100</v>
      </c>
      <c r="Y153" s="386">
        <f>IFERROR(SUM(Y150:Y151),"0")</f>
        <v>100.8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100</v>
      </c>
      <c r="Y175" s="385">
        <f>IFERROR(IF(X175="",0,CEILING((X175/$H175),1)*$H175),"")</f>
        <v>100.80000000000001</v>
      </c>
      <c r="Z175" s="36">
        <f>IFERROR(IF(Y175=0,"",ROUNDUP(Y175/H175,0)*0.02175),"")</f>
        <v>0.26100000000000001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106.71428571428572</v>
      </c>
      <c r="BN175" s="64">
        <f>IFERROR(Y175*I175/H175,"0")</f>
        <v>107.56800000000001</v>
      </c>
      <c r="BO175" s="64">
        <f>IFERROR(1/J175*(X175/H175),"0")</f>
        <v>0.21258503401360543</v>
      </c>
      <c r="BP175" s="64">
        <f>IFERROR(1/J175*(Y175/H175),"0")</f>
        <v>0.21428571428571427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11.904761904761905</v>
      </c>
      <c r="Y178" s="386">
        <f>IFERROR(Y175/H175,"0")+IFERROR(Y176/H176,"0")+IFERROR(Y177/H177,"0")</f>
        <v>12</v>
      </c>
      <c r="Z178" s="386">
        <f>IFERROR(IF(Z175="",0,Z175),"0")+IFERROR(IF(Z176="",0,Z176),"0")+IFERROR(IF(Z177="",0,Z177),"0")</f>
        <v>0.26100000000000001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100</v>
      </c>
      <c r="Y179" s="386">
        <f>IFERROR(SUM(Y175:Y177),"0")</f>
        <v>100.80000000000001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300</v>
      </c>
      <c r="Y185" s="385">
        <f t="shared" si="26"/>
        <v>302.40000000000003</v>
      </c>
      <c r="Z185" s="36">
        <f>IFERROR(IF(Y185=0,"",ROUNDUP(Y185/H185,0)*0.00753),"")</f>
        <v>0.54215999999999998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314.28571428571428</v>
      </c>
      <c r="BN185" s="64">
        <f t="shared" si="28"/>
        <v>316.8</v>
      </c>
      <c r="BO185" s="64">
        <f t="shared" si="29"/>
        <v>0.45787545787545786</v>
      </c>
      <c r="BP185" s="64">
        <f t="shared" si="30"/>
        <v>0.46153846153846151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50</v>
      </c>
      <c r="Y188" s="385">
        <f t="shared" si="26"/>
        <v>50.400000000000006</v>
      </c>
      <c r="Z188" s="36">
        <f>IFERROR(IF(Y188=0,"",ROUNDUP(Y188/H188,0)*0.00502),"")</f>
        <v>0.12048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52.380952380952387</v>
      </c>
      <c r="BN188" s="64">
        <f t="shared" si="28"/>
        <v>52.800000000000011</v>
      </c>
      <c r="BO188" s="64">
        <f t="shared" si="29"/>
        <v>0.10175010175010177</v>
      </c>
      <c r="BP188" s="64">
        <f t="shared" si="30"/>
        <v>0.10256410256410257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95.238095238095241</v>
      </c>
      <c r="Y191" s="386">
        <f>IFERROR(Y183/H183,"0")+IFERROR(Y184/H184,"0")+IFERROR(Y185/H185,"0")+IFERROR(Y186/H186,"0")+IFERROR(Y187/H187,"0")+IFERROR(Y188/H188,"0")+IFERROR(Y189/H189,"0")+IFERROR(Y190/H190,"0")</f>
        <v>96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0.66264000000000001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350</v>
      </c>
      <c r="Y192" s="386">
        <f>IFERROR(SUM(Y183:Y190),"0")</f>
        <v>352.80000000000007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300</v>
      </c>
      <c r="Y205" s="385">
        <f t="shared" ref="Y205:Y212" si="31">IFERROR(IF(X205="",0,CEILING((X205/$H205),1)*$H205),"")</f>
        <v>302.40000000000003</v>
      </c>
      <c r="Z205" s="36">
        <f>IFERROR(IF(Y205=0,"",ROUNDUP(Y205/H205,0)*0.00937),"")</f>
        <v>0.52471999999999996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311.66666666666663</v>
      </c>
      <c r="BN205" s="64">
        <f t="shared" ref="BN205:BN212" si="33">IFERROR(Y205*I205/H205,"0")</f>
        <v>314.16000000000003</v>
      </c>
      <c r="BO205" s="64">
        <f t="shared" ref="BO205:BO212" si="34">IFERROR(1/J205*(X205/H205),"0")</f>
        <v>0.46296296296296291</v>
      </c>
      <c r="BP205" s="64">
        <f t="shared" ref="BP205:BP212" si="35">IFERROR(1/J205*(Y205/H205),"0")</f>
        <v>0.46666666666666667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250</v>
      </c>
      <c r="Y206" s="385">
        <f t="shared" si="31"/>
        <v>253.8</v>
      </c>
      <c r="Z206" s="36">
        <f>IFERROR(IF(Y206=0,"",ROUNDUP(Y206/H206,0)*0.00937),"")</f>
        <v>0.44039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259.72222222222223</v>
      </c>
      <c r="BN206" s="64">
        <f t="shared" si="33"/>
        <v>263.67</v>
      </c>
      <c r="BO206" s="64">
        <f t="shared" si="34"/>
        <v>0.38580246913580241</v>
      </c>
      <c r="BP206" s="64">
        <f t="shared" si="35"/>
        <v>0.39166666666666666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300</v>
      </c>
      <c r="Y207" s="385">
        <f t="shared" si="31"/>
        <v>302.40000000000003</v>
      </c>
      <c r="Z207" s="36">
        <f>IFERROR(IF(Y207=0,"",ROUNDUP(Y207/H207,0)*0.00937),"")</f>
        <v>0.52471999999999996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311.66666666666663</v>
      </c>
      <c r="BN207" s="64">
        <f t="shared" si="33"/>
        <v>314.16000000000003</v>
      </c>
      <c r="BO207" s="64">
        <f t="shared" si="34"/>
        <v>0.46296296296296291</v>
      </c>
      <c r="BP207" s="64">
        <f t="shared" si="35"/>
        <v>0.46666666666666667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300</v>
      </c>
      <c r="Y208" s="385">
        <f t="shared" si="31"/>
        <v>302.40000000000003</v>
      </c>
      <c r="Z208" s="36">
        <f>IFERROR(IF(Y208=0,"",ROUNDUP(Y208/H208,0)*0.00937),"")</f>
        <v>0.52471999999999996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311.66666666666663</v>
      </c>
      <c r="BN208" s="64">
        <f t="shared" si="33"/>
        <v>314.16000000000003</v>
      </c>
      <c r="BO208" s="64">
        <f t="shared" si="34"/>
        <v>0.46296296296296291</v>
      </c>
      <c r="BP208" s="64">
        <f t="shared" si="35"/>
        <v>0.46666666666666667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212.96296296296293</v>
      </c>
      <c r="Y213" s="386">
        <f>IFERROR(Y205/H205,"0")+IFERROR(Y206/H206,"0")+IFERROR(Y207/H207,"0")+IFERROR(Y208/H208,"0")+IFERROR(Y209/H209,"0")+IFERROR(Y210/H210,"0")+IFERROR(Y211/H211,"0")+IFERROR(Y212/H212,"0")</f>
        <v>215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2.0145499999999998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1150</v>
      </c>
      <c r="Y214" s="386">
        <f>IFERROR(SUM(Y205:Y212),"0")</f>
        <v>1161.0000000000002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300</v>
      </c>
      <c r="Y217" s="385">
        <f t="shared" si="36"/>
        <v>304.2</v>
      </c>
      <c r="Z217" s="36">
        <f>IFERROR(IF(Y217=0,"",ROUNDUP(Y217/H217,0)*0.02175),"")</f>
        <v>0.84824999999999995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321.69230769230774</v>
      </c>
      <c r="BN217" s="64">
        <f t="shared" si="38"/>
        <v>326.19600000000003</v>
      </c>
      <c r="BO217" s="64">
        <f t="shared" si="39"/>
        <v>0.6868131868131867</v>
      </c>
      <c r="BP217" s="64">
        <f t="shared" si="40"/>
        <v>0.6964285714285714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300</v>
      </c>
      <c r="Y218" s="385">
        <f t="shared" si="36"/>
        <v>307.8</v>
      </c>
      <c r="Z218" s="36">
        <f>IFERROR(IF(Y218=0,"",ROUNDUP(Y218/H218,0)*0.02175),"")</f>
        <v>0.8264999999999999</v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320.22222222222229</v>
      </c>
      <c r="BN218" s="64">
        <f t="shared" si="38"/>
        <v>328.54800000000006</v>
      </c>
      <c r="BO218" s="64">
        <f t="shared" si="39"/>
        <v>0.66137566137566139</v>
      </c>
      <c r="BP218" s="64">
        <f t="shared" si="40"/>
        <v>0.67857142857142849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500</v>
      </c>
      <c r="Y219" s="385">
        <f t="shared" si="36"/>
        <v>504.59999999999997</v>
      </c>
      <c r="Z219" s="36">
        <f>IFERROR(IF(Y219=0,"",ROUNDUP(Y219/H219,0)*0.02175),"")</f>
        <v>1.2614999999999998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532.41379310344837</v>
      </c>
      <c r="BN219" s="64">
        <f t="shared" si="38"/>
        <v>537.31200000000001</v>
      </c>
      <c r="BO219" s="64">
        <f t="shared" si="39"/>
        <v>1.0262725779967159</v>
      </c>
      <c r="BP219" s="64">
        <f t="shared" si="40"/>
        <v>1.0357142857142856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500</v>
      </c>
      <c r="Y222" s="385">
        <f t="shared" si="36"/>
        <v>501.59999999999997</v>
      </c>
      <c r="Z222" s="36">
        <f t="shared" si="41"/>
        <v>1.5737700000000001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556.66666666666674</v>
      </c>
      <c r="BN222" s="64">
        <f t="shared" si="38"/>
        <v>558.44800000000009</v>
      </c>
      <c r="BO222" s="64">
        <f t="shared" si="39"/>
        <v>1.3354700854700854</v>
      </c>
      <c r="BP222" s="64">
        <f t="shared" si="40"/>
        <v>1.3397435897435896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500</v>
      </c>
      <c r="Y223" s="385">
        <f t="shared" si="36"/>
        <v>501.59999999999997</v>
      </c>
      <c r="Z223" s="36">
        <f t="shared" si="41"/>
        <v>1.5737700000000001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556.66666666666674</v>
      </c>
      <c r="BN223" s="64">
        <f t="shared" si="38"/>
        <v>558.44800000000009</v>
      </c>
      <c r="BO223" s="64">
        <f t="shared" si="39"/>
        <v>1.3354700854700854</v>
      </c>
      <c r="BP223" s="64">
        <f t="shared" si="40"/>
        <v>1.3397435897435896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549.63650653305831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553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6.0837900000000005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2100</v>
      </c>
      <c r="Y228" s="386">
        <f>IFERROR(SUM(Y216:Y226),"0")</f>
        <v>2119.7999999999997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80</v>
      </c>
      <c r="Y233" s="385">
        <f>IFERROR(IF(X233="",0,CEILING((X233/$H233),1)*$H233),"")</f>
        <v>81.599999999999994</v>
      </c>
      <c r="Z233" s="36">
        <f>IFERROR(IF(Y233=0,"",ROUNDUP(Y233/H233,0)*0.00753),"")</f>
        <v>0.25602000000000003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89.066666666666677</v>
      </c>
      <c r="BN233" s="64">
        <f>IFERROR(Y233*I233/H233,"0")</f>
        <v>90.847999999999999</v>
      </c>
      <c r="BO233" s="64">
        <f>IFERROR(1/J233*(X233/H233),"0")</f>
        <v>0.21367521367521369</v>
      </c>
      <c r="BP233" s="64">
        <f>IFERROR(1/J233*(Y233/H233),"0")</f>
        <v>0.21794871794871795</v>
      </c>
    </row>
    <row r="234" spans="1:68" ht="16.5" hidden="1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33.333333333333336</v>
      </c>
      <c r="Y235" s="386">
        <f>IFERROR(Y230/H230,"0")+IFERROR(Y231/H231,"0")+IFERROR(Y232/H232,"0")+IFERROR(Y233/H233,"0")+IFERROR(Y234/H234,"0")</f>
        <v>34</v>
      </c>
      <c r="Z235" s="386">
        <f>IFERROR(IF(Z230="",0,Z230),"0")+IFERROR(IF(Z231="",0,Z231),"0")+IFERROR(IF(Z232="",0,Z232),"0")+IFERROR(IF(Z233="",0,Z233),"0")+IFERROR(IF(Z234="",0,Z234),"0")</f>
        <v>0.25602000000000003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80</v>
      </c>
      <c r="Y236" s="386">
        <f>IFERROR(SUM(Y230:Y234),"0")</f>
        <v>81.599999999999994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100</v>
      </c>
      <c r="Y239" s="385">
        <f t="shared" ref="Y239:Y246" si="42">IFERROR(IF(X239="",0,CEILING((X239/$H239),1)*$H239),"")</f>
        <v>104.39999999999999</v>
      </c>
      <c r="Z239" s="36">
        <f>IFERROR(IF(Y239=0,"",ROUNDUP(Y239/H239,0)*0.02175),"")</f>
        <v>0.19574999999999998</v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104.13793103448276</v>
      </c>
      <c r="BN239" s="64">
        <f t="shared" ref="BN239:BN246" si="44">IFERROR(Y239*I239/H239,"0")</f>
        <v>108.71999999999998</v>
      </c>
      <c r="BO239" s="64">
        <f t="shared" ref="BO239:BO246" si="45">IFERROR(1/J239*(X239/H239),"0")</f>
        <v>0.1539408866995074</v>
      </c>
      <c r="BP239" s="64">
        <f t="shared" ref="BP239:BP246" si="46">IFERROR(1/J239*(Y239/H239),"0")</f>
        <v>0.1607142857142857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8.6206896551724146</v>
      </c>
      <c r="Y247" s="386">
        <f>IFERROR(Y239/H239,"0")+IFERROR(Y240/H240,"0")+IFERROR(Y241/H241,"0")+IFERROR(Y242/H242,"0")+IFERROR(Y243/H243,"0")+IFERROR(Y244/H244,"0")+IFERROR(Y245/H245,"0")+IFERROR(Y246/H246,"0")</f>
        <v>9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0.19574999999999998</v>
      </c>
      <c r="AA247" s="387"/>
      <c r="AB247" s="387"/>
      <c r="AC247" s="387"/>
    </row>
    <row r="248" spans="1:68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100</v>
      </c>
      <c r="Y248" s="386">
        <f>IFERROR(SUM(Y239:Y246),"0")</f>
        <v>104.39999999999999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100</v>
      </c>
      <c r="Y285" s="385">
        <f>IFERROR(IF(X285="",0,CEILING((X285/$H285),1)*$H285),"")</f>
        <v>100.8</v>
      </c>
      <c r="Z285" s="36">
        <f>IFERROR(IF(Y285=0,"",ROUNDUP(Y285/H285,0)*0.00753),"")</f>
        <v>0.31625999999999999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111.33333333333333</v>
      </c>
      <c r="BN285" s="64">
        <f>IFERROR(Y285*I285/H285,"0")</f>
        <v>112.224</v>
      </c>
      <c r="BO285" s="64">
        <f>IFERROR(1/J285*(X285/H285),"0")</f>
        <v>0.26709401709401709</v>
      </c>
      <c r="BP285" s="64">
        <f>IFERROR(1/J285*(Y285/H285),"0")</f>
        <v>0.26923076923076922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200</v>
      </c>
      <c r="Y287" s="385">
        <f>IFERROR(IF(X287="",0,CEILING((X287/$H287),1)*$H287),"")</f>
        <v>201.6</v>
      </c>
      <c r="Z287" s="36">
        <f>IFERROR(IF(Y287=0,"",ROUNDUP(Y287/H287,0)*0.00753),"")</f>
        <v>0.63251999999999997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216.66666666666669</v>
      </c>
      <c r="BN287" s="64">
        <f>IFERROR(Y287*I287/H287,"0")</f>
        <v>218.4</v>
      </c>
      <c r="BO287" s="64">
        <f>IFERROR(1/J287*(X287/H287),"0")</f>
        <v>0.53418803418803418</v>
      </c>
      <c r="BP287" s="64">
        <f>IFERROR(1/J287*(Y287/H287),"0")</f>
        <v>0.53846153846153844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125.00000000000001</v>
      </c>
      <c r="Y289" s="386">
        <f>IFERROR(Y284/H284,"0")+IFERROR(Y285/H285,"0")+IFERROR(Y286/H286,"0")+IFERROR(Y287/H287,"0")+IFERROR(Y288/H288,"0")</f>
        <v>126</v>
      </c>
      <c r="Z289" s="386">
        <f>IFERROR(IF(Z284="",0,Z284),"0")+IFERROR(IF(Z285="",0,Z285),"0")+IFERROR(IF(Z286="",0,Z286),"0")+IFERROR(IF(Z287="",0,Z287),"0")+IFERROR(IF(Z288="",0,Z288),"0")</f>
        <v>0.94877999999999996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300</v>
      </c>
      <c r="Y290" s="386">
        <f>IFERROR(SUM(Y284:Y288),"0")</f>
        <v>302.39999999999998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100</v>
      </c>
      <c r="Y302" s="385">
        <f>IFERROR(IF(X302="",0,CEILING((X302/$H302),1)*$H302),"")</f>
        <v>100.80000000000001</v>
      </c>
      <c r="Z302" s="36">
        <f>IFERROR(IF(Y302=0,"",ROUNDUP(Y302/H302,0)*0.00502),"")</f>
        <v>0.24096000000000001</v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104.76190476190477</v>
      </c>
      <c r="BN302" s="64">
        <f>IFERROR(Y302*I302/H302,"0")</f>
        <v>105.60000000000002</v>
      </c>
      <c r="BO302" s="64">
        <f>IFERROR(1/J302*(X302/H302),"0")</f>
        <v>0.20350020350020354</v>
      </c>
      <c r="BP302" s="64">
        <f>IFERROR(1/J302*(Y302/H302),"0")</f>
        <v>0.20512820512820515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47.61904761904762</v>
      </c>
      <c r="Y304" s="386">
        <f>IFERROR(Y302/H302,"0")+IFERROR(Y303/H303,"0")</f>
        <v>48</v>
      </c>
      <c r="Z304" s="386">
        <f>IFERROR(IF(Z302="",0,Z302),"0")+IFERROR(IF(Z303="",0,Z303),"0")</f>
        <v>0.24096000000000001</v>
      </c>
      <c r="AA304" s="387"/>
      <c r="AB304" s="387"/>
      <c r="AC304" s="387"/>
    </row>
    <row r="305" spans="1:68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100</v>
      </c>
      <c r="Y305" s="386">
        <f>IFERROR(SUM(Y302:Y303),"0")</f>
        <v>100.80000000000001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hidden="1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200</v>
      </c>
      <c r="Y319" s="385">
        <f>IFERROR(IF(X319="",0,CEILING((X319/$H319),1)*$H319),"")</f>
        <v>201.60000000000002</v>
      </c>
      <c r="Z319" s="36">
        <f>IFERROR(IF(Y319=0,"",ROUNDUP(Y319/H319,0)*0.00753),"")</f>
        <v>0.36143999999999998</v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212.38095238095238</v>
      </c>
      <c r="BN319" s="64">
        <f>IFERROR(Y319*I319/H319,"0")</f>
        <v>214.08</v>
      </c>
      <c r="BO319" s="64">
        <f>IFERROR(1/J319*(X319/H319),"0")</f>
        <v>0.30525030525030528</v>
      </c>
      <c r="BP319" s="64">
        <f>IFERROR(1/J319*(Y319/H319),"0")</f>
        <v>0.30769230769230771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47.61904761904762</v>
      </c>
      <c r="Y322" s="386">
        <f>IFERROR(Y318/H318,"0")+IFERROR(Y319/H319,"0")+IFERROR(Y320/H320,"0")+IFERROR(Y321/H321,"0")</f>
        <v>48</v>
      </c>
      <c r="Z322" s="386">
        <f>IFERROR(IF(Z318="",0,Z318),"0")+IFERROR(IF(Z319="",0,Z319),"0")+IFERROR(IF(Z320="",0,Z320),"0")+IFERROR(IF(Z321="",0,Z321),"0")</f>
        <v>0.36143999999999998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200</v>
      </c>
      <c r="Y323" s="386">
        <f>IFERROR(SUM(Y318:Y321),"0")</f>
        <v>201.60000000000002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250</v>
      </c>
      <c r="Y325" s="385">
        <f t="shared" ref="Y325:Y330" si="57">IFERROR(IF(X325="",0,CEILING((X325/$H325),1)*$H325),"")</f>
        <v>257.39999999999998</v>
      </c>
      <c r="Z325" s="36">
        <f>IFERROR(IF(Y325=0,"",ROUNDUP(Y325/H325,0)*0.02175),"")</f>
        <v>0.71775</v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267.88461538461542</v>
      </c>
      <c r="BN325" s="64">
        <f t="shared" ref="BN325:BN330" si="59">IFERROR(Y325*I325/H325,"0")</f>
        <v>275.81400000000002</v>
      </c>
      <c r="BO325" s="64">
        <f t="shared" ref="BO325:BO330" si="60">IFERROR(1/J325*(X325/H325),"0")</f>
        <v>0.57234432234432231</v>
      </c>
      <c r="BP325" s="64">
        <f t="shared" ref="BP325:BP330" si="61">IFERROR(1/J325*(Y325/H325),"0")</f>
        <v>0.5892857142857143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32.051282051282051</v>
      </c>
      <c r="Y331" s="386">
        <f>IFERROR(Y325/H325,"0")+IFERROR(Y326/H326,"0")+IFERROR(Y327/H327,"0")+IFERROR(Y328/H328,"0")+IFERROR(Y329/H329,"0")+IFERROR(Y330/H330,"0")</f>
        <v>33</v>
      </c>
      <c r="Z331" s="386">
        <f>IFERROR(IF(Z325="",0,Z325),"0")+IFERROR(IF(Z326="",0,Z326),"0")+IFERROR(IF(Z327="",0,Z327),"0")+IFERROR(IF(Z328="",0,Z328),"0")+IFERROR(IF(Z329="",0,Z329),"0")+IFERROR(IF(Z330="",0,Z330),"0")</f>
        <v>0.71775</v>
      </c>
      <c r="AA331" s="387"/>
      <c r="AB331" s="387"/>
      <c r="AC331" s="387"/>
    </row>
    <row r="332" spans="1:68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250</v>
      </c>
      <c r="Y332" s="386">
        <f>IFERROR(SUM(Y325:Y330),"0")</f>
        <v>257.39999999999998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300</v>
      </c>
      <c r="Y335" s="385">
        <f>IFERROR(IF(X335="",0,CEILING((X335/$H335),1)*$H335),"")</f>
        <v>304.2</v>
      </c>
      <c r="Z335" s="36">
        <f>IFERROR(IF(Y335=0,"",ROUNDUP(Y335/H335,0)*0.02175),"")</f>
        <v>0.84824999999999995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321.69230769230774</v>
      </c>
      <c r="BN335" s="64">
        <f>IFERROR(Y335*I335/H335,"0")</f>
        <v>326.19600000000003</v>
      </c>
      <c r="BO335" s="64">
        <f>IFERROR(1/J335*(X335/H335),"0")</f>
        <v>0.6868131868131867</v>
      </c>
      <c r="BP335" s="64">
        <f>IFERROR(1/J335*(Y335/H335),"0")</f>
        <v>0.6964285714285714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38.46153846153846</v>
      </c>
      <c r="Y337" s="386">
        <f>IFERROR(Y334/H334,"0")+IFERROR(Y335/H335,"0")+IFERROR(Y336/H336,"0")</f>
        <v>39</v>
      </c>
      <c r="Z337" s="386">
        <f>IFERROR(IF(Z334="",0,Z334),"0")+IFERROR(IF(Z335="",0,Z335),"0")+IFERROR(IF(Z336="",0,Z336),"0")</f>
        <v>0.84824999999999995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300</v>
      </c>
      <c r="Y338" s="386">
        <f>IFERROR(SUM(Y334:Y336),"0")</f>
        <v>304.2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10</v>
      </c>
      <c r="Y347" s="385">
        <f>IFERROR(IF(X347="",0,CEILING((X347/$H347),1)*$H347),"")</f>
        <v>10</v>
      </c>
      <c r="Z347" s="36">
        <f>IFERROR(IF(Y347=0,"",ROUNDUP(Y347/H347,0)*0.00474),"")</f>
        <v>2.3700000000000002E-2</v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11.200000000000001</v>
      </c>
      <c r="BN347" s="64">
        <f>IFERROR(Y347*I347/H347,"0")</f>
        <v>11.200000000000001</v>
      </c>
      <c r="BO347" s="64">
        <f>IFERROR(1/J347*(X347/H347),"0")</f>
        <v>2.1008403361344536E-2</v>
      </c>
      <c r="BP347" s="64">
        <f>IFERROR(1/J347*(Y347/H347),"0")</f>
        <v>2.1008403361344536E-2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5</v>
      </c>
      <c r="Y350" s="386">
        <f>IFERROR(Y347/H347,"0")+IFERROR(Y348/H348,"0")+IFERROR(Y349/H349,"0")</f>
        <v>5</v>
      </c>
      <c r="Z350" s="386">
        <f>IFERROR(IF(Z347="",0,Z347),"0")+IFERROR(IF(Z348="",0,Z348),"0")+IFERROR(IF(Z349="",0,Z349),"0")</f>
        <v>2.3700000000000002E-2</v>
      </c>
      <c r="AA350" s="387"/>
      <c r="AB350" s="387"/>
      <c r="AC350" s="387"/>
    </row>
    <row r="351" spans="1:68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10</v>
      </c>
      <c r="Y351" s="386">
        <f>IFERROR(SUM(Y347:Y349),"0")</f>
        <v>10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30</v>
      </c>
      <c r="Y354" s="385">
        <f>IFERROR(IF(X354="",0,CEILING((X354/$H354),1)*$H354),"")</f>
        <v>30.6</v>
      </c>
      <c r="Z354" s="36">
        <f>IFERROR(IF(Y354=0,"",ROUNDUP(Y354/H354,0)*0.00753),"")</f>
        <v>0.12801000000000001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34.133333333333333</v>
      </c>
      <c r="BN354" s="64">
        <f>IFERROR(Y354*I354/H354,"0")</f>
        <v>34.816000000000003</v>
      </c>
      <c r="BO354" s="64">
        <f>IFERROR(1/J354*(X354/H354),"0")</f>
        <v>0.10683760683760685</v>
      </c>
      <c r="BP354" s="64">
        <f>IFERROR(1/J354*(Y354/H354),"0")</f>
        <v>0.10897435897435898</v>
      </c>
    </row>
    <row r="355" spans="1:68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16.666666666666668</v>
      </c>
      <c r="Y355" s="386">
        <f>IFERROR(Y354/H354,"0")</f>
        <v>17</v>
      </c>
      <c r="Z355" s="386">
        <f>IFERROR(IF(Z354="",0,Z354),"0")</f>
        <v>0.12801000000000001</v>
      </c>
      <c r="AA355" s="387"/>
      <c r="AB355" s="387"/>
      <c r="AC355" s="387"/>
    </row>
    <row r="356" spans="1:68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30</v>
      </c>
      <c r="Y356" s="386">
        <f>IFERROR(SUM(Y354:Y354),"0")</f>
        <v>30.6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300</v>
      </c>
      <c r="Y359" s="385">
        <f>IFERROR(IF(X359="",0,CEILING((X359/$H359),1)*$H359),"")</f>
        <v>300.3</v>
      </c>
      <c r="Z359" s="36">
        <f>IFERROR(IF(Y359=0,"",ROUNDUP(Y359/H359,0)*0.00753),"")</f>
        <v>1.0767900000000001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338.85714285714278</v>
      </c>
      <c r="BN359" s="64">
        <f>IFERROR(Y359*I359/H359,"0")</f>
        <v>339.19599999999997</v>
      </c>
      <c r="BO359" s="64">
        <f>IFERROR(1/J359*(X359/H359),"0")</f>
        <v>0.91575091575091572</v>
      </c>
      <c r="BP359" s="64">
        <f>IFERROR(1/J359*(Y359/H359),"0")</f>
        <v>0.91666666666666663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142.85714285714286</v>
      </c>
      <c r="Y361" s="386">
        <f>IFERROR(Y358/H358,"0")+IFERROR(Y359/H359,"0")+IFERROR(Y360/H360,"0")</f>
        <v>143</v>
      </c>
      <c r="Z361" s="386">
        <f>IFERROR(IF(Z358="",0,Z358),"0")+IFERROR(IF(Z359="",0,Z359),"0")+IFERROR(IF(Z360="",0,Z360),"0")</f>
        <v>1.0767900000000001</v>
      </c>
      <c r="AA361" s="387"/>
      <c r="AB361" s="387"/>
      <c r="AC361" s="387"/>
    </row>
    <row r="362" spans="1:68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300</v>
      </c>
      <c r="Y362" s="386">
        <f>IFERROR(SUM(Y358:Y360),"0")</f>
        <v>300.3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hidden="1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hidden="1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hidden="1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idden="1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0</v>
      </c>
      <c r="Y375" s="386">
        <f>IFERROR(Y366/H366,"0")+IFERROR(Y367/H367,"0")+IFERROR(Y368/H368,"0")+IFERROR(Y369/H369,"0")+IFERROR(Y370/H370,"0")+IFERROR(Y371/H371,"0")+IFERROR(Y372/H372,"0")+IFERROR(Y373/H373,"0")+IFERROR(Y374/H374,"0")</f>
        <v>0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</v>
      </c>
      <c r="AA375" s="387"/>
      <c r="AB375" s="387"/>
      <c r="AC375" s="387"/>
    </row>
    <row r="376" spans="1:68" hidden="1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0</v>
      </c>
      <c r="Y376" s="386">
        <f>IFERROR(SUM(Y366:Y374),"0")</f>
        <v>0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500</v>
      </c>
      <c r="Y378" s="385">
        <f>IFERROR(IF(X378="",0,CEILING((X378/$H378),1)*$H378),"")</f>
        <v>510</v>
      </c>
      <c r="Z378" s="36">
        <f>IFERROR(IF(Y378=0,"",ROUNDUP(Y378/H378,0)*0.02175),"")</f>
        <v>0.73949999999999994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516</v>
      </c>
      <c r="BN378" s="64">
        <f>IFERROR(Y378*I378/H378,"0")</f>
        <v>526.32000000000005</v>
      </c>
      <c r="BO378" s="64">
        <f>IFERROR(1/J378*(X378/H378),"0")</f>
        <v>0.69444444444444442</v>
      </c>
      <c r="BP378" s="64">
        <f>IFERROR(1/J378*(Y378/H378),"0")</f>
        <v>0.70833333333333326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33.333333333333336</v>
      </c>
      <c r="Y380" s="386">
        <f>IFERROR(Y378/H378,"0")+IFERROR(Y379/H379,"0")</f>
        <v>34</v>
      </c>
      <c r="Z380" s="386">
        <f>IFERROR(IF(Z378="",0,Z378),"0")+IFERROR(IF(Z379="",0,Z379),"0")</f>
        <v>0.73949999999999994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500</v>
      </c>
      <c r="Y381" s="386">
        <f>IFERROR(SUM(Y378:Y379),"0")</f>
        <v>510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100</v>
      </c>
      <c r="Y390" s="385">
        <f>IFERROR(IF(X390="",0,CEILING((X390/$H390),1)*$H390),"")</f>
        <v>101.39999999999999</v>
      </c>
      <c r="Z390" s="36">
        <f>IFERROR(IF(Y390=0,"",ROUNDUP(Y390/H390,0)*0.02175),"")</f>
        <v>0.28275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107.23076923076924</v>
      </c>
      <c r="BN390" s="64">
        <f>IFERROR(Y390*I390/H390,"0")</f>
        <v>108.732</v>
      </c>
      <c r="BO390" s="64">
        <f>IFERROR(1/J390*(X390/H390),"0")</f>
        <v>0.22893772893772893</v>
      </c>
      <c r="BP390" s="64">
        <f>IFERROR(1/J390*(Y390/H390),"0")</f>
        <v>0.23214285714285712</v>
      </c>
    </row>
    <row r="391" spans="1:68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12.820512820512821</v>
      </c>
      <c r="Y391" s="386">
        <f>IFERROR(Y389/H389,"0")+IFERROR(Y390/H390,"0")</f>
        <v>13</v>
      </c>
      <c r="Z391" s="386">
        <f>IFERROR(IF(Z389="",0,Z389),"0")+IFERROR(IF(Z390="",0,Z390),"0")</f>
        <v>0.28275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100</v>
      </c>
      <c r="Y392" s="386">
        <f>IFERROR(SUM(Y389:Y390),"0")</f>
        <v>101.39999999999999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50</v>
      </c>
      <c r="Y403" s="385">
        <f>IFERROR(IF(X403="",0,CEILING((X403/$H403),1)*$H403),"")</f>
        <v>52.56</v>
      </c>
      <c r="Z403" s="36">
        <f>IFERROR(IF(Y403=0,"",ROUNDUP(Y403/H403,0)*0.00753),"")</f>
        <v>9.0359999999999996E-2</v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52.283105022831052</v>
      </c>
      <c r="BN403" s="64">
        <f>IFERROR(Y403*I403/H403,"0")</f>
        <v>54.960000000000008</v>
      </c>
      <c r="BO403" s="64">
        <f>IFERROR(1/J403*(X403/H403),"0")</f>
        <v>7.3176443039456737E-2</v>
      </c>
      <c r="BP403" s="64">
        <f>IFERROR(1/J403*(Y403/H403),"0")</f>
        <v>7.6923076923076927E-2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11.415525114155251</v>
      </c>
      <c r="Y405" s="386">
        <f>IFERROR(Y402/H402,"0")+IFERROR(Y403/H403,"0")+IFERROR(Y404/H404,"0")</f>
        <v>12</v>
      </c>
      <c r="Z405" s="386">
        <f>IFERROR(IF(Z402="",0,Z402),"0")+IFERROR(IF(Z403="",0,Z403),"0")+IFERROR(IF(Z404="",0,Z404),"0")</f>
        <v>9.0359999999999996E-2</v>
      </c>
      <c r="AA405" s="387"/>
      <c r="AB405" s="387"/>
      <c r="AC405" s="387"/>
    </row>
    <row r="406" spans="1:68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50</v>
      </c>
      <c r="Y406" s="386">
        <f>IFERROR(SUM(Y402:Y404),"0")</f>
        <v>52.56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700</v>
      </c>
      <c r="Y408" s="385">
        <f>IFERROR(IF(X408="",0,CEILING((X408/$H408),1)*$H408),"")</f>
        <v>702</v>
      </c>
      <c r="Z408" s="36">
        <f>IFERROR(IF(Y408=0,"",ROUNDUP(Y408/H408,0)*0.02175),"")</f>
        <v>1.9574999999999998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750.61538461538464</v>
      </c>
      <c r="BN408" s="64">
        <f>IFERROR(Y408*I408/H408,"0")</f>
        <v>752.7600000000001</v>
      </c>
      <c r="BO408" s="64">
        <f>IFERROR(1/J408*(X408/H408),"0")</f>
        <v>1.6025641025641026</v>
      </c>
      <c r="BP408" s="64">
        <f>IFERROR(1/J408*(Y408/H408),"0")</f>
        <v>1.607142857142857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700</v>
      </c>
      <c r="Y410" s="385">
        <f>IFERROR(IF(X410="",0,CEILING((X410/$H410),1)*$H410),"")</f>
        <v>700.8</v>
      </c>
      <c r="Z410" s="36">
        <f>IFERROR(IF(Y410=0,"",ROUNDUP(Y410/H410,0)*0.00753),"")</f>
        <v>2.19876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782.83333333333348</v>
      </c>
      <c r="BN410" s="64">
        <f>IFERROR(Y410*I410/H410,"0")</f>
        <v>783.72800000000007</v>
      </c>
      <c r="BO410" s="64">
        <f>IFERROR(1/J410*(X410/H410),"0")</f>
        <v>1.8696581196581197</v>
      </c>
      <c r="BP410" s="64">
        <f>IFERROR(1/J410*(Y410/H410),"0")</f>
        <v>1.8717948717948718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381.41025641025647</v>
      </c>
      <c r="Y413" s="386">
        <f>IFERROR(Y408/H408,"0")+IFERROR(Y409/H409,"0")+IFERROR(Y410/H410,"0")+IFERROR(Y411/H411,"0")+IFERROR(Y412/H412,"0")</f>
        <v>382</v>
      </c>
      <c r="Z413" s="386">
        <f>IFERROR(IF(Z408="",0,Z408),"0")+IFERROR(IF(Z409="",0,Z409),"0")+IFERROR(IF(Z410="",0,Z410),"0")+IFERROR(IF(Z411="",0,Z411),"0")+IFERROR(IF(Z412="",0,Z412),"0")</f>
        <v>4.1562599999999996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1400</v>
      </c>
      <c r="Y414" s="386">
        <f>IFERROR(SUM(Y408:Y412),"0")</f>
        <v>1402.8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100</v>
      </c>
      <c r="Y431" s="385">
        <f t="shared" si="67"/>
        <v>100.80000000000001</v>
      </c>
      <c r="Z431" s="36">
        <f t="shared" si="68"/>
        <v>0.18071999999999999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105.47619047619047</v>
      </c>
      <c r="BN431" s="64">
        <f t="shared" si="70"/>
        <v>106.32000000000001</v>
      </c>
      <c r="BO431" s="64">
        <f t="shared" si="71"/>
        <v>0.15262515262515264</v>
      </c>
      <c r="BP431" s="64">
        <f t="shared" si="72"/>
        <v>0.15384615384615385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23.80952380952381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24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0.18071999999999999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100</v>
      </c>
      <c r="Y452" s="386">
        <f>IFERROR(SUM(Y427:Y450),"0")</f>
        <v>100.80000000000001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200</v>
      </c>
      <c r="Y470" s="385">
        <f t="shared" ref="Y470:Y476" si="74">IFERROR(IF(X470="",0,CEILING((X470/$H470),1)*$H470),"")</f>
        <v>201.60000000000002</v>
      </c>
      <c r="Z470" s="36">
        <f>IFERROR(IF(Y470=0,"",ROUNDUP(Y470/H470,0)*0.00753),"")</f>
        <v>0.36143999999999998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210.95238095238093</v>
      </c>
      <c r="BN470" s="64">
        <f t="shared" ref="BN470:BN476" si="76">IFERROR(Y470*I470/H470,"0")</f>
        <v>212.64000000000001</v>
      </c>
      <c r="BO470" s="64">
        <f t="shared" ref="BO470:BO476" si="77">IFERROR(1/J470*(X470/H470),"0")</f>
        <v>0.30525030525030528</v>
      </c>
      <c r="BP470" s="64">
        <f t="shared" ref="BP470:BP476" si="78">IFERROR(1/J470*(Y470/H470),"0")</f>
        <v>0.30769230769230771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47.61904761904762</v>
      </c>
      <c r="Y477" s="386">
        <f>IFERROR(Y470/H470,"0")+IFERROR(Y471/H471,"0")+IFERROR(Y472/H472,"0")+IFERROR(Y473/H473,"0")+IFERROR(Y474/H474,"0")+IFERROR(Y475/H475,"0")+IFERROR(Y476/H476,"0")</f>
        <v>48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0.36143999999999998</v>
      </c>
      <c r="AA477" s="387"/>
      <c r="AB477" s="387"/>
      <c r="AC477" s="387"/>
    </row>
    <row r="478" spans="1:68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200</v>
      </c>
      <c r="Y478" s="386">
        <f>IFERROR(SUM(Y470:Y476),"0")</f>
        <v>201.60000000000002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hidden="1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hidden="1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800</v>
      </c>
      <c r="Y519" s="385">
        <f t="shared" si="79"/>
        <v>801.6</v>
      </c>
      <c r="Z519" s="36">
        <f>IFERROR(IF(Y519=0,"",ROUNDUP(Y519/H519,0)*0.00753),"")</f>
        <v>2.5150200000000003</v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866.66666666666674</v>
      </c>
      <c r="BN519" s="64">
        <f t="shared" si="82"/>
        <v>868.4000000000002</v>
      </c>
      <c r="BO519" s="64">
        <f t="shared" si="83"/>
        <v>2.1367521367521367</v>
      </c>
      <c r="BP519" s="64">
        <f t="shared" si="84"/>
        <v>2.141025641025641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333.33333333333337</v>
      </c>
      <c r="Y521" s="386">
        <f>IFERROR(Y512/H512,"0")+IFERROR(Y513/H513,"0")+IFERROR(Y514/H514,"0")+IFERROR(Y515/H515,"0")+IFERROR(Y516/H516,"0")+IFERROR(Y517/H517,"0")+IFERROR(Y518/H518,"0")+IFERROR(Y519/H519,"0")+IFERROR(Y520/H520,"0")</f>
        <v>334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2.5150200000000003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800</v>
      </c>
      <c r="Y522" s="386">
        <f>IFERROR(SUM(Y512:Y520),"0")</f>
        <v>801.6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500</v>
      </c>
      <c r="Y524" s="385">
        <f>IFERROR(IF(X524="",0,CEILING((X524/$H524),1)*$H524),"")</f>
        <v>501.6</v>
      </c>
      <c r="Z524" s="36">
        <f>IFERROR(IF(Y524=0,"",ROUNDUP(Y524/H524,0)*0.01196),"")</f>
        <v>1.1362000000000001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534.09090909090912</v>
      </c>
      <c r="BN524" s="64">
        <f>IFERROR(Y524*I524/H524,"0")</f>
        <v>535.79999999999995</v>
      </c>
      <c r="BO524" s="64">
        <f>IFERROR(1/J524*(X524/H524),"0")</f>
        <v>0.91054778554778548</v>
      </c>
      <c r="BP524" s="64">
        <f>IFERROR(1/J524*(Y524/H524),"0")</f>
        <v>0.91346153846153855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94.696969696969688</v>
      </c>
      <c r="Y526" s="386">
        <f>IFERROR(Y524/H524,"0")+IFERROR(Y525/H525,"0")</f>
        <v>95</v>
      </c>
      <c r="Z526" s="386">
        <f>IFERROR(IF(Z524="",0,Z524),"0")+IFERROR(IF(Z525="",0,Z525),"0")</f>
        <v>1.1362000000000001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500</v>
      </c>
      <c r="Y527" s="386">
        <f>IFERROR(SUM(Y524:Y525),"0")</f>
        <v>501.6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hidden="1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hidden="1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1500</v>
      </c>
      <c r="Y531" s="385">
        <f t="shared" si="85"/>
        <v>1504.8000000000002</v>
      </c>
      <c r="Z531" s="36">
        <f>IFERROR(IF(Y531=0,"",ROUNDUP(Y531/H531,0)*0.01196),"")</f>
        <v>3.4085999999999999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1602.2727272727273</v>
      </c>
      <c r="BN531" s="64">
        <f t="shared" si="87"/>
        <v>1607.3999999999999</v>
      </c>
      <c r="BO531" s="64">
        <f t="shared" si="88"/>
        <v>2.7316433566433567</v>
      </c>
      <c r="BP531" s="64">
        <f t="shared" si="89"/>
        <v>2.7403846153846154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284.09090909090907</v>
      </c>
      <c r="Y535" s="386">
        <f>IFERROR(Y529/H529,"0")+IFERROR(Y530/H530,"0")+IFERROR(Y531/H531,"0")+IFERROR(Y532/H532,"0")+IFERROR(Y533/H533,"0")+IFERROR(Y534/H534,"0")</f>
        <v>285</v>
      </c>
      <c r="Z535" s="386">
        <f>IFERROR(IF(Z529="",0,Z529),"0")+IFERROR(IF(Z530="",0,Z530),"0")+IFERROR(IF(Z531="",0,Z531),"0")+IFERROR(IF(Z532="",0,Z532),"0")+IFERROR(IF(Z533="",0,Z533),"0")+IFERROR(IF(Z534="",0,Z534),"0")</f>
        <v>3.4085999999999999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1500</v>
      </c>
      <c r="Y536" s="386">
        <f>IFERROR(SUM(Y529:Y534),"0")</f>
        <v>1504.8000000000002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200</v>
      </c>
      <c r="Y576" s="385">
        <f>IFERROR(IF(X576="",0,CEILING((X576/$H576),1)*$H576),"")</f>
        <v>202.79999999999998</v>
      </c>
      <c r="Z576" s="36">
        <f>IFERROR(IF(Y576=0,"",ROUNDUP(Y576/H576,0)*0.02175),"")</f>
        <v>0.5655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214.46153846153848</v>
      </c>
      <c r="BN576" s="64">
        <f>IFERROR(Y576*I576/H576,"0")</f>
        <v>217.464</v>
      </c>
      <c r="BO576" s="64">
        <f>IFERROR(1/J576*(X576/H576),"0")</f>
        <v>0.45787545787545786</v>
      </c>
      <c r="BP576" s="64">
        <f>IFERROR(1/J576*(Y576/H576),"0")</f>
        <v>0.46428571428571425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25.641025641025642</v>
      </c>
      <c r="Y578" s="386">
        <f>IFERROR(Y576/H576,"0")+IFERROR(Y577/H577,"0")</f>
        <v>26</v>
      </c>
      <c r="Z578" s="386">
        <f>IFERROR(IF(Z576="",0,Z576),"0")+IFERROR(IF(Z577="",0,Z577),"0")</f>
        <v>0.5655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200</v>
      </c>
      <c r="Y579" s="386">
        <f>IFERROR(SUM(Y576:Y577),"0")</f>
        <v>202.79999999999998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15570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15698.459999999995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16660.232663733601</v>
      </c>
      <c r="Y606" s="386">
        <f>IFERROR(SUM(BN22:BN602),"0")</f>
        <v>16796.605999999996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33</v>
      </c>
      <c r="Y607" s="38">
        <f>ROUNDUP(SUM(BP22:BP602),0)</f>
        <v>33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17485.232663733601</v>
      </c>
      <c r="Y608" s="386">
        <f>GrossWeightTotalR+PalletQtyTotalR*25</f>
        <v>17621.605999999996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3431.3573406953387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3454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38.619150000000005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205.20000000000002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1508.4</v>
      </c>
      <c r="E615" s="46">
        <f>IFERROR(Y101*1,"0")+IFERROR(Y102*1,"0")+IFERROR(Y103*1,"0")+IFERROR(Y107*1,"0")+IFERROR(Y108*1,"0")+IFERROR(Y109*1,"0")+IFERROR(Y110*1,"0")+IFERROR(Y111*1,"0")</f>
        <v>1312.2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1713.0000000000002</v>
      </c>
      <c r="G615" s="46">
        <f>IFERROR(Y145*1,"0")+IFERROR(Y146*1,"0")+IFERROR(Y150*1,"0")+IFERROR(Y151*1,"0")+IFERROR(Y155*1,"0")+IFERROR(Y156*1,"0")</f>
        <v>152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100.80000000000001</v>
      </c>
      <c r="I615" s="46">
        <f>IFERROR(Y183*1,"0")+IFERROR(Y184*1,"0")+IFERROR(Y185*1,"0")+IFERROR(Y186*1,"0")+IFERROR(Y187*1,"0")+IFERROR(Y188*1,"0")+IFERROR(Y189*1,"0")+IFERROR(Y190*1,"0")</f>
        <v>352.80000000000007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3362.4</v>
      </c>
      <c r="K615" s="46">
        <f>IFERROR(Y239*1,"0")+IFERROR(Y240*1,"0")+IFERROR(Y241*1,"0")+IFERROR(Y242*1,"0")+IFERROR(Y243*1,"0")+IFERROR(Y244*1,"0")+IFERROR(Y245*1,"0")+IFERROR(Y246*1,"0")</f>
        <v>104.39999999999999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302.39999999999998</v>
      </c>
      <c r="S615" s="46">
        <f>IFERROR(Y293*1,"0")</f>
        <v>0</v>
      </c>
      <c r="T615" s="46">
        <f>IFERROR(Y298*1,"0")+IFERROR(Y302*1,"0")+IFERROR(Y303*1,"0")</f>
        <v>100.80000000000001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773.2</v>
      </c>
      <c r="V615" s="46">
        <f>IFERROR(Y354*1,"0")+IFERROR(Y358*1,"0")+IFERROR(Y359*1,"0")+IFERROR(Y360*1,"0")</f>
        <v>330.90000000000003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611.4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1455.36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100.80000000000001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201.60000000000002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2808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202.79999999999998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150,00"/>
        <filter val="1 300,00"/>
        <filter val="1 400,00"/>
        <filter val="1 500,00"/>
        <filter val="10,00"/>
        <filter val="100,00"/>
        <filter val="11,42"/>
        <filter val="11,90"/>
        <filter val="12,82"/>
        <filter val="125,00"/>
        <filter val="13,89"/>
        <filter val="142,86"/>
        <filter val="148,15"/>
        <filter val="15 570,00"/>
        <filter val="15,63"/>
        <filter val="150,00"/>
        <filter val="16 660,23"/>
        <filter val="16,67"/>
        <filter val="17 485,23"/>
        <filter val="18,52"/>
        <filter val="2 100,00"/>
        <filter val="200,00"/>
        <filter val="203,70"/>
        <filter val="212,96"/>
        <filter val="23,81"/>
        <filter val="25,64"/>
        <filter val="250,00"/>
        <filter val="283,95"/>
        <filter val="284,09"/>
        <filter val="3 431,36"/>
        <filter val="30,00"/>
        <filter val="300,00"/>
        <filter val="31,85"/>
        <filter val="32,05"/>
        <filter val="33"/>
        <filter val="33,33"/>
        <filter val="333,33"/>
        <filter val="35,71"/>
        <filter val="350,00"/>
        <filter val="38,46"/>
        <filter val="381,41"/>
        <filter val="47,62"/>
        <filter val="5,00"/>
        <filter val="50,00"/>
        <filter val="500,00"/>
        <filter val="549,64"/>
        <filter val="600,00"/>
        <filter val="64,81"/>
        <filter val="700,00"/>
        <filter val="8,62"/>
        <filter val="80,00"/>
        <filter val="800,00"/>
        <filter val="94,70"/>
        <filter val="95,24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2024-08-08T10:46:25Z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