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C1C5F8-1D0D-4227-9D35-C316151AB3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N443" i="1"/>
  <c r="BM443" i="1"/>
  <c r="Z443" i="1"/>
  <c r="Y443" i="1"/>
  <c r="BP443" i="1" s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O316" i="1"/>
  <c r="BM316" i="1"/>
  <c r="Y316" i="1"/>
  <c r="P316" i="1"/>
  <c r="BO315" i="1"/>
  <c r="BM315" i="1"/>
  <c r="Y315" i="1"/>
  <c r="Y318" i="1" s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O281" i="1"/>
  <c r="BM281" i="1"/>
  <c r="Y281" i="1"/>
  <c r="BO280" i="1"/>
  <c r="BM280" i="1"/>
  <c r="Y280" i="1"/>
  <c r="P280" i="1"/>
  <c r="X277" i="1"/>
  <c r="X276" i="1"/>
  <c r="BO275" i="1"/>
  <c r="BM275" i="1"/>
  <c r="Y275" i="1"/>
  <c r="X272" i="1"/>
  <c r="X271" i="1"/>
  <c r="BO270" i="1"/>
  <c r="BM270" i="1"/>
  <c r="Y270" i="1"/>
  <c r="BP270" i="1" s="1"/>
  <c r="BO269" i="1"/>
  <c r="BM269" i="1"/>
  <c r="Y269" i="1"/>
  <c r="BP269" i="1" s="1"/>
  <c r="BO268" i="1"/>
  <c r="BM268" i="1"/>
  <c r="Y268" i="1"/>
  <c r="BP268" i="1" s="1"/>
  <c r="BO267" i="1"/>
  <c r="BM267" i="1"/>
  <c r="Y267" i="1"/>
  <c r="BP267" i="1" s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BO254" i="1"/>
  <c r="BM254" i="1"/>
  <c r="Y254" i="1"/>
  <c r="M61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BO245" i="1"/>
  <c r="BM245" i="1"/>
  <c r="Y245" i="1"/>
  <c r="P245" i="1"/>
  <c r="BO244" i="1"/>
  <c r="BM244" i="1"/>
  <c r="Y244" i="1"/>
  <c r="Y251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O237" i="1"/>
  <c r="BM237" i="1"/>
  <c r="Y237" i="1"/>
  <c r="BO236" i="1"/>
  <c r="BM236" i="1"/>
  <c r="Y236" i="1"/>
  <c r="BO235" i="1"/>
  <c r="BM235" i="1"/>
  <c r="Y235" i="1"/>
  <c r="P235" i="1"/>
  <c r="BO234" i="1"/>
  <c r="BM234" i="1"/>
  <c r="Y234" i="1"/>
  <c r="BP234" i="1" s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O227" i="1"/>
  <c r="BM227" i="1"/>
  <c r="Y227" i="1"/>
  <c r="BO226" i="1"/>
  <c r="BM226" i="1"/>
  <c r="Y226" i="1"/>
  <c r="BO225" i="1"/>
  <c r="BM225" i="1"/>
  <c r="Y225" i="1"/>
  <c r="BO224" i="1"/>
  <c r="BM224" i="1"/>
  <c r="Y224" i="1"/>
  <c r="BO223" i="1"/>
  <c r="BM223" i="1"/>
  <c r="Y223" i="1"/>
  <c r="P223" i="1"/>
  <c r="BO222" i="1"/>
  <c r="BM222" i="1"/>
  <c r="Y222" i="1"/>
  <c r="BP222" i="1" s="1"/>
  <c r="BO221" i="1"/>
  <c r="BM221" i="1"/>
  <c r="Y221" i="1"/>
  <c r="P221" i="1"/>
  <c r="BO220" i="1"/>
  <c r="BM220" i="1"/>
  <c r="Y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Y167" i="1" s="1"/>
  <c r="P164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Z129" i="1" s="1"/>
  <c r="P129" i="1"/>
  <c r="BO128" i="1"/>
  <c r="BM128" i="1"/>
  <c r="Y128" i="1"/>
  <c r="P128" i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BO92" i="1"/>
  <c r="BM92" i="1"/>
  <c r="Y92" i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X81" i="1"/>
  <c r="X80" i="1"/>
  <c r="BO79" i="1"/>
  <c r="BM79" i="1"/>
  <c r="Y79" i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BO62" i="1"/>
  <c r="BM62" i="1"/>
  <c r="Y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Y65" i="1" l="1"/>
  <c r="Y64" i="1"/>
  <c r="BP62" i="1"/>
  <c r="BN62" i="1"/>
  <c r="Z62" i="1"/>
  <c r="BP105" i="1"/>
  <c r="BN105" i="1"/>
  <c r="Z105" i="1"/>
  <c r="BP119" i="1"/>
  <c r="BN119" i="1"/>
  <c r="Z119" i="1"/>
  <c r="BP137" i="1"/>
  <c r="BN137" i="1"/>
  <c r="Z137" i="1"/>
  <c r="BP174" i="1"/>
  <c r="BN174" i="1"/>
  <c r="Z174" i="1"/>
  <c r="BP199" i="1"/>
  <c r="BN199" i="1"/>
  <c r="Z199" i="1"/>
  <c r="BP203" i="1"/>
  <c r="BN203" i="1"/>
  <c r="Z203" i="1"/>
  <c r="BP289" i="1"/>
  <c r="BN289" i="1"/>
  <c r="Z289" i="1"/>
  <c r="BP352" i="1"/>
  <c r="BN352" i="1"/>
  <c r="Z352" i="1"/>
  <c r="BP387" i="1"/>
  <c r="BN387" i="1"/>
  <c r="Z387" i="1"/>
  <c r="BP411" i="1"/>
  <c r="BN411" i="1"/>
  <c r="Z411" i="1"/>
  <c r="BP532" i="1"/>
  <c r="BN532" i="1"/>
  <c r="Z532" i="1"/>
  <c r="BP575" i="1"/>
  <c r="BN575" i="1"/>
  <c r="Z575" i="1"/>
  <c r="B613" i="1"/>
  <c r="X605" i="1"/>
  <c r="X603" i="1"/>
  <c r="Z26" i="1"/>
  <c r="BN26" i="1"/>
  <c r="BP33" i="1"/>
  <c r="BN33" i="1"/>
  <c r="BP57" i="1"/>
  <c r="BN57" i="1"/>
  <c r="Z57" i="1"/>
  <c r="BP63" i="1"/>
  <c r="BN63" i="1"/>
  <c r="Z63" i="1"/>
  <c r="BP68" i="1"/>
  <c r="BN68" i="1"/>
  <c r="Z68" i="1"/>
  <c r="BP106" i="1"/>
  <c r="BN106" i="1"/>
  <c r="Z106" i="1"/>
  <c r="BP158" i="1"/>
  <c r="BN158" i="1"/>
  <c r="Z158" i="1"/>
  <c r="BP186" i="1"/>
  <c r="BN186" i="1"/>
  <c r="Z186" i="1"/>
  <c r="BP215" i="1"/>
  <c r="BN215" i="1"/>
  <c r="Z215" i="1"/>
  <c r="BP329" i="1"/>
  <c r="BN329" i="1"/>
  <c r="Z329" i="1"/>
  <c r="BP373" i="1"/>
  <c r="BN373" i="1"/>
  <c r="Z373" i="1"/>
  <c r="BP399" i="1"/>
  <c r="BN399" i="1"/>
  <c r="Z399" i="1"/>
  <c r="BP518" i="1"/>
  <c r="BN518" i="1"/>
  <c r="Z518" i="1"/>
  <c r="Y577" i="1"/>
  <c r="Y576" i="1"/>
  <c r="BP574" i="1"/>
  <c r="BN574" i="1"/>
  <c r="Z574" i="1"/>
  <c r="Z576" i="1" s="1"/>
  <c r="Y75" i="1"/>
  <c r="Y90" i="1"/>
  <c r="Y115" i="1"/>
  <c r="Y161" i="1"/>
  <c r="BP143" i="1"/>
  <c r="BN143" i="1"/>
  <c r="Z143" i="1"/>
  <c r="BP165" i="1"/>
  <c r="BN165" i="1"/>
  <c r="Z165" i="1"/>
  <c r="Y182" i="1"/>
  <c r="BP178" i="1"/>
  <c r="BN178" i="1"/>
  <c r="Z178" i="1"/>
  <c r="BP192" i="1"/>
  <c r="BN192" i="1"/>
  <c r="Z192" i="1"/>
  <c r="BP213" i="1"/>
  <c r="BN213" i="1"/>
  <c r="Z213" i="1"/>
  <c r="BP220" i="1"/>
  <c r="BN220" i="1"/>
  <c r="Z220" i="1"/>
  <c r="BP224" i="1"/>
  <c r="BN224" i="1"/>
  <c r="Z224" i="1"/>
  <c r="BP226" i="1"/>
  <c r="BN226" i="1"/>
  <c r="Z226" i="1"/>
  <c r="BP228" i="1"/>
  <c r="BN228" i="1"/>
  <c r="Z228" i="1"/>
  <c r="BP236" i="1"/>
  <c r="BN236" i="1"/>
  <c r="Z236" i="1"/>
  <c r="BP245" i="1"/>
  <c r="BN245" i="1"/>
  <c r="Z245" i="1"/>
  <c r="BP258" i="1"/>
  <c r="BN258" i="1"/>
  <c r="Z258" i="1"/>
  <c r="P613" i="1"/>
  <c r="Y276" i="1"/>
  <c r="BP275" i="1"/>
  <c r="BN275" i="1"/>
  <c r="Z275" i="1"/>
  <c r="Z276" i="1" s="1"/>
  <c r="Q613" i="1"/>
  <c r="Y283" i="1"/>
  <c r="BP280" i="1"/>
  <c r="BN280" i="1"/>
  <c r="Z280" i="1"/>
  <c r="BP282" i="1"/>
  <c r="BN282" i="1"/>
  <c r="Z282" i="1"/>
  <c r="R613" i="1"/>
  <c r="BP287" i="1"/>
  <c r="BN287" i="1"/>
  <c r="Z287" i="1"/>
  <c r="BP316" i="1"/>
  <c r="BN316" i="1"/>
  <c r="Z316" i="1"/>
  <c r="BP323" i="1"/>
  <c r="BN323" i="1"/>
  <c r="Z323" i="1"/>
  <c r="BP346" i="1"/>
  <c r="BN346" i="1"/>
  <c r="Z346" i="1"/>
  <c r="BP350" i="1"/>
  <c r="BN350" i="1"/>
  <c r="Z350" i="1"/>
  <c r="BP371" i="1"/>
  <c r="BN371" i="1"/>
  <c r="Z371" i="1"/>
  <c r="BP381" i="1"/>
  <c r="BN381" i="1"/>
  <c r="Z381" i="1"/>
  <c r="BP407" i="1"/>
  <c r="BN407" i="1"/>
  <c r="Z407" i="1"/>
  <c r="Y421" i="1"/>
  <c r="Y420" i="1"/>
  <c r="BP419" i="1"/>
  <c r="BN419" i="1"/>
  <c r="Z419" i="1"/>
  <c r="Z420" i="1" s="1"/>
  <c r="Y426" i="1"/>
  <c r="BP425" i="1"/>
  <c r="BN425" i="1"/>
  <c r="Z425" i="1"/>
  <c r="Z426" i="1" s="1"/>
  <c r="BP444" i="1"/>
  <c r="BN444" i="1"/>
  <c r="Z444" i="1"/>
  <c r="BP446" i="1"/>
  <c r="BN446" i="1"/>
  <c r="Z446" i="1"/>
  <c r="BP459" i="1"/>
  <c r="BN459" i="1"/>
  <c r="Z459" i="1"/>
  <c r="BP470" i="1"/>
  <c r="BN470" i="1"/>
  <c r="Z470" i="1"/>
  <c r="BP472" i="1"/>
  <c r="BN472" i="1"/>
  <c r="Z472" i="1"/>
  <c r="BP494" i="1"/>
  <c r="BN494" i="1"/>
  <c r="Z494" i="1"/>
  <c r="BP516" i="1"/>
  <c r="BN516" i="1"/>
  <c r="Z516" i="1"/>
  <c r="X604" i="1"/>
  <c r="X606" i="1" s="1"/>
  <c r="X607" i="1"/>
  <c r="Y36" i="1"/>
  <c r="Z28" i="1"/>
  <c r="BN28" i="1"/>
  <c r="Z35" i="1"/>
  <c r="BN35" i="1"/>
  <c r="Z55" i="1"/>
  <c r="BN55" i="1"/>
  <c r="Z70" i="1"/>
  <c r="BN70" i="1"/>
  <c r="Z78" i="1"/>
  <c r="BN78" i="1"/>
  <c r="BP78" i="1"/>
  <c r="Y81" i="1"/>
  <c r="Z83" i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Y95" i="1"/>
  <c r="Z98" i="1"/>
  <c r="BN98" i="1"/>
  <c r="E613" i="1"/>
  <c r="Z110" i="1"/>
  <c r="BN110" i="1"/>
  <c r="BP110" i="1"/>
  <c r="Z114" i="1"/>
  <c r="BN114" i="1"/>
  <c r="Z121" i="1"/>
  <c r="BN121" i="1"/>
  <c r="Z127" i="1"/>
  <c r="BN127" i="1"/>
  <c r="BP127" i="1"/>
  <c r="Y130" i="1"/>
  <c r="BP129" i="1"/>
  <c r="BN129" i="1"/>
  <c r="BP135" i="1"/>
  <c r="BN135" i="1"/>
  <c r="Z135" i="1"/>
  <c r="BP154" i="1"/>
  <c r="BN154" i="1"/>
  <c r="Z154" i="1"/>
  <c r="BP172" i="1"/>
  <c r="BN172" i="1"/>
  <c r="Z172" i="1"/>
  <c r="Y181" i="1"/>
  <c r="Y195" i="1"/>
  <c r="BP188" i="1"/>
  <c r="BN188" i="1"/>
  <c r="Z188" i="1"/>
  <c r="BP209" i="1"/>
  <c r="BN209" i="1"/>
  <c r="Z209" i="1"/>
  <c r="Y230" i="1"/>
  <c r="BP219" i="1"/>
  <c r="BN219" i="1"/>
  <c r="Z219" i="1"/>
  <c r="BP223" i="1"/>
  <c r="BN223" i="1"/>
  <c r="Z223" i="1"/>
  <c r="BP225" i="1"/>
  <c r="BN225" i="1"/>
  <c r="Z225" i="1"/>
  <c r="BP227" i="1"/>
  <c r="BN227" i="1"/>
  <c r="Z227" i="1"/>
  <c r="BP235" i="1"/>
  <c r="BN235" i="1"/>
  <c r="Z235" i="1"/>
  <c r="BP237" i="1"/>
  <c r="BN237" i="1"/>
  <c r="Z237" i="1"/>
  <c r="BP246" i="1"/>
  <c r="BN246" i="1"/>
  <c r="Z246" i="1"/>
  <c r="BP259" i="1"/>
  <c r="BN259" i="1"/>
  <c r="Z259" i="1"/>
  <c r="BP281" i="1"/>
  <c r="BN281" i="1"/>
  <c r="Z281" i="1"/>
  <c r="BP291" i="1"/>
  <c r="BN291" i="1"/>
  <c r="Z291" i="1"/>
  <c r="BP317" i="1"/>
  <c r="BN317" i="1"/>
  <c r="Z317" i="1"/>
  <c r="BP331" i="1"/>
  <c r="BN331" i="1"/>
  <c r="Z331" i="1"/>
  <c r="V613" i="1"/>
  <c r="Y358" i="1"/>
  <c r="BP357" i="1"/>
  <c r="BN357" i="1"/>
  <c r="Z357" i="1"/>
  <c r="Z358" i="1" s="1"/>
  <c r="Y365" i="1"/>
  <c r="BP361" i="1"/>
  <c r="BN361" i="1"/>
  <c r="Z361" i="1"/>
  <c r="BP375" i="1"/>
  <c r="BN375" i="1"/>
  <c r="Z375" i="1"/>
  <c r="BP393" i="1"/>
  <c r="BN393" i="1"/>
  <c r="Z393" i="1"/>
  <c r="BP401" i="1"/>
  <c r="BN401" i="1"/>
  <c r="Z401" i="1"/>
  <c r="BP413" i="1"/>
  <c r="BN413" i="1"/>
  <c r="Z413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Y140" i="1"/>
  <c r="Y160" i="1"/>
  <c r="Y176" i="1"/>
  <c r="Y231" i="1"/>
  <c r="Y238" i="1"/>
  <c r="O613" i="1"/>
  <c r="Y292" i="1"/>
  <c r="Y307" i="1"/>
  <c r="Y341" i="1"/>
  <c r="Y348" i="1"/>
  <c r="Y347" i="1"/>
  <c r="Y353" i="1"/>
  <c r="Y390" i="1"/>
  <c r="Y417" i="1"/>
  <c r="BP445" i="1"/>
  <c r="BN445" i="1"/>
  <c r="Z445" i="1"/>
  <c r="BP449" i="1"/>
  <c r="BN449" i="1"/>
  <c r="Z449" i="1"/>
  <c r="Y467" i="1"/>
  <c r="Y466" i="1"/>
  <c r="BP465" i="1"/>
  <c r="BN465" i="1"/>
  <c r="Z465" i="1"/>
  <c r="Z466" i="1" s="1"/>
  <c r="Y475" i="1"/>
  <c r="BP469" i="1"/>
  <c r="BN469" i="1"/>
  <c r="Z469" i="1"/>
  <c r="BP471" i="1"/>
  <c r="BN471" i="1"/>
  <c r="Z471" i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BP559" i="1"/>
  <c r="BN559" i="1"/>
  <c r="Z559" i="1"/>
  <c r="BP561" i="1"/>
  <c r="BN561" i="1"/>
  <c r="Z561" i="1"/>
  <c r="AE613" i="1"/>
  <c r="Y589" i="1"/>
  <c r="BP587" i="1"/>
  <c r="BN587" i="1"/>
  <c r="Z587" i="1"/>
  <c r="Z589" i="1" s="1"/>
  <c r="H9" i="1"/>
  <c r="A10" i="1"/>
  <c r="F9" i="1"/>
  <c r="J9" i="1"/>
  <c r="Z22" i="1"/>
  <c r="Z23" i="1" s="1"/>
  <c r="BN22" i="1"/>
  <c r="BP22" i="1"/>
  <c r="Y23" i="1"/>
  <c r="Z27" i="1"/>
  <c r="BN27" i="1"/>
  <c r="Z29" i="1"/>
  <c r="BN29" i="1"/>
  <c r="Z34" i="1"/>
  <c r="BN34" i="1"/>
  <c r="Y37" i="1"/>
  <c r="C613" i="1"/>
  <c r="Z54" i="1"/>
  <c r="Z59" i="1" s="1"/>
  <c r="BN54" i="1"/>
  <c r="BP54" i="1"/>
  <c r="Z56" i="1"/>
  <c r="BN56" i="1"/>
  <c r="Z58" i="1"/>
  <c r="BN58" i="1"/>
  <c r="Y59" i="1"/>
  <c r="D613" i="1"/>
  <c r="Z69" i="1"/>
  <c r="BN69" i="1"/>
  <c r="BP69" i="1"/>
  <c r="Z71" i="1"/>
  <c r="BN71" i="1"/>
  <c r="Z72" i="1"/>
  <c r="BN72" i="1"/>
  <c r="Z73" i="1"/>
  <c r="BN73" i="1"/>
  <c r="Y76" i="1"/>
  <c r="Z79" i="1"/>
  <c r="Z80" i="1" s="1"/>
  <c r="BN79" i="1"/>
  <c r="BP79" i="1"/>
  <c r="Z92" i="1"/>
  <c r="Z94" i="1" s="1"/>
  <c r="BN92" i="1"/>
  <c r="BP92" i="1"/>
  <c r="Z93" i="1"/>
  <c r="BN93" i="1"/>
  <c r="Y94" i="1"/>
  <c r="Z97" i="1"/>
  <c r="Z100" i="1" s="1"/>
  <c r="BN97" i="1"/>
  <c r="BP97" i="1"/>
  <c r="Z99" i="1"/>
  <c r="BN99" i="1"/>
  <c r="Y100" i="1"/>
  <c r="Z104" i="1"/>
  <c r="Z107" i="1" s="1"/>
  <c r="BN104" i="1"/>
  <c r="BP104" i="1"/>
  <c r="Y108" i="1"/>
  <c r="Z111" i="1"/>
  <c r="BN111" i="1"/>
  <c r="Z113" i="1"/>
  <c r="BN113" i="1"/>
  <c r="Y116" i="1"/>
  <c r="F613" i="1"/>
  <c r="Z120" i="1"/>
  <c r="BN120" i="1"/>
  <c r="Z122" i="1"/>
  <c r="BN122" i="1"/>
  <c r="Y125" i="1"/>
  <c r="Z128" i="1"/>
  <c r="BN128" i="1"/>
  <c r="BP128" i="1"/>
  <c r="Z134" i="1"/>
  <c r="BN134" i="1"/>
  <c r="Z136" i="1"/>
  <c r="BN136" i="1"/>
  <c r="Z138" i="1"/>
  <c r="BN138" i="1"/>
  <c r="Y139" i="1"/>
  <c r="Z142" i="1"/>
  <c r="Z144" i="1" s="1"/>
  <c r="BN142" i="1"/>
  <c r="BP142" i="1"/>
  <c r="Y145" i="1"/>
  <c r="G613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BP171" i="1"/>
  <c r="BN171" i="1"/>
  <c r="Z171" i="1"/>
  <c r="Y175" i="1"/>
  <c r="BP179" i="1"/>
  <c r="BN179" i="1"/>
  <c r="Z179" i="1"/>
  <c r="Z181" i="1" s="1"/>
  <c r="BP189" i="1"/>
  <c r="BN189" i="1"/>
  <c r="Z189" i="1"/>
  <c r="BP193" i="1"/>
  <c r="BN193" i="1"/>
  <c r="Z193" i="1"/>
  <c r="J613" i="1"/>
  <c r="Y201" i="1"/>
  <c r="BP198" i="1"/>
  <c r="BN198" i="1"/>
  <c r="Z198" i="1"/>
  <c r="Y205" i="1"/>
  <c r="BP210" i="1"/>
  <c r="BN210" i="1"/>
  <c r="Z210" i="1"/>
  <c r="BP214" i="1"/>
  <c r="BN214" i="1"/>
  <c r="Z214" i="1"/>
  <c r="Y24" i="1"/>
  <c r="Y107" i="1"/>
  <c r="Y124" i="1"/>
  <c r="H613" i="1"/>
  <c r="Y168" i="1"/>
  <c r="BP173" i="1"/>
  <c r="BN173" i="1"/>
  <c r="Z173" i="1"/>
  <c r="Z175" i="1" s="1"/>
  <c r="BP187" i="1"/>
  <c r="BN187" i="1"/>
  <c r="Z187" i="1"/>
  <c r="BP191" i="1"/>
  <c r="BN191" i="1"/>
  <c r="Z191" i="1"/>
  <c r="BP204" i="1"/>
  <c r="BN204" i="1"/>
  <c r="Z204" i="1"/>
  <c r="Z205" i="1" s="1"/>
  <c r="Y206" i="1"/>
  <c r="Y216" i="1"/>
  <c r="Y217" i="1"/>
  <c r="BP208" i="1"/>
  <c r="BN208" i="1"/>
  <c r="Z208" i="1"/>
  <c r="BP212" i="1"/>
  <c r="BN212" i="1"/>
  <c r="Z212" i="1"/>
  <c r="I613" i="1"/>
  <c r="Y194" i="1"/>
  <c r="Z221" i="1"/>
  <c r="BN221" i="1"/>
  <c r="BP221" i="1"/>
  <c r="Z222" i="1"/>
  <c r="BN222" i="1"/>
  <c r="Z229" i="1"/>
  <c r="BN229" i="1"/>
  <c r="Z233" i="1"/>
  <c r="Z238" i="1" s="1"/>
  <c r="BN233" i="1"/>
  <c r="BP233" i="1"/>
  <c r="Z234" i="1"/>
  <c r="BN234" i="1"/>
  <c r="Y239" i="1"/>
  <c r="K613" i="1"/>
  <c r="Z244" i="1"/>
  <c r="BN244" i="1"/>
  <c r="BP244" i="1"/>
  <c r="Z247" i="1"/>
  <c r="BN247" i="1"/>
  <c r="Z249" i="1"/>
  <c r="BN249" i="1"/>
  <c r="Y250" i="1"/>
  <c r="Z254" i="1"/>
  <c r="BN254" i="1"/>
  <c r="BP254" i="1"/>
  <c r="Z255" i="1"/>
  <c r="BN255" i="1"/>
  <c r="Z257" i="1"/>
  <c r="BN257" i="1"/>
  <c r="Z260" i="1"/>
  <c r="BN260" i="1"/>
  <c r="Y263" i="1"/>
  <c r="Z266" i="1"/>
  <c r="BN266" i="1"/>
  <c r="BP266" i="1"/>
  <c r="Z267" i="1"/>
  <c r="BN267" i="1"/>
  <c r="Z268" i="1"/>
  <c r="BN268" i="1"/>
  <c r="Z269" i="1"/>
  <c r="BN269" i="1"/>
  <c r="Z270" i="1"/>
  <c r="BN270" i="1"/>
  <c r="Y271" i="1"/>
  <c r="Y277" i="1"/>
  <c r="Y284" i="1"/>
  <c r="Z288" i="1"/>
  <c r="BN288" i="1"/>
  <c r="BP288" i="1"/>
  <c r="Z290" i="1"/>
  <c r="Z292" i="1" s="1"/>
  <c r="BN290" i="1"/>
  <c r="Y293" i="1"/>
  <c r="Y298" i="1"/>
  <c r="T613" i="1"/>
  <c r="Y303" i="1"/>
  <c r="Z306" i="1"/>
  <c r="Z307" i="1" s="1"/>
  <c r="BN306" i="1"/>
  <c r="BP306" i="1"/>
  <c r="U613" i="1"/>
  <c r="Z315" i="1"/>
  <c r="Z318" i="1" s="1"/>
  <c r="BN315" i="1"/>
  <c r="BP315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Z347" i="1" s="1"/>
  <c r="Y354" i="1"/>
  <c r="BP362" i="1"/>
  <c r="BN362" i="1"/>
  <c r="Z362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BP400" i="1"/>
  <c r="BN400" i="1"/>
  <c r="Z400" i="1"/>
  <c r="Y409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BP493" i="1"/>
  <c r="BN493" i="1"/>
  <c r="Z493" i="1"/>
  <c r="Z495" i="1" s="1"/>
  <c r="Y495" i="1"/>
  <c r="BP529" i="1"/>
  <c r="BN529" i="1"/>
  <c r="Z529" i="1"/>
  <c r="Y533" i="1"/>
  <c r="BP537" i="1"/>
  <c r="BN537" i="1"/>
  <c r="Z537" i="1"/>
  <c r="Z539" i="1" s="1"/>
  <c r="Y539" i="1"/>
  <c r="Y262" i="1"/>
  <c r="Y272" i="1"/>
  <c r="BP322" i="1"/>
  <c r="BN322" i="1"/>
  <c r="Z322" i="1"/>
  <c r="Z325" i="1" s="1"/>
  <c r="BP330" i="1"/>
  <c r="BN330" i="1"/>
  <c r="Z330" i="1"/>
  <c r="Y334" i="1"/>
  <c r="Y340" i="1"/>
  <c r="BP337" i="1"/>
  <c r="BN337" i="1"/>
  <c r="Z337" i="1"/>
  <c r="BP351" i="1"/>
  <c r="BN351" i="1"/>
  <c r="Z351" i="1"/>
  <c r="BP370" i="1"/>
  <c r="BN370" i="1"/>
  <c r="Z370" i="1"/>
  <c r="BP374" i="1"/>
  <c r="BN374" i="1"/>
  <c r="Z374" i="1"/>
  <c r="Y378" i="1"/>
  <c r="BP382" i="1"/>
  <c r="BN382" i="1"/>
  <c r="Z382" i="1"/>
  <c r="Y384" i="1"/>
  <c r="Y389" i="1"/>
  <c r="BP386" i="1"/>
  <c r="BN386" i="1"/>
  <c r="Z386" i="1"/>
  <c r="Z389" i="1" s="1"/>
  <c r="X613" i="1"/>
  <c r="Y403" i="1"/>
  <c r="BP398" i="1"/>
  <c r="BN398" i="1"/>
  <c r="Z398" i="1"/>
  <c r="Y402" i="1"/>
  <c r="BP406" i="1"/>
  <c r="BN406" i="1"/>
  <c r="Z406" i="1"/>
  <c r="Z408" i="1" s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33" i="1" l="1"/>
  <c r="Z501" i="1"/>
  <c r="Z461" i="1"/>
  <c r="Z416" i="1"/>
  <c r="Z402" i="1"/>
  <c r="Z383" i="1"/>
  <c r="Z378" i="1"/>
  <c r="Z353" i="1"/>
  <c r="Z394" i="1"/>
  <c r="Z364" i="1"/>
  <c r="Z200" i="1"/>
  <c r="Z130" i="1"/>
  <c r="Z64" i="1"/>
  <c r="Z475" i="1"/>
  <c r="Z139" i="1"/>
  <c r="Z124" i="1"/>
  <c r="Z115" i="1"/>
  <c r="Z75" i="1"/>
  <c r="Z36" i="1"/>
  <c r="Z250" i="1"/>
  <c r="Z230" i="1"/>
  <c r="Z194" i="1"/>
  <c r="Z562" i="1"/>
  <c r="Z89" i="1"/>
  <c r="Z283" i="1"/>
  <c r="Z571" i="1"/>
  <c r="Z555" i="1"/>
  <c r="Z583" i="1"/>
  <c r="Z340" i="1"/>
  <c r="Z271" i="1"/>
  <c r="Z262" i="1"/>
  <c r="Z216" i="1"/>
  <c r="Y603" i="1"/>
  <c r="Z167" i="1"/>
  <c r="Y607" i="1"/>
  <c r="Y604" i="1"/>
  <c r="Z519" i="1"/>
  <c r="Z450" i="1"/>
  <c r="Z608" i="1" s="1"/>
  <c r="Z334" i="1"/>
  <c r="Y605" i="1"/>
  <c r="Y606" i="1" l="1"/>
</calcChain>
</file>

<file path=xl/sharedStrings.xml><?xml version="1.0" encoding="utf-8"?>
<sst xmlns="http://schemas.openxmlformats.org/spreadsheetml/2006/main" count="2538" uniqueCount="842">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</sst>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55" sqref="AA5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841</v>
      </c>
      <c r="I5" s="671"/>
      <c r="J5" s="671"/>
      <c r="K5" s="671"/>
      <c r="L5" s="671"/>
      <c r="M5" s="480"/>
      <c r="N5" s="58"/>
      <c r="P5" s="24" t="s">
        <v>10</v>
      </c>
      <c r="Q5" s="735">
        <v>45516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0.41666666666666669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30</v>
      </c>
      <c r="Y55" s="383">
        <f t="shared" si="6"/>
        <v>33.599999999999994</v>
      </c>
      <c r="Z55" s="36">
        <f>IFERROR(IF(Y55=0,"",ROUNDUP(Y55/H55,0)*0.02175),"")</f>
        <v>6.5250000000000002E-2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31.285714285714285</v>
      </c>
      <c r="BN55" s="64">
        <f t="shared" si="8"/>
        <v>35.039999999999992</v>
      </c>
      <c r="BO55" s="64">
        <f t="shared" si="9"/>
        <v>4.7831632653061229E-2</v>
      </c>
      <c r="BP55" s="64">
        <f t="shared" si="10"/>
        <v>5.3571428571428562E-2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2.6785714285714288</v>
      </c>
      <c r="Y59" s="384">
        <f>IFERROR(Y53/H53,"0")+IFERROR(Y54/H54,"0")+IFERROR(Y55/H55,"0")+IFERROR(Y56/H56,"0")+IFERROR(Y57/H57,"0")+IFERROR(Y58/H58,"0")</f>
        <v>2.9999999999999996</v>
      </c>
      <c r="Z59" s="384">
        <f>IFERROR(IF(Z53="",0,Z53),"0")+IFERROR(IF(Z54="",0,Z54),"0")+IFERROR(IF(Z55="",0,Z55),"0")+IFERROR(IF(Z56="",0,Z56),"0")+IFERROR(IF(Z57="",0,Z57),"0")+IFERROR(IF(Z58="",0,Z58),"0")</f>
        <v>6.5250000000000002E-2</v>
      </c>
      <c r="AA59" s="385"/>
      <c r="AB59" s="385"/>
      <c r="AC59" s="385"/>
    </row>
    <row r="60" spans="1:68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30</v>
      </c>
      <c r="Y60" s="384">
        <f>IFERROR(SUM(Y53:Y58),"0")</f>
        <v>33.599999999999994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138</v>
      </c>
      <c r="Y69" s="383">
        <f t="shared" si="11"/>
        <v>140.4</v>
      </c>
      <c r="Z69" s="36">
        <f>IFERROR(IF(Y69=0,"",ROUNDUP(Y69/H69,0)*0.02175),"")</f>
        <v>0.28275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144.13333333333333</v>
      </c>
      <c r="BN69" s="64">
        <f t="shared" si="13"/>
        <v>146.63999999999999</v>
      </c>
      <c r="BO69" s="64">
        <f t="shared" si="14"/>
        <v>0.22817460317460314</v>
      </c>
      <c r="BP69" s="64">
        <f t="shared" si="15"/>
        <v>0.23214285714285712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12.777777777777777</v>
      </c>
      <c r="Y75" s="384">
        <f>IFERROR(Y68/H68,"0")+IFERROR(Y69/H69,"0")+IFERROR(Y70/H70,"0")+IFERROR(Y71/H71,"0")+IFERROR(Y72/H72,"0")+IFERROR(Y73/H73,"0")+IFERROR(Y74/H74,"0")</f>
        <v>13</v>
      </c>
      <c r="Z75" s="384">
        <f>IFERROR(IF(Z68="",0,Z68),"0")+IFERROR(IF(Z69="",0,Z69),"0")+IFERROR(IF(Z70="",0,Z70),"0")+IFERROR(IF(Z71="",0,Z71),"0")+IFERROR(IF(Z72="",0,Z72),"0")+IFERROR(IF(Z73="",0,Z73),"0")+IFERROR(IF(Z74="",0,Z74),"0")</f>
        <v>0.28275</v>
      </c>
      <c r="AA75" s="385"/>
      <c r="AB75" s="385"/>
      <c r="AC75" s="385"/>
    </row>
    <row r="76" spans="1:68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138</v>
      </c>
      <c r="Y76" s="384">
        <f>IFERROR(SUM(Y68:Y74),"0")</f>
        <v>140.4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hidden="1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0</v>
      </c>
      <c r="Y80" s="384">
        <f>IFERROR(Y78/H78,"0")+IFERROR(Y79/H79,"0")</f>
        <v>0</v>
      </c>
      <c r="Z80" s="384">
        <f>IFERROR(IF(Z78="",0,Z78),"0")+IFERROR(IF(Z79="",0,Z79),"0")</f>
        <v>0</v>
      </c>
      <c r="AA80" s="385"/>
      <c r="AB80" s="385"/>
      <c r="AC80" s="385"/>
    </row>
    <row r="81" spans="1:68" hidden="1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0</v>
      </c>
      <c r="Y81" s="384">
        <f>IFERROR(SUM(Y78:Y79),"0")</f>
        <v>0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93</v>
      </c>
      <c r="Y104" s="383">
        <f>IFERROR(IF(X104="",0,CEILING((X104/$H104),1)*$H104),"")</f>
        <v>97.2</v>
      </c>
      <c r="Z104" s="36">
        <f>IFERROR(IF(Y104=0,"",ROUNDUP(Y104/H104,0)*0.02175),"")</f>
        <v>0.19574999999999998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97.133333333333326</v>
      </c>
      <c r="BN104" s="64">
        <f>IFERROR(Y104*I104/H104,"0")</f>
        <v>101.51999999999998</v>
      </c>
      <c r="BO104" s="64">
        <f>IFERROR(1/J104*(X104/H104),"0")</f>
        <v>0.15376984126984125</v>
      </c>
      <c r="BP104" s="64">
        <f>IFERROR(1/J104*(Y104/H104),"0")</f>
        <v>0.1607142857142857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8.6111111111111107</v>
      </c>
      <c r="Y107" s="384">
        <f>IFERROR(Y104/H104,"0")+IFERROR(Y105/H105,"0")+IFERROR(Y106/H106,"0")</f>
        <v>9</v>
      </c>
      <c r="Z107" s="384">
        <f>IFERROR(IF(Z104="",0,Z104),"0")+IFERROR(IF(Z105="",0,Z105),"0")+IFERROR(IF(Z106="",0,Z106),"0")</f>
        <v>0.19574999999999998</v>
      </c>
      <c r="AA107" s="385"/>
      <c r="AB107" s="385"/>
      <c r="AC107" s="385"/>
    </row>
    <row r="108" spans="1:68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93</v>
      </c>
      <c r="Y108" s="384">
        <f>IFERROR(SUM(Y104:Y106),"0")</f>
        <v>97.2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285</v>
      </c>
      <c r="Y111" s="383">
        <f>IFERROR(IF(X111="",0,CEILING((X111/$H111),1)*$H111),"")</f>
        <v>285.60000000000002</v>
      </c>
      <c r="Z111" s="36">
        <f>IFERROR(IF(Y111=0,"",ROUNDUP(Y111/H111,0)*0.02175),"")</f>
        <v>0.73949999999999994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304.1357142857143</v>
      </c>
      <c r="BN111" s="64">
        <f>IFERROR(Y111*I111/H111,"0")</f>
        <v>304.77600000000001</v>
      </c>
      <c r="BO111" s="64">
        <f>IFERROR(1/J111*(X111/H111),"0")</f>
        <v>0.60586734693877553</v>
      </c>
      <c r="BP111" s="64">
        <f>IFERROR(1/J111*(Y111/H111),"0")</f>
        <v>0.6071428571428571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224</v>
      </c>
      <c r="Y112" s="383">
        <f>IFERROR(IF(X112="",0,CEILING((X112/$H112),1)*$H112),"")</f>
        <v>224.10000000000002</v>
      </c>
      <c r="Z112" s="36">
        <f>IFERROR(IF(Y112=0,"",ROUNDUP(Y112/H112,0)*0.00753),"")</f>
        <v>0.62499000000000005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246.56592592592588</v>
      </c>
      <c r="BN112" s="64">
        <f>IFERROR(Y112*I112/H112,"0")</f>
        <v>246.67599999999999</v>
      </c>
      <c r="BO112" s="64">
        <f>IFERROR(1/J112*(X112/H112),"0")</f>
        <v>0.53181386514719842</v>
      </c>
      <c r="BP112" s="64">
        <f>IFERROR(1/J112*(Y112/H112),"0")</f>
        <v>0.53205128205128205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116.89153439153439</v>
      </c>
      <c r="Y115" s="384">
        <f>IFERROR(Y110/H110,"0")+IFERROR(Y111/H111,"0")+IFERROR(Y112/H112,"0")+IFERROR(Y113/H113,"0")+IFERROR(Y114/H114,"0")</f>
        <v>117</v>
      </c>
      <c r="Z115" s="384">
        <f>IFERROR(IF(Z110="",0,Z110),"0")+IFERROR(IF(Z111="",0,Z111),"0")+IFERROR(IF(Z112="",0,Z112),"0")+IFERROR(IF(Z113="",0,Z113),"0")+IFERROR(IF(Z114="",0,Z114),"0")</f>
        <v>1.36449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509</v>
      </c>
      <c r="Y116" s="384">
        <f>IFERROR(SUM(Y110:Y114),"0")</f>
        <v>509.70000000000005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hidden="1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120</v>
      </c>
      <c r="Y134" s="383">
        <f t="shared" si="21"/>
        <v>126</v>
      </c>
      <c r="Z134" s="36">
        <f>IFERROR(IF(Y134=0,"",ROUNDUP(Y134/H134,0)*0.02175),"")</f>
        <v>0.32624999999999998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127.97142857142858</v>
      </c>
      <c r="BN134" s="64">
        <f t="shared" si="23"/>
        <v>134.37</v>
      </c>
      <c r="BO134" s="64">
        <f t="shared" si="24"/>
        <v>0.25510204081632648</v>
      </c>
      <c r="BP134" s="64">
        <f t="shared" si="25"/>
        <v>0.26785714285714285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168</v>
      </c>
      <c r="Y136" s="383">
        <f t="shared" si="21"/>
        <v>170.10000000000002</v>
      </c>
      <c r="Z136" s="36">
        <f>IFERROR(IF(Y136=0,"",ROUNDUP(Y136/H136,0)*0.00753),"")</f>
        <v>0.47439000000000003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184.92444444444442</v>
      </c>
      <c r="BN136" s="64">
        <f t="shared" si="23"/>
        <v>187.23599999999999</v>
      </c>
      <c r="BO136" s="64">
        <f t="shared" si="24"/>
        <v>0.39886039886039887</v>
      </c>
      <c r="BP136" s="64">
        <f t="shared" si="25"/>
        <v>0.40384615384615385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76.507936507936506</v>
      </c>
      <c r="Y139" s="384">
        <f>IFERROR(Y133/H133,"0")+IFERROR(Y134/H134,"0")+IFERROR(Y135/H135,"0")+IFERROR(Y136/H136,"0")+IFERROR(Y137/H137,"0")+IFERROR(Y138/H138,"0")</f>
        <v>78</v>
      </c>
      <c r="Z139" s="384">
        <f>IFERROR(IF(Z133="",0,Z133),"0")+IFERROR(IF(Z134="",0,Z134),"0")+IFERROR(IF(Z135="",0,Z135),"0")+IFERROR(IF(Z136="",0,Z136),"0")+IFERROR(IF(Z137="",0,Z137),"0")+IFERROR(IF(Z138="",0,Z138),"0")</f>
        <v>0.80064000000000002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288</v>
      </c>
      <c r="Y140" s="384">
        <f>IFERROR(SUM(Y133:Y138),"0")</f>
        <v>296.10000000000002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4301051476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hidden="1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12</v>
      </c>
      <c r="Y191" s="383">
        <f t="shared" si="26"/>
        <v>12.600000000000001</v>
      </c>
      <c r="Z191" s="36">
        <f>IFERROR(IF(Y191=0,"",ROUNDUP(Y191/H191,0)*0.00502),"")</f>
        <v>3.0120000000000001E-2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12.571428571428571</v>
      </c>
      <c r="BN191" s="64">
        <f t="shared" si="28"/>
        <v>13.200000000000003</v>
      </c>
      <c r="BO191" s="64">
        <f t="shared" si="29"/>
        <v>2.4420024420024423E-2</v>
      </c>
      <c r="BP191" s="64">
        <f t="shared" si="30"/>
        <v>2.5641025641025644E-2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5.7142857142857144</v>
      </c>
      <c r="Y194" s="384">
        <f>IFERROR(Y186/H186,"0")+IFERROR(Y187/H187,"0")+IFERROR(Y188/H188,"0")+IFERROR(Y189/H189,"0")+IFERROR(Y190/H190,"0")+IFERROR(Y191/H191,"0")+IFERROR(Y192/H192,"0")+IFERROR(Y193/H193,"0")</f>
        <v>6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3.0120000000000001E-2</v>
      </c>
      <c r="AA194" s="385"/>
      <c r="AB194" s="385"/>
      <c r="AC194" s="385"/>
    </row>
    <row r="195" spans="1:68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12</v>
      </c>
      <c r="Y195" s="384">
        <f>IFERROR(SUM(Y186:Y193),"0")</f>
        <v>12.600000000000001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hidden="1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hidden="1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221</v>
      </c>
      <c r="Y222" s="383">
        <f t="shared" si="36"/>
        <v>226.2</v>
      </c>
      <c r="Z222" s="36">
        <f>IFERROR(IF(Y222=0,"",ROUNDUP(Y222/H222,0)*0.02175),"")</f>
        <v>0.5655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235.32689655172413</v>
      </c>
      <c r="BN222" s="64">
        <f t="shared" si="38"/>
        <v>240.864</v>
      </c>
      <c r="BO222" s="64">
        <f t="shared" si="39"/>
        <v>0.45361247947454847</v>
      </c>
      <c r="BP222" s="64">
        <f t="shared" si="40"/>
        <v>0.46428571428571425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59</v>
      </c>
      <c r="Y223" s="383">
        <f t="shared" si="36"/>
        <v>60</v>
      </c>
      <c r="Z223" s="36">
        <f t="shared" ref="Z223:Z229" si="41">IFERROR(IF(Y223=0,"",ROUNDUP(Y223/H223,0)*0.00753),"")</f>
        <v>0.18825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66.129166666666677</v>
      </c>
      <c r="BN223" s="64">
        <f t="shared" si="38"/>
        <v>67.25</v>
      </c>
      <c r="BO223" s="64">
        <f t="shared" si="39"/>
        <v>0.15758547008547011</v>
      </c>
      <c r="BP223" s="64">
        <f t="shared" si="40"/>
        <v>0.16025641025641024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199</v>
      </c>
      <c r="Y225" s="383">
        <f t="shared" si="36"/>
        <v>199.2</v>
      </c>
      <c r="Z225" s="36">
        <f t="shared" si="41"/>
        <v>0.62499000000000005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221.55333333333337</v>
      </c>
      <c r="BN225" s="64">
        <f t="shared" si="38"/>
        <v>221.77599999999998</v>
      </c>
      <c r="BO225" s="64">
        <f t="shared" si="39"/>
        <v>0.53151709401709402</v>
      </c>
      <c r="BP225" s="64">
        <f t="shared" si="40"/>
        <v>0.53205128205128205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146</v>
      </c>
      <c r="Y226" s="383">
        <f t="shared" si="36"/>
        <v>146.4</v>
      </c>
      <c r="Z226" s="36">
        <f t="shared" si="41"/>
        <v>0.45933000000000002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162.54666666666668</v>
      </c>
      <c r="BN226" s="64">
        <f t="shared" si="38"/>
        <v>162.99200000000002</v>
      </c>
      <c r="BO226" s="64">
        <f t="shared" si="39"/>
        <v>0.38995726495726496</v>
      </c>
      <c r="BP226" s="64">
        <f t="shared" si="40"/>
        <v>0.39102564102564108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82</v>
      </c>
      <c r="Y228" s="383">
        <f t="shared" si="36"/>
        <v>84</v>
      </c>
      <c r="Z228" s="36">
        <f t="shared" si="41"/>
        <v>0.26355000000000001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91.293333333333337</v>
      </c>
      <c r="BN228" s="64">
        <f t="shared" si="38"/>
        <v>93.52000000000001</v>
      </c>
      <c r="BO228" s="64">
        <f t="shared" si="39"/>
        <v>0.21901709401709404</v>
      </c>
      <c r="BP228" s="64">
        <f t="shared" si="40"/>
        <v>0.22435897435897434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46</v>
      </c>
      <c r="Y229" s="383">
        <f t="shared" si="36"/>
        <v>48</v>
      </c>
      <c r="Z229" s="36">
        <f t="shared" si="41"/>
        <v>0.15060000000000001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51.328333333333333</v>
      </c>
      <c r="BN229" s="64">
        <f t="shared" si="38"/>
        <v>53.559999999999995</v>
      </c>
      <c r="BO229" s="64">
        <f t="shared" si="39"/>
        <v>0.12286324786324787</v>
      </c>
      <c r="BP229" s="64">
        <f t="shared" si="40"/>
        <v>0.12820512820512819</v>
      </c>
    </row>
    <row r="230" spans="1:68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247.06896551724137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250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2.2522199999999999</v>
      </c>
      <c r="AA230" s="385"/>
      <c r="AB230" s="385"/>
      <c r="AC230" s="385"/>
    </row>
    <row r="231" spans="1:68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753</v>
      </c>
      <c r="Y231" s="384">
        <f>IFERROR(SUM(Y219:Y229),"0")</f>
        <v>763.8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">
        <v>342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29</v>
      </c>
      <c r="Y236" s="383">
        <f>IFERROR(IF(X236="",0,CEILING((X236/$H236),1)*$H236),"")</f>
        <v>31.2</v>
      </c>
      <c r="Z236" s="36">
        <f>IFERROR(IF(Y236=0,"",ROUNDUP(Y236/H236,0)*0.00753),"")</f>
        <v>9.7890000000000005E-2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32.286666666666669</v>
      </c>
      <c r="BN236" s="64">
        <f>IFERROR(Y236*I236/H236,"0")</f>
        <v>34.736000000000004</v>
      </c>
      <c r="BO236" s="64">
        <f>IFERROR(1/J236*(X236/H236),"0")</f>
        <v>7.745726495726496E-2</v>
      </c>
      <c r="BP236" s="64">
        <f>IFERROR(1/J236*(Y236/H236),"0")</f>
        <v>8.3333333333333329E-2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14</v>
      </c>
      <c r="Y237" s="383">
        <f>IFERROR(IF(X237="",0,CEILING((X237/$H237),1)*$H237),"")</f>
        <v>14.399999999999999</v>
      </c>
      <c r="Z237" s="36">
        <f>IFERROR(IF(Y237=0,"",ROUNDUP(Y237/H237,0)*0.00753),"")</f>
        <v>4.5179999999999998E-2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15.586666666666668</v>
      </c>
      <c r="BN237" s="64">
        <f>IFERROR(Y237*I237/H237,"0")</f>
        <v>16.032</v>
      </c>
      <c r="BO237" s="64">
        <f>IFERROR(1/J237*(X237/H237),"0")</f>
        <v>3.7393162393162399E-2</v>
      </c>
      <c r="BP237" s="64">
        <f>IFERROR(1/J237*(Y237/H237),"0")</f>
        <v>3.8461538461538464E-2</v>
      </c>
    </row>
    <row r="238" spans="1:68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17.916666666666668</v>
      </c>
      <c r="Y238" s="384">
        <f>IFERROR(Y233/H233,"0")+IFERROR(Y234/H234,"0")+IFERROR(Y235/H235,"0")+IFERROR(Y236/H236,"0")+IFERROR(Y237/H237,"0")</f>
        <v>19</v>
      </c>
      <c r="Z238" s="384">
        <f>IFERROR(IF(Z233="",0,Z233),"0")+IFERROR(IF(Z234="",0,Z234),"0")+IFERROR(IF(Z235="",0,Z235),"0")+IFERROR(IF(Z236="",0,Z236),"0")+IFERROR(IF(Z237="",0,Z237),"0")</f>
        <v>0.14307</v>
      </c>
      <c r="AA238" s="385"/>
      <c r="AB238" s="385"/>
      <c r="AC238" s="385"/>
    </row>
    <row r="239" spans="1:68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43</v>
      </c>
      <c r="Y239" s="384">
        <f>IFERROR(SUM(Y233:Y237),"0")</f>
        <v>45.599999999999994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6" t="s">
        <v>355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10</v>
      </c>
      <c r="Y245" s="383">
        <f t="shared" si="42"/>
        <v>11.6</v>
      </c>
      <c r="Z245" s="36">
        <f>IFERROR(IF(Y245=0,"",ROUNDUP(Y245/H245,0)*0.02175),"")</f>
        <v>2.1749999999999999E-2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10.413793103448276</v>
      </c>
      <c r="BN245" s="64">
        <f t="shared" si="44"/>
        <v>12.079999999999998</v>
      </c>
      <c r="BO245" s="64">
        <f t="shared" si="45"/>
        <v>1.5394088669950739E-2</v>
      </c>
      <c r="BP245" s="64">
        <f t="shared" si="46"/>
        <v>1.7857142857142856E-2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2" t="s">
        <v>361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4</v>
      </c>
      <c r="Y249" s="383">
        <f t="shared" si="42"/>
        <v>4</v>
      </c>
      <c r="Z249" s="36">
        <f>IFERROR(IF(Y249=0,"",ROUNDUP(Y249/H249,0)*0.00937),"")</f>
        <v>9.3699999999999999E-3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4.24</v>
      </c>
      <c r="BN249" s="64">
        <f t="shared" si="44"/>
        <v>4.24</v>
      </c>
      <c r="BO249" s="64">
        <f t="shared" si="45"/>
        <v>8.3333333333333332E-3</v>
      </c>
      <c r="BP249" s="64">
        <f t="shared" si="46"/>
        <v>8.3333333333333332E-3</v>
      </c>
    </row>
    <row r="250" spans="1:68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1.8620689655172415</v>
      </c>
      <c r="Y250" s="384">
        <f>IFERROR(Y242/H242,"0")+IFERROR(Y243/H243,"0")+IFERROR(Y244/H244,"0")+IFERROR(Y245/H245,"0")+IFERROR(Y246/H246,"0")+IFERROR(Y247/H247,"0")+IFERROR(Y248/H248,"0")+IFERROR(Y249/H249,"0")</f>
        <v>2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3.1119999999999998E-2</v>
      </c>
      <c r="AA250" s="385"/>
      <c r="AB250" s="385"/>
      <c r="AC250" s="385"/>
    </row>
    <row r="251" spans="1:68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14</v>
      </c>
      <c r="Y251" s="384">
        <f>IFERROR(SUM(Y242:Y249),"0")</f>
        <v>15.6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4301011826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6" t="s">
        <v>372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93</v>
      </c>
      <c r="Y289" s="383">
        <f>IFERROR(IF(X289="",0,CEILING((X289/$H289),1)*$H289),"")</f>
        <v>93.6</v>
      </c>
      <c r="Z289" s="36">
        <f>IFERROR(IF(Y289=0,"",ROUNDUP(Y289/H289,0)*0.00753),"")</f>
        <v>0.29366999999999999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103.54</v>
      </c>
      <c r="BN289" s="64">
        <f>IFERROR(Y289*I289/H289,"0")</f>
        <v>104.208</v>
      </c>
      <c r="BO289" s="64">
        <f>IFERROR(1/J289*(X289/H289),"0")</f>
        <v>0.24839743589743588</v>
      </c>
      <c r="BP289" s="64">
        <f>IFERROR(1/J289*(Y289/H289),"0")</f>
        <v>0.25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182</v>
      </c>
      <c r="Y290" s="383">
        <f>IFERROR(IF(X290="",0,CEILING((X290/$H290),1)*$H290),"")</f>
        <v>182.4</v>
      </c>
      <c r="Z290" s="36">
        <f>IFERROR(IF(Y290=0,"",ROUNDUP(Y290/H290,0)*0.00753),"")</f>
        <v>0.57228000000000001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197.16666666666666</v>
      </c>
      <c r="BN290" s="64">
        <f>IFERROR(Y290*I290/H290,"0")</f>
        <v>197.60000000000002</v>
      </c>
      <c r="BO290" s="64">
        <f>IFERROR(1/J290*(X290/H290),"0")</f>
        <v>0.48611111111111116</v>
      </c>
      <c r="BP290" s="64">
        <f>IFERROR(1/J290*(Y290/H290),"0")</f>
        <v>0.48717948717948717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114.58333333333334</v>
      </c>
      <c r="Y292" s="384">
        <f>IFERROR(Y287/H287,"0")+IFERROR(Y288/H288,"0")+IFERROR(Y289/H289,"0")+IFERROR(Y290/H290,"0")+IFERROR(Y291/H291,"0")</f>
        <v>115</v>
      </c>
      <c r="Z292" s="384">
        <f>IFERROR(IF(Z287="",0,Z287),"0")+IFERROR(IF(Z288="",0,Z288),"0")+IFERROR(IF(Z289="",0,Z289),"0")+IFERROR(IF(Z290="",0,Z290),"0")+IFERROR(IF(Z291="",0,Z291),"0")</f>
        <v>0.86595</v>
      </c>
      <c r="AA292" s="385"/>
      <c r="AB292" s="385"/>
      <c r="AC292" s="385"/>
    </row>
    <row r="293" spans="1:68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275</v>
      </c>
      <c r="Y293" s="384">
        <f>IFERROR(SUM(Y287:Y291),"0")</f>
        <v>276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10</v>
      </c>
      <c r="Y321" s="383">
        <f>IFERROR(IF(X321="",0,CEILING((X321/$H321),1)*$H321),"")</f>
        <v>12.600000000000001</v>
      </c>
      <c r="Z321" s="36">
        <f>IFERROR(IF(Y321=0,"",ROUNDUP(Y321/H321,0)*0.00753),"")</f>
        <v>2.2589999999999999E-2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10.619047619047619</v>
      </c>
      <c r="BN321" s="64">
        <f>IFERROR(Y321*I321/H321,"0")</f>
        <v>13.38</v>
      </c>
      <c r="BO321" s="64">
        <f>IFERROR(1/J321*(X321/H321),"0")</f>
        <v>1.5262515262515262E-2</v>
      </c>
      <c r="BP321" s="64">
        <f>IFERROR(1/J321*(Y321/H321),"0")</f>
        <v>1.9230769230769232E-2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2.3809523809523809</v>
      </c>
      <c r="Y325" s="384">
        <f>IFERROR(Y321/H321,"0")+IFERROR(Y322/H322,"0")+IFERROR(Y323/H323,"0")+IFERROR(Y324/H324,"0")</f>
        <v>3</v>
      </c>
      <c r="Z325" s="384">
        <f>IFERROR(IF(Z321="",0,Z321),"0")+IFERROR(IF(Z322="",0,Z322),"0")+IFERROR(IF(Z323="",0,Z323),"0")+IFERROR(IF(Z324="",0,Z324),"0")</f>
        <v>2.2589999999999999E-2</v>
      </c>
      <c r="AA325" s="385"/>
      <c r="AB325" s="385"/>
      <c r="AC325" s="385"/>
    </row>
    <row r="326" spans="1:68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10</v>
      </c>
      <c r="Y326" s="384">
        <f>IFERROR(SUM(Y321:Y324),"0")</f>
        <v>12.600000000000001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217</v>
      </c>
      <c r="Y338" s="383">
        <f>IFERROR(IF(X338="",0,CEILING((X338/$H338),1)*$H338),"")</f>
        <v>218.4</v>
      </c>
      <c r="Z338" s="36">
        <f>IFERROR(IF(Y338=0,"",ROUNDUP(Y338/H338,0)*0.02175),"")</f>
        <v>0.60899999999999999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232.69076923076923</v>
      </c>
      <c r="BN338" s="64">
        <f>IFERROR(Y338*I338/H338,"0")</f>
        <v>234.19200000000004</v>
      </c>
      <c r="BO338" s="64">
        <f>IFERROR(1/J338*(X338/H338),"0")</f>
        <v>0.49679487179487181</v>
      </c>
      <c r="BP338" s="64">
        <f>IFERROR(1/J338*(Y338/H338),"0")</f>
        <v>0.5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27.820512820512821</v>
      </c>
      <c r="Y340" s="384">
        <f>IFERROR(Y337/H337,"0")+IFERROR(Y338/H338,"0")+IFERROR(Y339/H339,"0")</f>
        <v>28</v>
      </c>
      <c r="Z340" s="384">
        <f>IFERROR(IF(Z337="",0,Z337),"0")+IFERROR(IF(Z338="",0,Z338),"0")+IFERROR(IF(Z339="",0,Z339),"0")</f>
        <v>0.60899999999999999</v>
      </c>
      <c r="AA340" s="385"/>
      <c r="AB340" s="385"/>
      <c r="AC340" s="385"/>
    </row>
    <row r="341" spans="1:68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217</v>
      </c>
      <c r="Y341" s="384">
        <f>IFERROR(SUM(Y337:Y339),"0")</f>
        <v>218.4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hidden="1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1654</v>
      </c>
      <c r="Y369" s="383">
        <f t="shared" ref="Y369:Y377" si="62">IFERROR(IF(X369="",0,CEILING((X369/$H369),1)*$H369),"")</f>
        <v>1665</v>
      </c>
      <c r="Z369" s="36">
        <f>IFERROR(IF(Y369=0,"",ROUNDUP(Y369/H369,0)*0.02175),"")</f>
        <v>2.41425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1706.9280000000001</v>
      </c>
      <c r="BN369" s="64">
        <f t="shared" ref="BN369:BN377" si="64">IFERROR(Y369*I369/H369,"0")</f>
        <v>1718.28</v>
      </c>
      <c r="BO369" s="64">
        <f t="shared" ref="BO369:BO377" si="65">IFERROR(1/J369*(X369/H369),"0")</f>
        <v>2.2972222222222221</v>
      </c>
      <c r="BP369" s="64">
        <f t="shared" ref="BP369:BP377" si="66">IFERROR(1/J369*(Y369/H369),"0")</f>
        <v>2.3125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1762</v>
      </c>
      <c r="Y371" s="383">
        <f t="shared" si="62"/>
        <v>1770</v>
      </c>
      <c r="Z371" s="36">
        <f>IFERROR(IF(Y371=0,"",ROUNDUP(Y371/H371,0)*0.02175),"")</f>
        <v>2.5665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1818.3840000000002</v>
      </c>
      <c r="BN371" s="64">
        <f t="shared" si="64"/>
        <v>1826.64</v>
      </c>
      <c r="BO371" s="64">
        <f t="shared" si="65"/>
        <v>2.447222222222222</v>
      </c>
      <c r="BP371" s="64">
        <f t="shared" si="66"/>
        <v>2.458333333333333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2746</v>
      </c>
      <c r="Y373" s="383">
        <f t="shared" si="62"/>
        <v>2760</v>
      </c>
      <c r="Z373" s="36">
        <f>IFERROR(IF(Y373=0,"",ROUNDUP(Y373/H373,0)*0.02175),"")</f>
        <v>4.0019999999999998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2833.8720000000003</v>
      </c>
      <c r="BN373" s="64">
        <f t="shared" si="64"/>
        <v>2848.32</v>
      </c>
      <c r="BO373" s="64">
        <f t="shared" si="65"/>
        <v>3.8138888888888887</v>
      </c>
      <c r="BP373" s="64">
        <f t="shared" si="66"/>
        <v>3.833333333333333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410.8</v>
      </c>
      <c r="Y378" s="384">
        <f>IFERROR(Y369/H369,"0")+IFERROR(Y370/H370,"0")+IFERROR(Y371/H371,"0")+IFERROR(Y372/H372,"0")+IFERROR(Y373/H373,"0")+IFERROR(Y374/H374,"0")+IFERROR(Y375/H375,"0")+IFERROR(Y376/H376,"0")+IFERROR(Y377/H377,"0")</f>
        <v>413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8.9827499999999993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6162</v>
      </c>
      <c r="Y379" s="384">
        <f>IFERROR(SUM(Y369:Y377),"0")</f>
        <v>6195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1379</v>
      </c>
      <c r="Y381" s="383">
        <f>IFERROR(IF(X381="",0,CEILING((X381/$H381),1)*$H381),"")</f>
        <v>1380</v>
      </c>
      <c r="Z381" s="36">
        <f>IFERROR(IF(Y381=0,"",ROUNDUP(Y381/H381,0)*0.02175),"")</f>
        <v>2.0009999999999999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1423.1280000000002</v>
      </c>
      <c r="BN381" s="64">
        <f>IFERROR(Y381*I381/H381,"0")</f>
        <v>1424.16</v>
      </c>
      <c r="BO381" s="64">
        <f>IFERROR(1/J381*(X381/H381),"0")</f>
        <v>1.9152777777777779</v>
      </c>
      <c r="BP381" s="64">
        <f>IFERROR(1/J381*(Y381/H381),"0")</f>
        <v>1.9166666666666665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91.933333333333337</v>
      </c>
      <c r="Y383" s="384">
        <f>IFERROR(Y381/H381,"0")+IFERROR(Y382/H382,"0")</f>
        <v>92</v>
      </c>
      <c r="Z383" s="384">
        <f>IFERROR(IF(Z381="",0,Z381),"0")+IFERROR(IF(Z382="",0,Z382),"0")</f>
        <v>2.0009999999999999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1379</v>
      </c>
      <c r="Y384" s="384">
        <f>IFERROR(SUM(Y381:Y382),"0")</f>
        <v>1380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hidden="1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4301031139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1665</v>
      </c>
      <c r="Y411" s="383">
        <f>IFERROR(IF(X411="",0,CEILING((X411/$H411),1)*$H411),"")</f>
        <v>1669.2</v>
      </c>
      <c r="Z411" s="36">
        <f>IFERROR(IF(Y411=0,"",ROUNDUP(Y411/H411,0)*0.02175),"")</f>
        <v>4.6544999999999996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1785.3923076923079</v>
      </c>
      <c r="BN411" s="64">
        <f>IFERROR(Y411*I411/H411,"0")</f>
        <v>1789.8960000000002</v>
      </c>
      <c r="BO411" s="64">
        <f>IFERROR(1/J411*(X411/H411),"0")</f>
        <v>3.8118131868131866</v>
      </c>
      <c r="BP411" s="64">
        <f>IFERROR(1/J411*(Y411/H411),"0")</f>
        <v>3.8214285714285712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213.46153846153845</v>
      </c>
      <c r="Y416" s="384">
        <f>IFERROR(Y411/H411,"0")+IFERROR(Y412/H412,"0")+IFERROR(Y413/H413,"0")+IFERROR(Y414/H414,"0")+IFERROR(Y415/H415,"0")</f>
        <v>214</v>
      </c>
      <c r="Z416" s="384">
        <f>IFERROR(IF(Z411="",0,Z411),"0")+IFERROR(IF(Z412="",0,Z412),"0")+IFERROR(IF(Z413="",0,Z413),"0")+IFERROR(IF(Z414="",0,Z414),"0")+IFERROR(IF(Z415="",0,Z415),"0")</f>
        <v>4.6544999999999996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1665</v>
      </c>
      <c r="Y417" s="384">
        <f>IFERROR(SUM(Y411:Y415),"0")</f>
        <v>1669.2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30</v>
      </c>
      <c r="Y430" s="383">
        <f t="shared" si="67"/>
        <v>33.6</v>
      </c>
      <c r="Z430" s="36">
        <f>IFERROR(IF(Y430=0,"",ROUNDUP(Y430/H430,0)*0.00753),"")</f>
        <v>6.0240000000000002E-2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31.642857142857135</v>
      </c>
      <c r="BN430" s="64">
        <f t="shared" si="69"/>
        <v>35.44</v>
      </c>
      <c r="BO430" s="64">
        <f t="shared" si="70"/>
        <v>4.5787545787545784E-2</v>
      </c>
      <c r="BP430" s="64">
        <f t="shared" si="71"/>
        <v>5.128205128205128E-2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10</v>
      </c>
      <c r="Y432" s="383">
        <f t="shared" si="67"/>
        <v>12.600000000000001</v>
      </c>
      <c r="Z432" s="36">
        <f>IFERROR(IF(Y432=0,"",ROUNDUP(Y432/H432,0)*0.00753),"")</f>
        <v>2.2589999999999999E-2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10.547619047619046</v>
      </c>
      <c r="BN432" s="64">
        <f t="shared" si="69"/>
        <v>13.290000000000001</v>
      </c>
      <c r="BO432" s="64">
        <f t="shared" si="70"/>
        <v>1.5262515262515262E-2</v>
      </c>
      <c r="BP432" s="64">
        <f t="shared" si="71"/>
        <v>1.9230769230769232E-2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">
        <v>585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4301031178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588</v>
      </c>
      <c r="C437" s="31">
        <v>4301031330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01" t="s">
        <v>589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95" t="s">
        <v>593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4301031171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596</v>
      </c>
      <c r="C441" s="31">
        <v>4301031331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0" t="s">
        <v>597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5" t="s">
        <v>601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4301031358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6" t="s">
        <v>612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9.5238095238095237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11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8.2830000000000001E-2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40</v>
      </c>
      <c r="Y451" s="384">
        <f>IFERROR(SUM(Y429:Y449),"0")</f>
        <v>46.2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4301031212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633</v>
      </c>
      <c r="C470" s="31">
        <v>4301031324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74" t="s">
        <v>634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4301031173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">
        <v>644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1176</v>
      </c>
      <c r="Y513" s="383">
        <f t="shared" si="78"/>
        <v>1177.44</v>
      </c>
      <c r="Z513" s="36">
        <f t="shared" si="79"/>
        <v>2.6670799999999999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1256.181818181818</v>
      </c>
      <c r="BN513" s="64">
        <f t="shared" si="81"/>
        <v>1257.7199999999998</v>
      </c>
      <c r="BO513" s="64">
        <f t="shared" si="82"/>
        <v>2.1416083916083917</v>
      </c>
      <c r="BP513" s="64">
        <f t="shared" si="83"/>
        <v>2.1442307692307692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1110</v>
      </c>
      <c r="Y515" s="383">
        <f t="shared" si="78"/>
        <v>1114.0800000000002</v>
      </c>
      <c r="Z515" s="36">
        <f t="shared" si="79"/>
        <v>2.5235600000000002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1185.681818181818</v>
      </c>
      <c r="BN515" s="64">
        <f t="shared" si="81"/>
        <v>1190.04</v>
      </c>
      <c r="BO515" s="64">
        <f t="shared" si="82"/>
        <v>2.0214160839160837</v>
      </c>
      <c r="BP515" s="64">
        <f t="shared" si="83"/>
        <v>2.0288461538461542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432.95454545454544</v>
      </c>
      <c r="Y519" s="384">
        <f>IFERROR(Y510/H510,"0")+IFERROR(Y511/H511,"0")+IFERROR(Y512/H512,"0")+IFERROR(Y513/H513,"0")+IFERROR(Y514/H514,"0")+IFERROR(Y515/H515,"0")+IFERROR(Y516/H516,"0")+IFERROR(Y517/H517,"0")+IFERROR(Y518/H518,"0")</f>
        <v>434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5.1906400000000001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2286</v>
      </c>
      <c r="Y520" s="384">
        <f>IFERROR(SUM(Y510:Y518),"0")</f>
        <v>2291.5200000000004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1479</v>
      </c>
      <c r="Y522" s="383">
        <f>IFERROR(IF(X522="",0,CEILING((X522/$H522),1)*$H522),"")</f>
        <v>1483.68</v>
      </c>
      <c r="Z522" s="36">
        <f>IFERROR(IF(Y522=0,"",ROUNDUP(Y522/H522,0)*0.01196),"")</f>
        <v>3.36076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1579.840909090909</v>
      </c>
      <c r="BN522" s="64">
        <f>IFERROR(Y522*I522/H522,"0")</f>
        <v>1584.84</v>
      </c>
      <c r="BO522" s="64">
        <f>IFERROR(1/J522*(X522/H522),"0")</f>
        <v>2.69340034965035</v>
      </c>
      <c r="BP522" s="64">
        <f>IFERROR(1/J522*(Y522/H522),"0")</f>
        <v>2.7019230769230771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280.11363636363637</v>
      </c>
      <c r="Y524" s="384">
        <f>IFERROR(Y522/H522,"0")+IFERROR(Y523/H523,"0")</f>
        <v>281</v>
      </c>
      <c r="Z524" s="384">
        <f>IFERROR(IF(Z522="",0,Z522),"0")+IFERROR(IF(Z523="",0,Z523),"0")</f>
        <v>3.36076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1479</v>
      </c>
      <c r="Y525" s="384">
        <f>IFERROR(SUM(Y522:Y523),"0")</f>
        <v>1483.68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294</v>
      </c>
      <c r="Y527" s="383">
        <f t="shared" ref="Y527:Y532" si="84">IFERROR(IF(X527="",0,CEILING((X527/$H527),1)*$H527),"")</f>
        <v>295.68</v>
      </c>
      <c r="Z527" s="36">
        <f>IFERROR(IF(Y527=0,"",ROUNDUP(Y527/H527,0)*0.01196),"")</f>
        <v>0.66976000000000002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314.0454545454545</v>
      </c>
      <c r="BN527" s="64">
        <f t="shared" ref="BN527:BN532" si="86">IFERROR(Y527*I527/H527,"0")</f>
        <v>315.83999999999997</v>
      </c>
      <c r="BO527" s="64">
        <f t="shared" ref="BO527:BO532" si="87">IFERROR(1/J527*(X527/H527),"0")</f>
        <v>0.53540209790209792</v>
      </c>
      <c r="BP527" s="64">
        <f t="shared" ref="BP527:BP532" si="88">IFERROR(1/J527*(Y527/H527),"0")</f>
        <v>0.53846153846153855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646</v>
      </c>
      <c r="Y528" s="383">
        <f t="shared" si="84"/>
        <v>649.44000000000005</v>
      </c>
      <c r="Z528" s="36">
        <f>IFERROR(IF(Y528=0,"",ROUNDUP(Y528/H528,0)*0.01196),"")</f>
        <v>1.4710799999999999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690.04545454545439</v>
      </c>
      <c r="BN528" s="64">
        <f t="shared" si="86"/>
        <v>693.72</v>
      </c>
      <c r="BO528" s="64">
        <f t="shared" si="87"/>
        <v>1.1764277389277389</v>
      </c>
      <c r="BP528" s="64">
        <f t="shared" si="88"/>
        <v>1.1826923076923077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858</v>
      </c>
      <c r="Y529" s="383">
        <f t="shared" si="84"/>
        <v>860.64</v>
      </c>
      <c r="Z529" s="36">
        <f>IFERROR(IF(Y529=0,"",ROUNDUP(Y529/H529,0)*0.01196),"")</f>
        <v>1.9494800000000001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916.49999999999989</v>
      </c>
      <c r="BN529" s="64">
        <f t="shared" si="86"/>
        <v>919.31999999999982</v>
      </c>
      <c r="BO529" s="64">
        <f t="shared" si="87"/>
        <v>1.5625</v>
      </c>
      <c r="BP529" s="64">
        <f t="shared" si="88"/>
        <v>1.5673076923076923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340.530303030303</v>
      </c>
      <c r="Y533" s="384">
        <f>IFERROR(Y527/H527,"0")+IFERROR(Y528/H528,"0")+IFERROR(Y529/H529,"0")+IFERROR(Y530/H530,"0")+IFERROR(Y531/H531,"0")+IFERROR(Y532/H532,"0")</f>
        <v>342</v>
      </c>
      <c r="Z533" s="384">
        <f>IFERROR(IF(Z527="",0,Z527),"0")+IFERROR(IF(Z528="",0,Z528),"0")+IFERROR(IF(Z529="",0,Z529),"0")+IFERROR(IF(Z530="",0,Z530),"0")+IFERROR(IF(Z531="",0,Z531),"0")+IFERROR(IF(Z532="",0,Z532),"0")</f>
        <v>4.0903200000000002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1798</v>
      </c>
      <c r="Y534" s="384">
        <f>IFERROR(SUM(Y527:Y532),"0")</f>
        <v>1805.7600000000002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hidden="1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hidden="1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hidden="1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hidden="1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4301060354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4301060355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17191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17292.96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18135.632901017885</v>
      </c>
      <c r="Y604" s="384">
        <f>IFERROR(SUM(BN22:BN600),"0")</f>
        <v>18243.394000000004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30</v>
      </c>
      <c r="Y605" s="38">
        <f>ROUNDUP(SUM(BP22:BP600),0)</f>
        <v>31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18885.632901017885</v>
      </c>
      <c r="Y606" s="384">
        <f>GrossWeightTotalR+PalletQtyTotalR*25</f>
        <v>19018.394000000004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2414.1308827826074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2430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35.025749999999995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33.599999999999994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140.4</v>
      </c>
      <c r="E613" s="46">
        <f>IFERROR(Y104*1,"0")+IFERROR(Y105*1,"0")+IFERROR(Y106*1,"0")+IFERROR(Y110*1,"0")+IFERROR(Y111*1,"0")+IFERROR(Y112*1,"0")+IFERROR(Y113*1,"0")+IFERROR(Y114*1,"0")</f>
        <v>606.90000000000009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296.10000000000002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12.600000000000001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809.4</v>
      </c>
      <c r="K613" s="46">
        <f>IFERROR(Y242*1,"0")+IFERROR(Y243*1,"0")+IFERROR(Y244*1,"0")+IFERROR(Y245*1,"0")+IFERROR(Y246*1,"0")+IFERROR(Y247*1,"0")+IFERROR(Y248*1,"0")+IFERROR(Y249*1,"0")</f>
        <v>15.6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276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231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7575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1669.2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46.2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5580.9600000000009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10,00"/>
        <filter val="1 176,00"/>
        <filter val="1 379,00"/>
        <filter val="1 479,00"/>
        <filter val="1 654,00"/>
        <filter val="1 665,00"/>
        <filter val="1 762,00"/>
        <filter val="1 798,00"/>
        <filter val="1,86"/>
        <filter val="10,00"/>
        <filter val="114,58"/>
        <filter val="116,89"/>
        <filter val="12,00"/>
        <filter val="12,78"/>
        <filter val="120,00"/>
        <filter val="138,00"/>
        <filter val="14,00"/>
        <filter val="146,00"/>
        <filter val="168,00"/>
        <filter val="17 191,00"/>
        <filter val="17,92"/>
        <filter val="18 135,63"/>
        <filter val="18 885,63"/>
        <filter val="182,00"/>
        <filter val="199,00"/>
        <filter val="2 286,00"/>
        <filter val="2 414,13"/>
        <filter val="2 746,00"/>
        <filter val="2,38"/>
        <filter val="2,68"/>
        <filter val="213,46"/>
        <filter val="217,00"/>
        <filter val="221,00"/>
        <filter val="224,00"/>
        <filter val="247,07"/>
        <filter val="27,82"/>
        <filter val="275,00"/>
        <filter val="280,11"/>
        <filter val="285,00"/>
        <filter val="288,00"/>
        <filter val="29,00"/>
        <filter val="294,00"/>
        <filter val="30"/>
        <filter val="30,00"/>
        <filter val="340,53"/>
        <filter val="4,00"/>
        <filter val="40,00"/>
        <filter val="410,80"/>
        <filter val="43,00"/>
        <filter val="432,95"/>
        <filter val="46,00"/>
        <filter val="5,71"/>
        <filter val="509,00"/>
        <filter val="59,00"/>
        <filter val="6 162,00"/>
        <filter val="646,00"/>
        <filter val="753,00"/>
        <filter val="76,51"/>
        <filter val="8,61"/>
        <filter val="82,00"/>
        <filter val="858,00"/>
        <filter val="9,52"/>
        <filter val="91,93"/>
        <filter val="93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