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295782-FDE7-4A84-9687-7F19AE315A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P315" i="1"/>
  <c r="BO314" i="1"/>
  <c r="BM314" i="1"/>
  <c r="Y314" i="1"/>
  <c r="BO313" i="1"/>
  <c r="BM313" i="1"/>
  <c r="Y313" i="1"/>
  <c r="BO312" i="1"/>
  <c r="BM312" i="1"/>
  <c r="Y312" i="1"/>
  <c r="BO311" i="1"/>
  <c r="BM311" i="1"/>
  <c r="Y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O221" i="1"/>
  <c r="BM221" i="1"/>
  <c r="Y221" i="1"/>
  <c r="P221" i="1"/>
  <c r="BO220" i="1"/>
  <c r="BM220" i="1"/>
  <c r="Y220" i="1"/>
  <c r="BP220" i="1" s="1"/>
  <c r="BO219" i="1"/>
  <c r="BM219" i="1"/>
  <c r="Y219" i="1"/>
  <c r="BP219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O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O105" i="1"/>
  <c r="BM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BP180" i="1" l="1"/>
  <c r="BN180" i="1"/>
  <c r="Z180" i="1"/>
  <c r="BP211" i="1"/>
  <c r="BN211" i="1"/>
  <c r="Z211" i="1"/>
  <c r="BP243" i="1"/>
  <c r="BN243" i="1"/>
  <c r="Z243" i="1"/>
  <c r="BP256" i="1"/>
  <c r="BN256" i="1"/>
  <c r="Z256" i="1"/>
  <c r="S613" i="1"/>
  <c r="Y297" i="1"/>
  <c r="BP296" i="1"/>
  <c r="BN296" i="1"/>
  <c r="Z296" i="1"/>
  <c r="Z297" i="1" s="1"/>
  <c r="Y302" i="1"/>
  <c r="BP301" i="1"/>
  <c r="BN301" i="1"/>
  <c r="Z301" i="1"/>
  <c r="Z302" i="1" s="1"/>
  <c r="BP305" i="1"/>
  <c r="BN305" i="1"/>
  <c r="Z305" i="1"/>
  <c r="BP312" i="1"/>
  <c r="BN312" i="1"/>
  <c r="Z312" i="1"/>
  <c r="BP314" i="1"/>
  <c r="BN314" i="1"/>
  <c r="Z314" i="1"/>
  <c r="BP350" i="1"/>
  <c r="BN350" i="1"/>
  <c r="Z350" i="1"/>
  <c r="BP381" i="1"/>
  <c r="BN381" i="1"/>
  <c r="Z381" i="1"/>
  <c r="BP413" i="1"/>
  <c r="BN413" i="1"/>
  <c r="Z413" i="1"/>
  <c r="BP532" i="1"/>
  <c r="BN532" i="1"/>
  <c r="Z532" i="1"/>
  <c r="BP575" i="1"/>
  <c r="BN575" i="1"/>
  <c r="Z575" i="1"/>
  <c r="Z28" i="1"/>
  <c r="BN28" i="1"/>
  <c r="Z35" i="1"/>
  <c r="BN35" i="1"/>
  <c r="Z70" i="1"/>
  <c r="BN70" i="1"/>
  <c r="Z114" i="1"/>
  <c r="BN114" i="1"/>
  <c r="Z127" i="1"/>
  <c r="BN127" i="1"/>
  <c r="Z137" i="1"/>
  <c r="BN137" i="1"/>
  <c r="BP148" i="1"/>
  <c r="BN148" i="1"/>
  <c r="BP170" i="1"/>
  <c r="BN170" i="1"/>
  <c r="Z170" i="1"/>
  <c r="BP190" i="1"/>
  <c r="BN190" i="1"/>
  <c r="Z190" i="1"/>
  <c r="BP242" i="1"/>
  <c r="BN242" i="1"/>
  <c r="Z242" i="1"/>
  <c r="BP248" i="1"/>
  <c r="BN248" i="1"/>
  <c r="Z248" i="1"/>
  <c r="BP261" i="1"/>
  <c r="BN261" i="1"/>
  <c r="Z261" i="1"/>
  <c r="BP311" i="1"/>
  <c r="BN311" i="1"/>
  <c r="Z311" i="1"/>
  <c r="BP313" i="1"/>
  <c r="BN313" i="1"/>
  <c r="Z313" i="1"/>
  <c r="Z318" i="1" s="1"/>
  <c r="BP323" i="1"/>
  <c r="BN323" i="1"/>
  <c r="Z323" i="1"/>
  <c r="BP371" i="1"/>
  <c r="BN371" i="1"/>
  <c r="Z371" i="1"/>
  <c r="BP401" i="1"/>
  <c r="BN401" i="1"/>
  <c r="Z401" i="1"/>
  <c r="BP518" i="1"/>
  <c r="BN518" i="1"/>
  <c r="Z518" i="1"/>
  <c r="Y577" i="1"/>
  <c r="Y576" i="1"/>
  <c r="BP574" i="1"/>
  <c r="BN574" i="1"/>
  <c r="Z574" i="1"/>
  <c r="Z576" i="1" s="1"/>
  <c r="Q613" i="1"/>
  <c r="Y353" i="1"/>
  <c r="B613" i="1"/>
  <c r="X605" i="1"/>
  <c r="X606" i="1" s="1"/>
  <c r="Z26" i="1"/>
  <c r="BP30" i="1"/>
  <c r="BN30" i="1"/>
  <c r="Z30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Y65" i="1"/>
  <c r="Y64" i="1"/>
  <c r="BP62" i="1"/>
  <c r="BN62" i="1"/>
  <c r="Z62" i="1"/>
  <c r="BP74" i="1"/>
  <c r="BN74" i="1"/>
  <c r="Z74" i="1"/>
  <c r="BP106" i="1"/>
  <c r="BN106" i="1"/>
  <c r="Z106" i="1"/>
  <c r="BP119" i="1"/>
  <c r="BN119" i="1"/>
  <c r="Z119" i="1"/>
  <c r="BP129" i="1"/>
  <c r="BN129" i="1"/>
  <c r="Z129" i="1"/>
  <c r="Y37" i="1"/>
  <c r="BP26" i="1"/>
  <c r="BP31" i="1"/>
  <c r="BN31" i="1"/>
  <c r="Z31" i="1"/>
  <c r="BP33" i="1"/>
  <c r="BN33" i="1"/>
  <c r="Z33" i="1"/>
  <c r="BP57" i="1"/>
  <c r="BN57" i="1"/>
  <c r="Z57" i="1"/>
  <c r="BP63" i="1"/>
  <c r="BN63" i="1"/>
  <c r="Z63" i="1"/>
  <c r="BP68" i="1"/>
  <c r="BN68" i="1"/>
  <c r="Z68" i="1"/>
  <c r="BP105" i="1"/>
  <c r="BN105" i="1"/>
  <c r="Z105" i="1"/>
  <c r="BP112" i="1"/>
  <c r="BN112" i="1"/>
  <c r="Z112" i="1"/>
  <c r="BP123" i="1"/>
  <c r="BN123" i="1"/>
  <c r="Z123" i="1"/>
  <c r="BP135" i="1"/>
  <c r="BN135" i="1"/>
  <c r="Z135" i="1"/>
  <c r="Y181" i="1"/>
  <c r="BP316" i="1"/>
  <c r="BN316" i="1"/>
  <c r="Z316" i="1"/>
  <c r="BP329" i="1"/>
  <c r="BN329" i="1"/>
  <c r="Z329" i="1"/>
  <c r="BP338" i="1"/>
  <c r="BN338" i="1"/>
  <c r="Z338" i="1"/>
  <c r="BP344" i="1"/>
  <c r="BN344" i="1"/>
  <c r="Z344" i="1"/>
  <c r="BP363" i="1"/>
  <c r="BN363" i="1"/>
  <c r="Z363" i="1"/>
  <c r="BP369" i="1"/>
  <c r="BN369" i="1"/>
  <c r="Z369" i="1"/>
  <c r="BP377" i="1"/>
  <c r="BN377" i="1"/>
  <c r="Z377" i="1"/>
  <c r="BP399" i="1"/>
  <c r="BN399" i="1"/>
  <c r="Z399" i="1"/>
  <c r="Y417" i="1"/>
  <c r="BP411" i="1"/>
  <c r="BN411" i="1"/>
  <c r="Z411" i="1"/>
  <c r="BP434" i="1"/>
  <c r="BN434" i="1"/>
  <c r="Z434" i="1"/>
  <c r="BP438" i="1"/>
  <c r="BN438" i="1"/>
  <c r="Z438" i="1"/>
  <c r="BP442" i="1"/>
  <c r="BN442" i="1"/>
  <c r="Z442" i="1"/>
  <c r="Y80" i="1"/>
  <c r="Y100" i="1"/>
  <c r="Y116" i="1"/>
  <c r="Y131" i="1"/>
  <c r="Y139" i="1"/>
  <c r="Z143" i="1"/>
  <c r="BN143" i="1"/>
  <c r="Z154" i="1"/>
  <c r="BN154" i="1"/>
  <c r="Y160" i="1"/>
  <c r="Z165" i="1"/>
  <c r="BN165" i="1"/>
  <c r="Y176" i="1"/>
  <c r="Z172" i="1"/>
  <c r="BN172" i="1"/>
  <c r="Z178" i="1"/>
  <c r="BN178" i="1"/>
  <c r="BP178" i="1"/>
  <c r="Z188" i="1"/>
  <c r="BN188" i="1"/>
  <c r="Z192" i="1"/>
  <c r="BN192" i="1"/>
  <c r="Z209" i="1"/>
  <c r="BN209" i="1"/>
  <c r="Z213" i="1"/>
  <c r="BN213" i="1"/>
  <c r="Z219" i="1"/>
  <c r="BN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BN235" i="1"/>
  <c r="Z236" i="1"/>
  <c r="BN236" i="1"/>
  <c r="Z237" i="1"/>
  <c r="BN237" i="1"/>
  <c r="Z245" i="1"/>
  <c r="BN245" i="1"/>
  <c r="Z246" i="1"/>
  <c r="BN246" i="1"/>
  <c r="Z258" i="1"/>
  <c r="BN258" i="1"/>
  <c r="Z259" i="1"/>
  <c r="BN259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BP291" i="1"/>
  <c r="BN291" i="1"/>
  <c r="Z291" i="1"/>
  <c r="Y318" i="1"/>
  <c r="BP317" i="1"/>
  <c r="BN317" i="1"/>
  <c r="Z317" i="1"/>
  <c r="BP321" i="1"/>
  <c r="BN321" i="1"/>
  <c r="Z321" i="1"/>
  <c r="BP333" i="1"/>
  <c r="BN333" i="1"/>
  <c r="Z333" i="1"/>
  <c r="Y348" i="1"/>
  <c r="BP343" i="1"/>
  <c r="BN343" i="1"/>
  <c r="Z343" i="1"/>
  <c r="Y347" i="1"/>
  <c r="BP352" i="1"/>
  <c r="BN352" i="1"/>
  <c r="Z352" i="1"/>
  <c r="BP373" i="1"/>
  <c r="BN373" i="1"/>
  <c r="Z373" i="1"/>
  <c r="BP387" i="1"/>
  <c r="BN387" i="1"/>
  <c r="Z387" i="1"/>
  <c r="BP405" i="1"/>
  <c r="BN405" i="1"/>
  <c r="Z405" i="1"/>
  <c r="Z408" i="1" s="1"/>
  <c r="BP415" i="1"/>
  <c r="BN415" i="1"/>
  <c r="Z415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67" i="1"/>
  <c r="Y466" i="1"/>
  <c r="BP465" i="1"/>
  <c r="BN465" i="1"/>
  <c r="Z465" i="1"/>
  <c r="Z466" i="1" s="1"/>
  <c r="Y475" i="1"/>
  <c r="BP469" i="1"/>
  <c r="BN469" i="1"/>
  <c r="Z469" i="1"/>
  <c r="BP471" i="1"/>
  <c r="BN471" i="1"/>
  <c r="Z471" i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Y307" i="1"/>
  <c r="V613" i="1"/>
  <c r="Y365" i="1"/>
  <c r="Y364" i="1"/>
  <c r="Y408" i="1"/>
  <c r="BP444" i="1"/>
  <c r="BN444" i="1"/>
  <c r="Z444" i="1"/>
  <c r="BP446" i="1"/>
  <c r="BN446" i="1"/>
  <c r="Z446" i="1"/>
  <c r="BP459" i="1"/>
  <c r="BN459" i="1"/>
  <c r="Z459" i="1"/>
  <c r="BP470" i="1"/>
  <c r="BN470" i="1"/>
  <c r="Z470" i="1"/>
  <c r="BP472" i="1"/>
  <c r="BN472" i="1"/>
  <c r="Z472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H9" i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H613" i="1"/>
  <c r="Y168" i="1"/>
  <c r="BP173" i="1"/>
  <c r="BN173" i="1"/>
  <c r="Z173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Y308" i="1"/>
  <c r="BP315" i="1"/>
  <c r="BN315" i="1"/>
  <c r="Z315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4" i="1"/>
  <c r="BN34" i="1"/>
  <c r="C613" i="1"/>
  <c r="Z54" i="1"/>
  <c r="BN54" i="1"/>
  <c r="Z56" i="1"/>
  <c r="BN56" i="1"/>
  <c r="Z58" i="1"/>
  <c r="BN58" i="1"/>
  <c r="Y59" i="1"/>
  <c r="D613" i="1"/>
  <c r="Z69" i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F613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BN153" i="1"/>
  <c r="BP153" i="1"/>
  <c r="Z159" i="1"/>
  <c r="Z160" i="1" s="1"/>
  <c r="BN159" i="1"/>
  <c r="Z164" i="1"/>
  <c r="BN164" i="1"/>
  <c r="BP164" i="1"/>
  <c r="Z166" i="1"/>
  <c r="BN166" i="1"/>
  <c r="Y167" i="1"/>
  <c r="BP171" i="1"/>
  <c r="BN171" i="1"/>
  <c r="Z171" i="1"/>
  <c r="Z175" i="1" s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BP322" i="1"/>
  <c r="BN322" i="1"/>
  <c r="Z322" i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Z347" i="1"/>
  <c r="BP345" i="1"/>
  <c r="BN345" i="1"/>
  <c r="Z345" i="1"/>
  <c r="Y35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Z495" i="1"/>
  <c r="BP493" i="1"/>
  <c r="BN493" i="1"/>
  <c r="Z493" i="1"/>
  <c r="Y495" i="1"/>
  <c r="BP529" i="1"/>
  <c r="BN529" i="1"/>
  <c r="Z529" i="1"/>
  <c r="Y533" i="1"/>
  <c r="BP537" i="1"/>
  <c r="BN537" i="1"/>
  <c r="Z537" i="1"/>
  <c r="Y539" i="1"/>
  <c r="BP330" i="1"/>
  <c r="BN330" i="1"/>
  <c r="Z330" i="1"/>
  <c r="Y334" i="1"/>
  <c r="Y340" i="1"/>
  <c r="BP337" i="1"/>
  <c r="BN337" i="1"/>
  <c r="Z337" i="1"/>
  <c r="Z340" i="1" s="1"/>
  <c r="BP351" i="1"/>
  <c r="BN351" i="1"/>
  <c r="Z351" i="1"/>
  <c r="Z353" i="1" s="1"/>
  <c r="BP370" i="1"/>
  <c r="BN370" i="1"/>
  <c r="Z370" i="1"/>
  <c r="BP374" i="1"/>
  <c r="BN374" i="1"/>
  <c r="Z374" i="1"/>
  <c r="Y378" i="1"/>
  <c r="BP382" i="1"/>
  <c r="BN382" i="1"/>
  <c r="Z382" i="1"/>
  <c r="Y384" i="1"/>
  <c r="Y389" i="1"/>
  <c r="BP386" i="1"/>
  <c r="BN386" i="1"/>
  <c r="Z386" i="1"/>
  <c r="X613" i="1"/>
  <c r="Y403" i="1"/>
  <c r="BP398" i="1"/>
  <c r="BN398" i="1"/>
  <c r="Z398" i="1"/>
  <c r="Y402" i="1"/>
  <c r="BP406" i="1"/>
  <c r="BN406" i="1"/>
  <c r="Z406" i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139" i="1" l="1"/>
  <c r="Z115" i="1"/>
  <c r="Z533" i="1"/>
  <c r="Z501" i="1"/>
  <c r="Z461" i="1"/>
  <c r="Z402" i="1"/>
  <c r="Z383" i="1"/>
  <c r="Z378" i="1"/>
  <c r="Z539" i="1"/>
  <c r="Z364" i="1"/>
  <c r="Z155" i="1"/>
  <c r="Z100" i="1"/>
  <c r="Z307" i="1"/>
  <c r="Z589" i="1"/>
  <c r="Z283" i="1"/>
  <c r="Z36" i="1"/>
  <c r="Z562" i="1"/>
  <c r="Z416" i="1"/>
  <c r="Z325" i="1"/>
  <c r="Z124" i="1"/>
  <c r="Z75" i="1"/>
  <c r="Z59" i="1"/>
  <c r="Z292" i="1"/>
  <c r="Z250" i="1"/>
  <c r="Z230" i="1"/>
  <c r="Z194" i="1"/>
  <c r="Z64" i="1"/>
  <c r="Z519" i="1"/>
  <c r="Y605" i="1"/>
  <c r="Z262" i="1"/>
  <c r="Z216" i="1"/>
  <c r="Y603" i="1"/>
  <c r="Z571" i="1"/>
  <c r="Z555" i="1"/>
  <c r="Z583" i="1"/>
  <c r="Z389" i="1"/>
  <c r="Z475" i="1"/>
  <c r="Z450" i="1"/>
  <c r="Z334" i="1"/>
  <c r="Z167" i="1"/>
  <c r="Z94" i="1"/>
  <c r="Y607" i="1"/>
  <c r="Y604" i="1"/>
  <c r="Y606" i="1" s="1"/>
  <c r="Z271" i="1"/>
  <c r="Z238" i="1"/>
  <c r="Z608" i="1" l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<sst xmlns="http://schemas.openxmlformats.org/spreadsheetml/2006/main" count="2538" uniqueCount="842">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</sst>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B373" sqref="AB37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hidden="1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hidden="1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hidden="1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hidden="1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hidden="1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hidden="1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hidden="1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hidden="1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hidden="1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1000</v>
      </c>
      <c r="Y373" s="383">
        <f t="shared" si="62"/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1032</v>
      </c>
      <c r="BN373" s="64">
        <f t="shared" si="64"/>
        <v>1037.1600000000001</v>
      </c>
      <c r="BO373" s="64">
        <f t="shared" si="65"/>
        <v>1.3888888888888888</v>
      </c>
      <c r="BP373" s="64">
        <f t="shared" si="66"/>
        <v>1.3958333333333333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66.666666666666671</v>
      </c>
      <c r="Y378" s="384">
        <f>IFERROR(Y369/H369,"0")+IFERROR(Y370/H370,"0")+IFERROR(Y371/H371,"0")+IFERROR(Y372/H372,"0")+IFERROR(Y373/H373,"0")+IFERROR(Y374/H374,"0")+IFERROR(Y375/H375,"0")+IFERROR(Y376/H376,"0")+IFERROR(Y377/H377,"0")</f>
        <v>67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1.4572499999999999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1000</v>
      </c>
      <c r="Y379" s="384">
        <f>IFERROR(SUM(Y369:Y377),"0")</f>
        <v>1005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hidden="1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0</v>
      </c>
      <c r="Y381" s="383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0</v>
      </c>
      <c r="Y383" s="384">
        <f>IFERROR(Y381/H381,"0")+IFERROR(Y382/H382,"0")</f>
        <v>0</v>
      </c>
      <c r="Z383" s="384">
        <f>IFERROR(IF(Z381="",0,Z381),"0")+IFERROR(IF(Z382="",0,Z382),"0")</f>
        <v>0</v>
      </c>
      <c r="AA383" s="385"/>
      <c r="AB383" s="385"/>
      <c r="AC383" s="385"/>
    </row>
    <row r="384" spans="1:68" hidden="1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0</v>
      </c>
      <c r="Y384" s="384">
        <f>IFERROR(SUM(Y381:Y382),"0")</f>
        <v>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1000</v>
      </c>
      <c r="Y411" s="383">
        <f>IFERROR(IF(X411="",0,CEILING((X411/$H411),1)*$H411),"")</f>
        <v>1006.1999999999999</v>
      </c>
      <c r="Z411" s="36">
        <f>IFERROR(IF(Y411=0,"",ROUNDUP(Y411/H411,0)*0.02175),"")</f>
        <v>2.8057499999999997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1072.3076923076924</v>
      </c>
      <c r="BN411" s="64">
        <f>IFERROR(Y411*I411/H411,"0")</f>
        <v>1078.9559999999999</v>
      </c>
      <c r="BO411" s="64">
        <f>IFERROR(1/J411*(X411/H411),"0")</f>
        <v>2.2893772893772892</v>
      </c>
      <c r="BP411" s="64">
        <f>IFERROR(1/J411*(Y411/H411),"0")</f>
        <v>2.3035714285714284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128.2051282051282</v>
      </c>
      <c r="Y416" s="384">
        <f>IFERROR(Y411/H411,"0")+IFERROR(Y412/H412,"0")+IFERROR(Y413/H413,"0")+IFERROR(Y414/H414,"0")+IFERROR(Y415/H415,"0")</f>
        <v>129</v>
      </c>
      <c r="Z416" s="384">
        <f>IFERROR(IF(Z411="",0,Z411),"0")+IFERROR(IF(Z412="",0,Z412),"0")+IFERROR(IF(Z413="",0,Z413),"0")+IFERROR(IF(Z414="",0,Z414),"0")+IFERROR(IF(Z415="",0,Z415),"0")</f>
        <v>2.8057499999999997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1000</v>
      </c>
      <c r="Y417" s="384">
        <f>IFERROR(SUM(Y411:Y415),"0")</f>
        <v>1006.1999999999999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hidden="1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hidden="1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900</v>
      </c>
      <c r="Y513" s="383">
        <f t="shared" si="78"/>
        <v>902.88</v>
      </c>
      <c r="Z513" s="36">
        <f t="shared" si="79"/>
        <v>2.0451600000000001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961.36363636363637</v>
      </c>
      <c r="BN513" s="64">
        <f t="shared" si="81"/>
        <v>964.43999999999994</v>
      </c>
      <c r="BO513" s="64">
        <f t="shared" si="82"/>
        <v>1.638986013986014</v>
      </c>
      <c r="BP513" s="64">
        <f t="shared" si="83"/>
        <v>1.6442307692307694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170.45454545454544</v>
      </c>
      <c r="Y519" s="384">
        <f>IFERROR(Y510/H510,"0")+IFERROR(Y511/H511,"0")+IFERROR(Y512/H512,"0")+IFERROR(Y513/H513,"0")+IFERROR(Y514/H514,"0")+IFERROR(Y515/H515,"0")+IFERROR(Y516/H516,"0")+IFERROR(Y517/H517,"0")+IFERROR(Y518/H518,"0")</f>
        <v>171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2.0451600000000001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900</v>
      </c>
      <c r="Y520" s="384">
        <f>IFERROR(SUM(Y510:Y518),"0")</f>
        <v>902.88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hidden="1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hidden="1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hidden="1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hidden="1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2900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2914.08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3065.6713286713289</v>
      </c>
      <c r="Y604" s="384">
        <f>IFERROR(SUM(BN22:BN600),"0")</f>
        <v>3080.556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6</v>
      </c>
      <c r="Y605" s="38">
        <f>ROUNDUP(SUM(BP22:BP600),0)</f>
        <v>6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3215.6713286713289</v>
      </c>
      <c r="Y606" s="384">
        <f>GrossWeightTotalR+PalletQtyTotalR*25</f>
        <v>3230.556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365.3263403263403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367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6.30816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1006.1999999999999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902.88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28,21"/>
        <filter val="170,45"/>
        <filter val="2 900,00"/>
        <filter val="3 065,67"/>
        <filter val="3 215,67"/>
        <filter val="365,33"/>
        <filter val="6"/>
        <filter val="66,67"/>
        <filter val="900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