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65BC7D-C775-4873-9CC4-507E6A97FD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O537" i="1"/>
  <c r="BM537" i="1"/>
  <c r="Y537" i="1"/>
  <c r="BP537" i="1" s="1"/>
  <c r="P537" i="1"/>
  <c r="BO536" i="1"/>
  <c r="BM536" i="1"/>
  <c r="Y536" i="1"/>
  <c r="Y539" i="1" s="1"/>
  <c r="P536" i="1"/>
  <c r="X534" i="1"/>
  <c r="X533" i="1"/>
  <c r="BO532" i="1"/>
  <c r="BM532" i="1"/>
  <c r="Y532" i="1"/>
  <c r="BP532" i="1" s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BP529" i="1" s="1"/>
  <c r="P529" i="1"/>
  <c r="BO528" i="1"/>
  <c r="BM528" i="1"/>
  <c r="Y528" i="1"/>
  <c r="BP528" i="1" s="1"/>
  <c r="P528" i="1"/>
  <c r="BO527" i="1"/>
  <c r="BM527" i="1"/>
  <c r="Y527" i="1"/>
  <c r="Y533" i="1" s="1"/>
  <c r="P527" i="1"/>
  <c r="X525" i="1"/>
  <c r="X524" i="1"/>
  <c r="BO523" i="1"/>
  <c r="BM523" i="1"/>
  <c r="Y523" i="1"/>
  <c r="BP523" i="1" s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BP512" i="1" s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BP500" i="1" s="1"/>
  <c r="P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AA613" i="1" s="1"/>
  <c r="P492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O478" i="1"/>
  <c r="BM478" i="1"/>
  <c r="Y478" i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Y456" i="1" s="1"/>
  <c r="P453" i="1"/>
  <c r="X451" i="1"/>
  <c r="X450" i="1"/>
  <c r="BO449" i="1"/>
  <c r="BM449" i="1"/>
  <c r="Y449" i="1"/>
  <c r="BP449" i="1" s="1"/>
  <c r="P449" i="1"/>
  <c r="BO448" i="1"/>
  <c r="BM448" i="1"/>
  <c r="Y448" i="1"/>
  <c r="BO447" i="1"/>
  <c r="BM447" i="1"/>
  <c r="Y447" i="1"/>
  <c r="P447" i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BP438" i="1" s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X427" i="1"/>
  <c r="X426" i="1"/>
  <c r="BO425" i="1"/>
  <c r="BM425" i="1"/>
  <c r="Y425" i="1"/>
  <c r="Y613" i="1" s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BP331" i="1" s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X308" i="1"/>
  <c r="X307" i="1"/>
  <c r="BO306" i="1"/>
  <c r="BM306" i="1"/>
  <c r="Y306" i="1"/>
  <c r="BP306" i="1" s="1"/>
  <c r="P306" i="1"/>
  <c r="BO305" i="1"/>
  <c r="BM305" i="1"/>
  <c r="Y305" i="1"/>
  <c r="Y308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1" i="1"/>
  <c r="BO221" i="1"/>
  <c r="BN221" i="1"/>
  <c r="BM221" i="1"/>
  <c r="Z221" i="1"/>
  <c r="Y221" i="1"/>
  <c r="P221" i="1"/>
  <c r="BO220" i="1"/>
  <c r="BM220" i="1"/>
  <c r="Y220" i="1"/>
  <c r="BP220" i="1" s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BO92" i="1"/>
  <c r="BM92" i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Y65" i="1" s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29" i="1" l="1"/>
  <c r="BN229" i="1"/>
  <c r="Z229" i="1"/>
  <c r="BP257" i="1"/>
  <c r="BN257" i="1"/>
  <c r="Z257" i="1"/>
  <c r="O613" i="1"/>
  <c r="Y271" i="1"/>
  <c r="BP266" i="1"/>
  <c r="BN266" i="1"/>
  <c r="Z266" i="1"/>
  <c r="BP268" i="1"/>
  <c r="BN268" i="1"/>
  <c r="Z268" i="1"/>
  <c r="BP270" i="1"/>
  <c r="BN270" i="1"/>
  <c r="Z270" i="1"/>
  <c r="BP315" i="1"/>
  <c r="BN315" i="1"/>
  <c r="Z315" i="1"/>
  <c r="BP333" i="1"/>
  <c r="BN333" i="1"/>
  <c r="Z333" i="1"/>
  <c r="BP343" i="1"/>
  <c r="BN343" i="1"/>
  <c r="Z343" i="1"/>
  <c r="Y358" i="1"/>
  <c r="BP357" i="1"/>
  <c r="BN357" i="1"/>
  <c r="Z357" i="1"/>
  <c r="Z358" i="1" s="1"/>
  <c r="BP361" i="1"/>
  <c r="BN361" i="1"/>
  <c r="Z361" i="1"/>
  <c r="BP387" i="1"/>
  <c r="BN387" i="1"/>
  <c r="Z387" i="1"/>
  <c r="BP460" i="1"/>
  <c r="BN460" i="1"/>
  <c r="Z460" i="1"/>
  <c r="BP513" i="1"/>
  <c r="BN513" i="1"/>
  <c r="Z513" i="1"/>
  <c r="BP575" i="1"/>
  <c r="BN575" i="1"/>
  <c r="Z575" i="1"/>
  <c r="B613" i="1"/>
  <c r="X605" i="1"/>
  <c r="X603" i="1"/>
  <c r="Z26" i="1"/>
  <c r="BN26" i="1"/>
  <c r="Z56" i="1"/>
  <c r="BN56" i="1"/>
  <c r="Z79" i="1"/>
  <c r="BN79" i="1"/>
  <c r="Z92" i="1"/>
  <c r="BN92" i="1"/>
  <c r="BP92" i="1"/>
  <c r="Z93" i="1"/>
  <c r="BN93" i="1"/>
  <c r="Y94" i="1"/>
  <c r="Z97" i="1"/>
  <c r="BN97" i="1"/>
  <c r="Y100" i="1"/>
  <c r="Z120" i="1"/>
  <c r="BN120" i="1"/>
  <c r="Z137" i="1"/>
  <c r="BN137" i="1"/>
  <c r="Z158" i="1"/>
  <c r="BN158" i="1"/>
  <c r="H613" i="1"/>
  <c r="Z179" i="1"/>
  <c r="BN179" i="1"/>
  <c r="I613" i="1"/>
  <c r="Z193" i="1"/>
  <c r="BN193" i="1"/>
  <c r="Z210" i="1"/>
  <c r="BN210" i="1"/>
  <c r="BP222" i="1"/>
  <c r="BN222" i="1"/>
  <c r="Z222" i="1"/>
  <c r="BP249" i="1"/>
  <c r="BN249" i="1"/>
  <c r="Z249" i="1"/>
  <c r="BP260" i="1"/>
  <c r="BN260" i="1"/>
  <c r="Z260" i="1"/>
  <c r="BP267" i="1"/>
  <c r="BN267" i="1"/>
  <c r="Z267" i="1"/>
  <c r="BP269" i="1"/>
  <c r="BN269" i="1"/>
  <c r="Z269" i="1"/>
  <c r="BP321" i="1"/>
  <c r="BN321" i="1"/>
  <c r="Z321" i="1"/>
  <c r="BP338" i="1"/>
  <c r="BN338" i="1"/>
  <c r="Z338" i="1"/>
  <c r="BP344" i="1"/>
  <c r="BN344" i="1"/>
  <c r="Z344" i="1"/>
  <c r="BP373" i="1"/>
  <c r="BN373" i="1"/>
  <c r="Z373" i="1"/>
  <c r="BP406" i="1"/>
  <c r="BN406" i="1"/>
  <c r="Z406" i="1"/>
  <c r="BP478" i="1"/>
  <c r="BN478" i="1"/>
  <c r="Z478" i="1"/>
  <c r="Y577" i="1"/>
  <c r="Y576" i="1"/>
  <c r="BP574" i="1"/>
  <c r="BN574" i="1"/>
  <c r="Z574" i="1"/>
  <c r="Z576" i="1" s="1"/>
  <c r="Y238" i="1"/>
  <c r="Q613" i="1"/>
  <c r="R613" i="1"/>
  <c r="Y364" i="1"/>
  <c r="Y383" i="1"/>
  <c r="BP381" i="1"/>
  <c r="BP399" i="1"/>
  <c r="BN399" i="1"/>
  <c r="Z399" i="1"/>
  <c r="BP400" i="1"/>
  <c r="BN400" i="1"/>
  <c r="Z400" i="1"/>
  <c r="BP447" i="1"/>
  <c r="BN447" i="1"/>
  <c r="Z447" i="1"/>
  <c r="Y462" i="1"/>
  <c r="BP458" i="1"/>
  <c r="BN458" i="1"/>
  <c r="Z458" i="1"/>
  <c r="BP474" i="1"/>
  <c r="BN474" i="1"/>
  <c r="Z474" i="1"/>
  <c r="Y501" i="1"/>
  <c r="BP499" i="1"/>
  <c r="BN499" i="1"/>
  <c r="Z499" i="1"/>
  <c r="BP511" i="1"/>
  <c r="BN511" i="1"/>
  <c r="Z511" i="1"/>
  <c r="BP531" i="1"/>
  <c r="BN531" i="1"/>
  <c r="Z531" i="1"/>
  <c r="BP549" i="1"/>
  <c r="BN549" i="1"/>
  <c r="Z549" i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X604" i="1"/>
  <c r="X606" i="1" s="1"/>
  <c r="X607" i="1"/>
  <c r="Y37" i="1"/>
  <c r="Z28" i="1"/>
  <c r="BN28" i="1"/>
  <c r="Z54" i="1"/>
  <c r="BN54" i="1"/>
  <c r="Z58" i="1"/>
  <c r="BN58" i="1"/>
  <c r="Z71" i="1"/>
  <c r="BN71" i="1"/>
  <c r="Z72" i="1"/>
  <c r="BN72" i="1"/>
  <c r="Z73" i="1"/>
  <c r="BN73" i="1"/>
  <c r="Y90" i="1"/>
  <c r="Y101" i="1"/>
  <c r="Z99" i="1"/>
  <c r="BN99" i="1"/>
  <c r="Y116" i="1"/>
  <c r="Z113" i="1"/>
  <c r="BN113" i="1"/>
  <c r="F613" i="1"/>
  <c r="Z122" i="1"/>
  <c r="BN122" i="1"/>
  <c r="Y131" i="1"/>
  <c r="Z134" i="1"/>
  <c r="BN134" i="1"/>
  <c r="Z143" i="1"/>
  <c r="BN143" i="1"/>
  <c r="Z154" i="1"/>
  <c r="BN154" i="1"/>
  <c r="Y160" i="1"/>
  <c r="Z165" i="1"/>
  <c r="BN165" i="1"/>
  <c r="Y175" i="1"/>
  <c r="Z173" i="1"/>
  <c r="BN173" i="1"/>
  <c r="Y181" i="1"/>
  <c r="Z187" i="1"/>
  <c r="BN187" i="1"/>
  <c r="Z191" i="1"/>
  <c r="BN191" i="1"/>
  <c r="Z198" i="1"/>
  <c r="BN198" i="1"/>
  <c r="Z208" i="1"/>
  <c r="BN208" i="1"/>
  <c r="BP208" i="1"/>
  <c r="Z212" i="1"/>
  <c r="BN212" i="1"/>
  <c r="Z233" i="1"/>
  <c r="BN233" i="1"/>
  <c r="BP233" i="1"/>
  <c r="Z234" i="1"/>
  <c r="BN234" i="1"/>
  <c r="K613" i="1"/>
  <c r="Z244" i="1"/>
  <c r="BN244" i="1"/>
  <c r="Z247" i="1"/>
  <c r="BN247" i="1"/>
  <c r="Z254" i="1"/>
  <c r="BN254" i="1"/>
  <c r="Z255" i="1"/>
  <c r="BN255" i="1"/>
  <c r="Z288" i="1"/>
  <c r="BN288" i="1"/>
  <c r="Z306" i="1"/>
  <c r="BN306" i="1"/>
  <c r="Z323" i="1"/>
  <c r="BN323" i="1"/>
  <c r="Y334" i="1"/>
  <c r="Z331" i="1"/>
  <c r="BN331" i="1"/>
  <c r="Y341" i="1"/>
  <c r="Y347" i="1"/>
  <c r="Z346" i="1"/>
  <c r="BN346" i="1"/>
  <c r="Y354" i="1"/>
  <c r="Z352" i="1"/>
  <c r="BN352" i="1"/>
  <c r="Y365" i="1"/>
  <c r="Z363" i="1"/>
  <c r="BN363" i="1"/>
  <c r="Z371" i="1"/>
  <c r="BN371" i="1"/>
  <c r="Z375" i="1"/>
  <c r="BN375" i="1"/>
  <c r="Z381" i="1"/>
  <c r="BN381" i="1"/>
  <c r="BP393" i="1"/>
  <c r="BN393" i="1"/>
  <c r="Z393" i="1"/>
  <c r="BP412" i="1"/>
  <c r="BN412" i="1"/>
  <c r="Z412" i="1"/>
  <c r="BP448" i="1"/>
  <c r="BN448" i="1"/>
  <c r="Z448" i="1"/>
  <c r="BP473" i="1"/>
  <c r="BN473" i="1"/>
  <c r="Z473" i="1"/>
  <c r="BP493" i="1"/>
  <c r="BN493" i="1"/>
  <c r="Z493" i="1"/>
  <c r="Y506" i="1"/>
  <c r="Y505" i="1"/>
  <c r="BP504" i="1"/>
  <c r="BN504" i="1"/>
  <c r="Z504" i="1"/>
  <c r="Z505" i="1" s="1"/>
  <c r="Y520" i="1"/>
  <c r="BP510" i="1"/>
  <c r="BN510" i="1"/>
  <c r="Z510" i="1"/>
  <c r="BP515" i="1"/>
  <c r="BN515" i="1"/>
  <c r="Z515" i="1"/>
  <c r="BP548" i="1"/>
  <c r="BN548" i="1"/>
  <c r="Z548" i="1"/>
  <c r="BP559" i="1"/>
  <c r="BN559" i="1"/>
  <c r="Z559" i="1"/>
  <c r="BP561" i="1"/>
  <c r="BN561" i="1"/>
  <c r="Z561" i="1"/>
  <c r="Y589" i="1"/>
  <c r="BP587" i="1"/>
  <c r="BN587" i="1"/>
  <c r="Z587" i="1"/>
  <c r="Z589" i="1" s="1"/>
  <c r="Y384" i="1"/>
  <c r="Y390" i="1"/>
  <c r="Y409" i="1"/>
  <c r="Y450" i="1"/>
  <c r="Z613" i="1"/>
  <c r="Y476" i="1"/>
  <c r="Y480" i="1"/>
  <c r="H9" i="1"/>
  <c r="A10" i="1"/>
  <c r="Y24" i="1"/>
  <c r="BP32" i="1"/>
  <c r="BN32" i="1"/>
  <c r="Z32" i="1"/>
  <c r="BP35" i="1"/>
  <c r="BN35" i="1"/>
  <c r="Z35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13" i="1"/>
  <c r="Y60" i="1"/>
  <c r="BP53" i="1"/>
  <c r="BN53" i="1"/>
  <c r="Z53" i="1"/>
  <c r="BP57" i="1"/>
  <c r="BN57" i="1"/>
  <c r="Z57" i="1"/>
  <c r="BP63" i="1"/>
  <c r="BN63" i="1"/>
  <c r="Z63" i="1"/>
  <c r="D613" i="1"/>
  <c r="Y76" i="1"/>
  <c r="Y75" i="1"/>
  <c r="BP68" i="1"/>
  <c r="BN68" i="1"/>
  <c r="Z68" i="1"/>
  <c r="BP74" i="1"/>
  <c r="BN74" i="1"/>
  <c r="Z74" i="1"/>
  <c r="F9" i="1"/>
  <c r="J9" i="1"/>
  <c r="Z22" i="1"/>
  <c r="Z23" i="1" s="1"/>
  <c r="BN22" i="1"/>
  <c r="BP22" i="1"/>
  <c r="Y23" i="1"/>
  <c r="Y36" i="1"/>
  <c r="Z27" i="1"/>
  <c r="BN27" i="1"/>
  <c r="Z29" i="1"/>
  <c r="BN29" i="1"/>
  <c r="BP30" i="1"/>
  <c r="BN30" i="1"/>
  <c r="BP31" i="1"/>
  <c r="BN31" i="1"/>
  <c r="Z31" i="1"/>
  <c r="BP33" i="1"/>
  <c r="BN33" i="1"/>
  <c r="Z33" i="1"/>
  <c r="BP55" i="1"/>
  <c r="BN55" i="1"/>
  <c r="Z55" i="1"/>
  <c r="Y59" i="1"/>
  <c r="Y64" i="1"/>
  <c r="BP62" i="1"/>
  <c r="BN62" i="1"/>
  <c r="Z62" i="1"/>
  <c r="Z64" i="1" s="1"/>
  <c r="BP70" i="1"/>
  <c r="BN70" i="1"/>
  <c r="Z70" i="1"/>
  <c r="Z78" i="1"/>
  <c r="Z80" i="1" s="1"/>
  <c r="BN78" i="1"/>
  <c r="BP78" i="1"/>
  <c r="Y81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BN98" i="1"/>
  <c r="BP98" i="1"/>
  <c r="E613" i="1"/>
  <c r="Z105" i="1"/>
  <c r="BN105" i="1"/>
  <c r="BP105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0" i="1"/>
  <c r="Y239" i="1"/>
  <c r="Y250" i="1"/>
  <c r="Y263" i="1"/>
  <c r="Y277" i="1"/>
  <c r="Y284" i="1"/>
  <c r="Y293" i="1"/>
  <c r="Y298" i="1"/>
  <c r="Y303" i="1"/>
  <c r="Y307" i="1"/>
  <c r="U613" i="1"/>
  <c r="Y319" i="1"/>
  <c r="Y326" i="1"/>
  <c r="BP322" i="1"/>
  <c r="BN322" i="1"/>
  <c r="Z322" i="1"/>
  <c r="Y125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613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BN235" i="1"/>
  <c r="Z236" i="1"/>
  <c r="BN236" i="1"/>
  <c r="Z237" i="1"/>
  <c r="BN237" i="1"/>
  <c r="Z242" i="1"/>
  <c r="BN242" i="1"/>
  <c r="BP242" i="1"/>
  <c r="Z243" i="1"/>
  <c r="BN243" i="1"/>
  <c r="Z245" i="1"/>
  <c r="BN245" i="1"/>
  <c r="Z246" i="1"/>
  <c r="BN246" i="1"/>
  <c r="Z248" i="1"/>
  <c r="BN248" i="1"/>
  <c r="Y251" i="1"/>
  <c r="M613" i="1"/>
  <c r="Z256" i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Y325" i="1"/>
  <c r="BP324" i="1"/>
  <c r="BN324" i="1"/>
  <c r="Z324" i="1"/>
  <c r="Z328" i="1"/>
  <c r="BN328" i="1"/>
  <c r="BP328" i="1"/>
  <c r="Z330" i="1"/>
  <c r="BN330" i="1"/>
  <c r="Z332" i="1"/>
  <c r="BN332" i="1"/>
  <c r="Y335" i="1"/>
  <c r="Z337" i="1"/>
  <c r="BN337" i="1"/>
  <c r="BP337" i="1"/>
  <c r="Z339" i="1"/>
  <c r="BN339" i="1"/>
  <c r="Y340" i="1"/>
  <c r="Z345" i="1"/>
  <c r="BN345" i="1"/>
  <c r="Y348" i="1"/>
  <c r="Z351" i="1"/>
  <c r="Z353" i="1" s="1"/>
  <c r="BN351" i="1"/>
  <c r="BP351" i="1"/>
  <c r="V613" i="1"/>
  <c r="Y359" i="1"/>
  <c r="Z362" i="1"/>
  <c r="BN362" i="1"/>
  <c r="BP362" i="1"/>
  <c r="W613" i="1"/>
  <c r="Z370" i="1"/>
  <c r="BN370" i="1"/>
  <c r="Z372" i="1"/>
  <c r="BN372" i="1"/>
  <c r="Z374" i="1"/>
  <c r="BN374" i="1"/>
  <c r="Z376" i="1"/>
  <c r="BN376" i="1"/>
  <c r="Y379" i="1"/>
  <c r="Z382" i="1"/>
  <c r="Z383" i="1" s="1"/>
  <c r="BN382" i="1"/>
  <c r="BP382" i="1"/>
  <c r="Z386" i="1"/>
  <c r="BN386" i="1"/>
  <c r="BP386" i="1"/>
  <c r="Z388" i="1"/>
  <c r="BN388" i="1"/>
  <c r="Y389" i="1"/>
  <c r="Z392" i="1"/>
  <c r="BN392" i="1"/>
  <c r="BP392" i="1"/>
  <c r="Y395" i="1"/>
  <c r="Z398" i="1"/>
  <c r="BN398" i="1"/>
  <c r="BP407" i="1"/>
  <c r="BN407" i="1"/>
  <c r="Z407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378" i="1"/>
  <c r="Y402" i="1"/>
  <c r="X613" i="1"/>
  <c r="BP401" i="1"/>
  <c r="BN401" i="1"/>
  <c r="Z401" i="1"/>
  <c r="Y403" i="1"/>
  <c r="Y408" i="1"/>
  <c r="BP405" i="1"/>
  <c r="BN405" i="1"/>
  <c r="Z405" i="1"/>
  <c r="Z408" i="1" s="1"/>
  <c r="BP413" i="1"/>
  <c r="BN413" i="1"/>
  <c r="Z413" i="1"/>
  <c r="Y427" i="1"/>
  <c r="Y451" i="1"/>
  <c r="Y455" i="1"/>
  <c r="Y461" i="1"/>
  <c r="Y467" i="1"/>
  <c r="Y475" i="1"/>
  <c r="Y481" i="1"/>
  <c r="Y485" i="1"/>
  <c r="Y489" i="1"/>
  <c r="Y496" i="1"/>
  <c r="Y502" i="1"/>
  <c r="Z523" i="1"/>
  <c r="BN523" i="1"/>
  <c r="Y524" i="1"/>
  <c r="Z527" i="1"/>
  <c r="BN527" i="1"/>
  <c r="BP527" i="1"/>
  <c r="Z529" i="1"/>
  <c r="BN529" i="1"/>
  <c r="Y534" i="1"/>
  <c r="Z537" i="1"/>
  <c r="BN537" i="1"/>
  <c r="Y540" i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Z425" i="1"/>
  <c r="Z426" i="1" s="1"/>
  <c r="BN425" i="1"/>
  <c r="BP425" i="1"/>
  <c r="Y426" i="1"/>
  <c r="Z434" i="1"/>
  <c r="BN434" i="1"/>
  <c r="Z435" i="1"/>
  <c r="BN435" i="1"/>
  <c r="Z438" i="1"/>
  <c r="BN438" i="1"/>
  <c r="Z439" i="1"/>
  <c r="BN439" i="1"/>
  <c r="Z442" i="1"/>
  <c r="BN442" i="1"/>
  <c r="Z443" i="1"/>
  <c r="BN443" i="1"/>
  <c r="Z444" i="1"/>
  <c r="BN444" i="1"/>
  <c r="Z445" i="1"/>
  <c r="BN445" i="1"/>
  <c r="Z446" i="1"/>
  <c r="BN446" i="1"/>
  <c r="Z449" i="1"/>
  <c r="BN449" i="1"/>
  <c r="Z453" i="1"/>
  <c r="Z455" i="1" s="1"/>
  <c r="BN453" i="1"/>
  <c r="BP453" i="1"/>
  <c r="Z459" i="1"/>
  <c r="Z461" i="1" s="1"/>
  <c r="BN459" i="1"/>
  <c r="Z465" i="1"/>
  <c r="Z466" i="1" s="1"/>
  <c r="BN465" i="1"/>
  <c r="BP465" i="1"/>
  <c r="Y466" i="1"/>
  <c r="Z469" i="1"/>
  <c r="BN469" i="1"/>
  <c r="BP469" i="1"/>
  <c r="Z470" i="1"/>
  <c r="BN470" i="1"/>
  <c r="Z471" i="1"/>
  <c r="BN471" i="1"/>
  <c r="Z472" i="1"/>
  <c r="BN472" i="1"/>
  <c r="Z479" i="1"/>
  <c r="BN479" i="1"/>
  <c r="Z483" i="1"/>
  <c r="Z484" i="1" s="1"/>
  <c r="BN483" i="1"/>
  <c r="BP483" i="1"/>
  <c r="Z487" i="1"/>
  <c r="Z488" i="1" s="1"/>
  <c r="BN487" i="1"/>
  <c r="BP487" i="1"/>
  <c r="Z492" i="1"/>
  <c r="BN492" i="1"/>
  <c r="BP492" i="1"/>
  <c r="Z494" i="1"/>
  <c r="BN494" i="1"/>
  <c r="Y495" i="1"/>
  <c r="Z500" i="1"/>
  <c r="Z501" i="1" s="1"/>
  <c r="BN500" i="1"/>
  <c r="AC613" i="1"/>
  <c r="Z512" i="1"/>
  <c r="BN512" i="1"/>
  <c r="Z514" i="1"/>
  <c r="BN514" i="1"/>
  <c r="Z516" i="1"/>
  <c r="BN516" i="1"/>
  <c r="Z518" i="1"/>
  <c r="BN518" i="1"/>
  <c r="Y519" i="1"/>
  <c r="Z522" i="1"/>
  <c r="BN522" i="1"/>
  <c r="BP522" i="1"/>
  <c r="Z528" i="1"/>
  <c r="BN528" i="1"/>
  <c r="Z530" i="1"/>
  <c r="BN530" i="1"/>
  <c r="Z532" i="1"/>
  <c r="BN532" i="1"/>
  <c r="Z536" i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BP581" i="1"/>
  <c r="BN581" i="1"/>
  <c r="Z581" i="1"/>
  <c r="AE613" i="1"/>
  <c r="AD613" i="1"/>
  <c r="Y590" i="1"/>
  <c r="Z524" i="1" l="1"/>
  <c r="Z480" i="1"/>
  <c r="Z416" i="1"/>
  <c r="Z402" i="1"/>
  <c r="Z394" i="1"/>
  <c r="Z389" i="1"/>
  <c r="Z364" i="1"/>
  <c r="Z347" i="1"/>
  <c r="Z340" i="1"/>
  <c r="Z334" i="1"/>
  <c r="Z160" i="1"/>
  <c r="Z130" i="1"/>
  <c r="Z124" i="1"/>
  <c r="Z115" i="1"/>
  <c r="Z107" i="1"/>
  <c r="Z100" i="1"/>
  <c r="Z89" i="1"/>
  <c r="Z94" i="1"/>
  <c r="Z271" i="1"/>
  <c r="Z519" i="1"/>
  <c r="Z378" i="1"/>
  <c r="Z238" i="1"/>
  <c r="Z325" i="1"/>
  <c r="Z562" i="1"/>
  <c r="Z495" i="1"/>
  <c r="Z450" i="1"/>
  <c r="Z555" i="1"/>
  <c r="Z292" i="1"/>
  <c r="Z283" i="1"/>
  <c r="Z262" i="1"/>
  <c r="Z230" i="1"/>
  <c r="Z216" i="1"/>
  <c r="Z181" i="1"/>
  <c r="Z36" i="1"/>
  <c r="Z533" i="1"/>
  <c r="Z139" i="1"/>
  <c r="Y605" i="1"/>
  <c r="Z75" i="1"/>
  <c r="Z59" i="1"/>
  <c r="Y603" i="1"/>
  <c r="Z583" i="1"/>
  <c r="Z539" i="1"/>
  <c r="Z475" i="1"/>
  <c r="Z571" i="1"/>
  <c r="Z318" i="1"/>
  <c r="Z250" i="1"/>
  <c r="Z194" i="1"/>
  <c r="Z175" i="1"/>
  <c r="Z167" i="1"/>
  <c r="Y607" i="1"/>
  <c r="Y604" i="1"/>
  <c r="Y606" i="1" s="1"/>
  <c r="Z608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<sst xmlns="http://schemas.openxmlformats.org/spreadsheetml/2006/main" count="2538" uniqueCount="842">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</sst>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0.45833333333333331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466</v>
      </c>
      <c r="Y53" s="383">
        <f t="shared" ref="Y53:Y58" si="6">IFERROR(IF(X53="",0,CEILING((X53/$H53),1)*$H53),"")</f>
        <v>475.20000000000005</v>
      </c>
      <c r="Z53" s="36">
        <f>IFERROR(IF(Y53=0,"",ROUNDUP(Y53/H53,0)*0.02175),"")</f>
        <v>0.95699999999999996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486.71111111111105</v>
      </c>
      <c r="BN53" s="64">
        <f t="shared" ref="BN53:BN58" si="8">IFERROR(Y53*I53/H53,"0")</f>
        <v>496.32</v>
      </c>
      <c r="BO53" s="64">
        <f t="shared" ref="BO53:BO58" si="9">IFERROR(1/J53*(X53/H53),"0")</f>
        <v>0.77050264550264536</v>
      </c>
      <c r="BP53" s="64">
        <f t="shared" ref="BP53:BP58" si="10">IFERROR(1/J53*(Y53/H53),"0")</f>
        <v>0.7857142857142857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210</v>
      </c>
      <c r="Y55" s="383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219</v>
      </c>
      <c r="BN55" s="64">
        <f t="shared" si="8"/>
        <v>221.92000000000002</v>
      </c>
      <c r="BO55" s="64">
        <f t="shared" si="9"/>
        <v>0.33482142857142855</v>
      </c>
      <c r="BP55" s="64">
        <f t="shared" si="10"/>
        <v>0.33928571428571425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82</v>
      </c>
      <c r="Y57" s="383">
        <f t="shared" si="6"/>
        <v>85.100000000000009</v>
      </c>
      <c r="Z57" s="36">
        <f>IFERROR(IF(Y57=0,"",ROUNDUP(Y57/H57,0)*0.00937),"")</f>
        <v>0.21551000000000001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86.654054054054058</v>
      </c>
      <c r="BN57" s="64">
        <f t="shared" si="8"/>
        <v>89.93</v>
      </c>
      <c r="BO57" s="64">
        <f t="shared" si="9"/>
        <v>0.18468468468468469</v>
      </c>
      <c r="BP57" s="64">
        <f t="shared" si="10"/>
        <v>0.19166666666666665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84.060310310310314</v>
      </c>
      <c r="Y59" s="384">
        <f>IFERROR(Y53/H53,"0")+IFERROR(Y54/H54,"0")+IFERROR(Y55/H55,"0")+IFERROR(Y56/H56,"0")+IFERROR(Y57/H57,"0")+IFERROR(Y58/H58,"0")</f>
        <v>86</v>
      </c>
      <c r="Z59" s="384">
        <f>IFERROR(IF(Z53="",0,Z53),"0")+IFERROR(IF(Z54="",0,Z54),"0")+IFERROR(IF(Z55="",0,Z55),"0")+IFERROR(IF(Z56="",0,Z56),"0")+IFERROR(IF(Z57="",0,Z57),"0")+IFERROR(IF(Z58="",0,Z58),"0")</f>
        <v>1.5857600000000001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758</v>
      </c>
      <c r="Y60" s="384">
        <f>IFERROR(SUM(Y53:Y58),"0")</f>
        <v>773.1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328</v>
      </c>
      <c r="Y69" s="383">
        <f t="shared" si="11"/>
        <v>334.8</v>
      </c>
      <c r="Z69" s="36">
        <f>IFERROR(IF(Y69=0,"",ROUNDUP(Y69/H69,0)*0.02175),"")</f>
        <v>0.6742499999999999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342.57777777777773</v>
      </c>
      <c r="BN69" s="64">
        <f t="shared" si="13"/>
        <v>349.67999999999995</v>
      </c>
      <c r="BO69" s="64">
        <f t="shared" si="14"/>
        <v>0.54232804232804221</v>
      </c>
      <c r="BP69" s="64">
        <f t="shared" si="15"/>
        <v>0.55357142857142849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30.370370370370367</v>
      </c>
      <c r="Y75" s="384">
        <f>IFERROR(Y68/H68,"0")+IFERROR(Y69/H69,"0")+IFERROR(Y70/H70,"0")+IFERROR(Y71/H71,"0")+IFERROR(Y72/H72,"0")+IFERROR(Y73/H73,"0")+IFERROR(Y74/H74,"0")</f>
        <v>31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0.6742499999999999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328</v>
      </c>
      <c r="Y76" s="384">
        <f>IFERROR(SUM(Y68:Y74),"0")</f>
        <v>334.8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550</v>
      </c>
      <c r="Y78" s="383">
        <f>IFERROR(IF(X78="",0,CEILING((X78/$H78),1)*$H78),"")</f>
        <v>550.80000000000007</v>
      </c>
      <c r="Z78" s="36">
        <f>IFERROR(IF(Y78=0,"",ROUNDUP(Y78/H78,0)*0.02175),"")</f>
        <v>1.1092499999999998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574.44444444444446</v>
      </c>
      <c r="BN78" s="64">
        <f>IFERROR(Y78*I78/H78,"0")</f>
        <v>575.28</v>
      </c>
      <c r="BO78" s="64">
        <f>IFERROR(1/J78*(X78/H78),"0")</f>
        <v>0.90939153439153431</v>
      </c>
      <c r="BP78" s="64">
        <f>IFERROR(1/J78*(Y78/H78),"0")</f>
        <v>0.9107142857142857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50.925925925925924</v>
      </c>
      <c r="Y80" s="384">
        <f>IFERROR(Y78/H78,"0")+IFERROR(Y79/H79,"0")</f>
        <v>51</v>
      </c>
      <c r="Z80" s="384">
        <f>IFERROR(IF(Z78="",0,Z78),"0")+IFERROR(IF(Z79="",0,Z79),"0")</f>
        <v>1.1092499999999998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550</v>
      </c>
      <c r="Y81" s="384">
        <f>IFERROR(SUM(Y78:Y79),"0")</f>
        <v>550.80000000000007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40</v>
      </c>
      <c r="Y98" s="383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24</v>
      </c>
      <c r="Y99" s="383">
        <f>IFERROR(IF(X99="",0,CEILING((X99/$H99),1)*$H99),"")</f>
        <v>24</v>
      </c>
      <c r="Z99" s="36">
        <f>IFERROR(IF(Y99=0,"",ROUNDUP(Y99/H99,0)*0.00753),"")</f>
        <v>7.5300000000000006E-2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26.000000000000004</v>
      </c>
      <c r="BN99" s="64">
        <f>IFERROR(Y99*I99/H99,"0")</f>
        <v>26.000000000000004</v>
      </c>
      <c r="BO99" s="64">
        <f>IFERROR(1/J99*(X99/H99),"0")</f>
        <v>6.4102564102564097E-2</v>
      </c>
      <c r="BP99" s="64">
        <f>IFERROR(1/J99*(Y99/H99),"0")</f>
        <v>6.4102564102564097E-2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14.761904761904763</v>
      </c>
      <c r="Y100" s="384">
        <f>IFERROR(Y97/H97,"0")+IFERROR(Y98/H98,"0")+IFERROR(Y99/H99,"0")</f>
        <v>15</v>
      </c>
      <c r="Z100" s="384">
        <f>IFERROR(IF(Z97="",0,Z97),"0")+IFERROR(IF(Z98="",0,Z98),"0")+IFERROR(IF(Z99="",0,Z99),"0")</f>
        <v>0.18404999999999999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64</v>
      </c>
      <c r="Y101" s="384">
        <f>IFERROR(SUM(Y97:Y99),"0")</f>
        <v>66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278</v>
      </c>
      <c r="Y104" s="383">
        <f>IFERROR(IF(X104="",0,CEILING((X104/$H104),1)*$H104),"")</f>
        <v>280.8</v>
      </c>
      <c r="Z104" s="36">
        <f>IFERROR(IF(Y104=0,"",ROUNDUP(Y104/H104,0)*0.02175),"")</f>
        <v>0.5655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290.3555555555555</v>
      </c>
      <c r="BN104" s="64">
        <f>IFERROR(Y104*I104/H104,"0")</f>
        <v>293.27999999999997</v>
      </c>
      <c r="BO104" s="64">
        <f>IFERROR(1/J104*(X104/H104),"0")</f>
        <v>0.45965608465608465</v>
      </c>
      <c r="BP104" s="64">
        <f>IFERROR(1/J104*(Y104/H104),"0")</f>
        <v>0.46428571428571425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68</v>
      </c>
      <c r="Y106" s="383">
        <f>IFERROR(IF(X106="",0,CEILING((X106/$H106),1)*$H106),"")</f>
        <v>72</v>
      </c>
      <c r="Z106" s="36">
        <f>IFERROR(IF(Y106=0,"",ROUNDUP(Y106/H106,0)*0.00937),"")</f>
        <v>0.14992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71.173333333333332</v>
      </c>
      <c r="BN106" s="64">
        <f>IFERROR(Y106*I106/H106,"0")</f>
        <v>75.36</v>
      </c>
      <c r="BO106" s="64">
        <f>IFERROR(1/J106*(X106/H106),"0")</f>
        <v>0.12592592592592591</v>
      </c>
      <c r="BP106" s="64">
        <f>IFERROR(1/J106*(Y106/H106),"0")</f>
        <v>0.13333333333333333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40.851851851851848</v>
      </c>
      <c r="Y107" s="384">
        <f>IFERROR(Y104/H104,"0")+IFERROR(Y105/H105,"0")+IFERROR(Y106/H106,"0")</f>
        <v>42</v>
      </c>
      <c r="Z107" s="384">
        <f>IFERROR(IF(Z104="",0,Z104),"0")+IFERROR(IF(Z105="",0,Z105),"0")+IFERROR(IF(Z106="",0,Z106),"0")</f>
        <v>0.71541999999999994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346</v>
      </c>
      <c r="Y108" s="384">
        <f>IFERROR(SUM(Y104:Y106),"0")</f>
        <v>352.8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375</v>
      </c>
      <c r="Y111" s="383">
        <f>IFERROR(IF(X111="",0,CEILING((X111/$H111),1)*$H111),"")</f>
        <v>378</v>
      </c>
      <c r="Z111" s="36">
        <f>IFERROR(IF(Y111=0,"",ROUNDUP(Y111/H111,0)*0.02175),"")</f>
        <v>0.9787499999999999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400.17857142857139</v>
      </c>
      <c r="BN111" s="64">
        <f>IFERROR(Y111*I111/H111,"0")</f>
        <v>403.38</v>
      </c>
      <c r="BO111" s="64">
        <f>IFERROR(1/J111*(X111/H111),"0")</f>
        <v>0.79719387755102034</v>
      </c>
      <c r="BP111" s="64">
        <f>IFERROR(1/J111*(Y111/H111),"0")</f>
        <v>0.80357142857142849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104</v>
      </c>
      <c r="Y112" s="383">
        <f>IFERROR(IF(X112="",0,CEILING((X112/$H112),1)*$H112),"")</f>
        <v>105.30000000000001</v>
      </c>
      <c r="Z112" s="36">
        <f>IFERROR(IF(Y112=0,"",ROUNDUP(Y112/H112,0)*0.00753),"")</f>
        <v>0.29366999999999999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114.47703703703704</v>
      </c>
      <c r="BN112" s="64">
        <f>IFERROR(Y112*I112/H112,"0")</f>
        <v>115.908</v>
      </c>
      <c r="BO112" s="64">
        <f>IFERROR(1/J112*(X112/H112),"0")</f>
        <v>0.24691358024691357</v>
      </c>
      <c r="BP112" s="64">
        <f>IFERROR(1/J112*(Y112/H112),"0")</f>
        <v>0.25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138</v>
      </c>
      <c r="Y114" s="383">
        <f>IFERROR(IF(X114="",0,CEILING((X114/$H114),1)*$H114),"")</f>
        <v>140.4</v>
      </c>
      <c r="Z114" s="36">
        <f>IFERROR(IF(Y114=0,"",ROUNDUP(Y114/H114,0)*0.00937),"")</f>
        <v>0.48724000000000001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152.72</v>
      </c>
      <c r="BN114" s="64">
        <f>IFERROR(Y114*I114/H114,"0")</f>
        <v>155.37599999999998</v>
      </c>
      <c r="BO114" s="64">
        <f>IFERROR(1/J114*(X114/H114),"0")</f>
        <v>0.42592592592592587</v>
      </c>
      <c r="BP114" s="64">
        <f>IFERROR(1/J114*(Y114/H114),"0")</f>
        <v>0.43333333333333335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134.27248677248676</v>
      </c>
      <c r="Y115" s="384">
        <f>IFERROR(Y110/H110,"0")+IFERROR(Y111/H111,"0")+IFERROR(Y112/H112,"0")+IFERROR(Y113/H113,"0")+IFERROR(Y114/H114,"0")</f>
        <v>136</v>
      </c>
      <c r="Z115" s="384">
        <f>IFERROR(IF(Z110="",0,Z110),"0")+IFERROR(IF(Z111="",0,Z111),"0")+IFERROR(IF(Z112="",0,Z112),"0")+IFERROR(IF(Z113="",0,Z113),"0")+IFERROR(IF(Z114="",0,Z114),"0")</f>
        <v>1.7596599999999998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617</v>
      </c>
      <c r="Y116" s="384">
        <f>IFERROR(SUM(Y110:Y114),"0")</f>
        <v>623.70000000000005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423</v>
      </c>
      <c r="Y120" s="383">
        <f>IFERROR(IF(X120="",0,CEILING((X120/$H120),1)*$H120),"")</f>
        <v>425.59999999999997</v>
      </c>
      <c r="Z120" s="36">
        <f>IFERROR(IF(Y120=0,"",ROUNDUP(Y120/H120,0)*0.02175),"")</f>
        <v>0.8264999999999999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441.12857142857149</v>
      </c>
      <c r="BN120" s="64">
        <f>IFERROR(Y120*I120/H120,"0")</f>
        <v>443.84000000000003</v>
      </c>
      <c r="BO120" s="64">
        <f>IFERROR(1/J120*(X120/H120),"0")</f>
        <v>0.67442602040816324</v>
      </c>
      <c r="BP120" s="64">
        <f>IFERROR(1/J120*(Y120/H120),"0")</f>
        <v>0.67857142857142849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12</v>
      </c>
      <c r="Y122" s="383">
        <f>IFERROR(IF(X122="",0,CEILING((X122/$H122),1)*$H122),"")</f>
        <v>13.5</v>
      </c>
      <c r="Z122" s="36">
        <f>IFERROR(IF(Y122=0,"",ROUNDUP(Y122/H122,0)*0.00937),"")</f>
        <v>2.811E-2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12.64</v>
      </c>
      <c r="BN122" s="64">
        <f>IFERROR(Y122*I122/H122,"0")</f>
        <v>14.22</v>
      </c>
      <c r="BO122" s="64">
        <f>IFERROR(1/J122*(X122/H122),"0")</f>
        <v>2.222222222222222E-2</v>
      </c>
      <c r="BP122" s="64">
        <f>IFERROR(1/J122*(Y122/H122),"0")</f>
        <v>2.5000000000000001E-2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40.43452380952381</v>
      </c>
      <c r="Y124" s="384">
        <f>IFERROR(Y119/H119,"0")+IFERROR(Y120/H120,"0")+IFERROR(Y121/H121,"0")+IFERROR(Y122/H122,"0")+IFERROR(Y123/H123,"0")</f>
        <v>41</v>
      </c>
      <c r="Z124" s="384">
        <f>IFERROR(IF(Z119="",0,Z119),"0")+IFERROR(IF(Z120="",0,Z120),"0")+IFERROR(IF(Z121="",0,Z121),"0")+IFERROR(IF(Z122="",0,Z122),"0")+IFERROR(IF(Z123="",0,Z123),"0")</f>
        <v>0.85460999999999987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435</v>
      </c>
      <c r="Y125" s="384">
        <f>IFERROR(SUM(Y119:Y123),"0")</f>
        <v>439.09999999999997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83</v>
      </c>
      <c r="Y127" s="383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86.688888888888869</v>
      </c>
      <c r="BN127" s="64">
        <f>IFERROR(Y127*I127/H127,"0")</f>
        <v>90.24</v>
      </c>
      <c r="BO127" s="64">
        <f>IFERROR(1/J127*(X127/H127),"0")</f>
        <v>0.16010802469135801</v>
      </c>
      <c r="BP127" s="64">
        <f>IFERROR(1/J127*(Y127/H127),"0")</f>
        <v>0.16666666666666666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7.6851851851851851</v>
      </c>
      <c r="Y130" s="384">
        <f>IFERROR(Y127/H127,"0")+IFERROR(Y128/H128,"0")+IFERROR(Y129/H129,"0")</f>
        <v>8</v>
      </c>
      <c r="Z130" s="384">
        <f>IFERROR(IF(Z127="",0,Z127),"0")+IFERROR(IF(Z128="",0,Z128),"0")+IFERROR(IF(Z129="",0,Z129),"0")</f>
        <v>0.17399999999999999</v>
      </c>
      <c r="AA130" s="385"/>
      <c r="AB130" s="385"/>
      <c r="AC130" s="385"/>
    </row>
    <row r="131" spans="1:68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83</v>
      </c>
      <c r="Y131" s="384">
        <f>IFERROR(SUM(Y127:Y129),"0")</f>
        <v>86.4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606</v>
      </c>
      <c r="Y134" s="383">
        <f t="shared" si="21"/>
        <v>613.20000000000005</v>
      </c>
      <c r="Z134" s="36">
        <f>IFERROR(IF(Y134=0,"",ROUNDUP(Y134/H134,0)*0.02175),"")</f>
        <v>1.58775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646.25571428571425</v>
      </c>
      <c r="BN134" s="64">
        <f t="shared" si="23"/>
        <v>653.93399999999997</v>
      </c>
      <c r="BO134" s="64">
        <f t="shared" si="24"/>
        <v>1.2882653061224489</v>
      </c>
      <c r="BP134" s="64">
        <f t="shared" si="25"/>
        <v>1.3035714285714286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126</v>
      </c>
      <c r="Y136" s="383">
        <f t="shared" si="21"/>
        <v>126.9</v>
      </c>
      <c r="Z136" s="36">
        <f>IFERROR(IF(Y136=0,"",ROUNDUP(Y136/H136,0)*0.00753),"")</f>
        <v>0.35391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138.69333333333333</v>
      </c>
      <c r="BN136" s="64">
        <f t="shared" si="23"/>
        <v>139.684</v>
      </c>
      <c r="BO136" s="64">
        <f t="shared" si="24"/>
        <v>0.29914529914529914</v>
      </c>
      <c r="BP136" s="64">
        <f t="shared" si="25"/>
        <v>0.30128205128205127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118.8095238095238</v>
      </c>
      <c r="Y139" s="384">
        <f>IFERROR(Y133/H133,"0")+IFERROR(Y134/H134,"0")+IFERROR(Y135/H135,"0")+IFERROR(Y136/H136,"0")+IFERROR(Y137/H137,"0")+IFERROR(Y138/H138,"0")</f>
        <v>120</v>
      </c>
      <c r="Z139" s="384">
        <f>IFERROR(IF(Z133="",0,Z133),"0")+IFERROR(IF(Z134="",0,Z134),"0")+IFERROR(IF(Z135="",0,Z135),"0")+IFERROR(IF(Z136="",0,Z136),"0")+IFERROR(IF(Z137="",0,Z137),"0")+IFERROR(IF(Z138="",0,Z138),"0")</f>
        <v>1.9416599999999999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732</v>
      </c>
      <c r="Y140" s="384">
        <f>IFERROR(SUM(Y133:Y138),"0")</f>
        <v>740.1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92</v>
      </c>
      <c r="Y178" s="383">
        <f>IFERROR(IF(X178="",0,CEILING((X178/$H178),1)*$H178),"")</f>
        <v>92.4</v>
      </c>
      <c r="Z178" s="36">
        <f>IFERROR(IF(Y178=0,"",ROUNDUP(Y178/H178,0)*0.02175),"")</f>
        <v>0.23924999999999999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98.177142857142854</v>
      </c>
      <c r="BN178" s="64">
        <f>IFERROR(Y178*I178/H178,"0")</f>
        <v>98.604000000000013</v>
      </c>
      <c r="BO178" s="64">
        <f>IFERROR(1/J178*(X178/H178),"0")</f>
        <v>0.195578231292517</v>
      </c>
      <c r="BP178" s="64">
        <f>IFERROR(1/J178*(Y178/H178),"0")</f>
        <v>0.19642857142857142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10.952380952380953</v>
      </c>
      <c r="Y181" s="384">
        <f>IFERROR(Y178/H178,"0")+IFERROR(Y179/H179,"0")+IFERROR(Y180/H180,"0")</f>
        <v>11</v>
      </c>
      <c r="Z181" s="384">
        <f>IFERROR(IF(Z178="",0,Z178),"0")+IFERROR(IF(Z179="",0,Z179),"0")+IFERROR(IF(Z180="",0,Z180),"0")</f>
        <v>0.23924999999999999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92</v>
      </c>
      <c r="Y182" s="384">
        <f>IFERROR(SUM(Y178:Y180),"0")</f>
        <v>92.4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161</v>
      </c>
      <c r="Y186" s="383">
        <f t="shared" ref="Y186:Y193" si="26">IFERROR(IF(X186="",0,CEILING((X186/$H186),1)*$H186),"")</f>
        <v>163.80000000000001</v>
      </c>
      <c r="Z186" s="36">
        <f>IFERROR(IF(Y186=0,"",ROUNDUP(Y186/H186,0)*0.00753),"")</f>
        <v>0.29366999999999999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170.96666666666664</v>
      </c>
      <c r="BN186" s="64">
        <f t="shared" ref="BN186:BN193" si="28">IFERROR(Y186*I186/H186,"0")</f>
        <v>173.94</v>
      </c>
      <c r="BO186" s="64">
        <f t="shared" ref="BO186:BO193" si="29">IFERROR(1/J186*(X186/H186),"0")</f>
        <v>0.24572649572649569</v>
      </c>
      <c r="BP186" s="64">
        <f t="shared" ref="BP186:BP193" si="30">IFERROR(1/J186*(Y186/H186),"0")</f>
        <v>0.25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241</v>
      </c>
      <c r="Y188" s="383">
        <f t="shared" si="26"/>
        <v>243.60000000000002</v>
      </c>
      <c r="Z188" s="36">
        <f>IFERROR(IF(Y188=0,"",ROUNDUP(Y188/H188,0)*0.00753),"")</f>
        <v>0.43674000000000002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252.47619047619048</v>
      </c>
      <c r="BN188" s="64">
        <f t="shared" si="28"/>
        <v>255.20000000000002</v>
      </c>
      <c r="BO188" s="64">
        <f t="shared" si="29"/>
        <v>0.3678266178266178</v>
      </c>
      <c r="BP188" s="64">
        <f t="shared" si="30"/>
        <v>0.37179487179487181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50</v>
      </c>
      <c r="Y189" s="383">
        <f t="shared" si="26"/>
        <v>50.400000000000006</v>
      </c>
      <c r="Z189" s="36">
        <f>IFERROR(IF(Y189=0,"",ROUNDUP(Y189/H189,0)*0.00502),"")</f>
        <v>0.12048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53.095238095238095</v>
      </c>
      <c r="BN189" s="64">
        <f t="shared" si="28"/>
        <v>53.52</v>
      </c>
      <c r="BO189" s="64">
        <f t="shared" si="29"/>
        <v>0.10175010175010177</v>
      </c>
      <c r="BP189" s="64">
        <f t="shared" si="30"/>
        <v>0.10256410256410257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107</v>
      </c>
      <c r="Y191" s="383">
        <f t="shared" si="26"/>
        <v>107.10000000000001</v>
      </c>
      <c r="Z191" s="36">
        <f>IFERROR(IF(Y191=0,"",ROUNDUP(Y191/H191,0)*0.00502),"")</f>
        <v>0.25602000000000003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112.09523809523809</v>
      </c>
      <c r="BN191" s="64">
        <f t="shared" si="28"/>
        <v>112.20000000000002</v>
      </c>
      <c r="BO191" s="64">
        <f t="shared" si="29"/>
        <v>0.21774521774521774</v>
      </c>
      <c r="BP191" s="64">
        <f t="shared" si="30"/>
        <v>0.21794871794871798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170.47619047619048</v>
      </c>
      <c r="Y194" s="384">
        <f>IFERROR(Y186/H186,"0")+IFERROR(Y187/H187,"0")+IFERROR(Y188/H188,"0")+IFERROR(Y189/H189,"0")+IFERROR(Y190/H190,"0")+IFERROR(Y191/H191,"0")+IFERROR(Y192/H192,"0")+IFERROR(Y193/H193,"0")</f>
        <v>172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1.1069100000000001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559</v>
      </c>
      <c r="Y195" s="384">
        <f>IFERROR(SUM(Y186:Y193),"0")</f>
        <v>564.90000000000009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319</v>
      </c>
      <c r="Y208" s="383">
        <f t="shared" ref="Y208:Y215" si="31">IFERROR(IF(X208="",0,CEILING((X208/$H208),1)*$H208),"")</f>
        <v>324</v>
      </c>
      <c r="Z208" s="36">
        <f>IFERROR(IF(Y208=0,"",ROUNDUP(Y208/H208,0)*0.00937),"")</f>
        <v>0.56220000000000003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331.40555555555557</v>
      </c>
      <c r="BN208" s="64">
        <f t="shared" ref="BN208:BN215" si="33">IFERROR(Y208*I208/H208,"0")</f>
        <v>336.6</v>
      </c>
      <c r="BO208" s="64">
        <f t="shared" ref="BO208:BO215" si="34">IFERROR(1/J208*(X208/H208),"0")</f>
        <v>0.49228395061728392</v>
      </c>
      <c r="BP208" s="64">
        <f t="shared" ref="BP208:BP215" si="35">IFERROR(1/J208*(Y208/H208),"0")</f>
        <v>0.49999999999999994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165</v>
      </c>
      <c r="Y209" s="383">
        <f t="shared" si="31"/>
        <v>167.4</v>
      </c>
      <c r="Z209" s="36">
        <f>IFERROR(IF(Y209=0,"",ROUNDUP(Y209/H209,0)*0.00937),"")</f>
        <v>0.29047000000000001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171.41666666666669</v>
      </c>
      <c r="BN209" s="64">
        <f t="shared" si="33"/>
        <v>173.91</v>
      </c>
      <c r="BO209" s="64">
        <f t="shared" si="34"/>
        <v>0.25462962962962959</v>
      </c>
      <c r="BP209" s="64">
        <f t="shared" si="35"/>
        <v>0.2583333333333333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282</v>
      </c>
      <c r="Y211" s="383">
        <f t="shared" si="31"/>
        <v>286.20000000000005</v>
      </c>
      <c r="Z211" s="36">
        <f>IFERROR(IF(Y211=0,"",ROUNDUP(Y211/H211,0)*0.00937),"")</f>
        <v>0.49661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292.96666666666664</v>
      </c>
      <c r="BN211" s="64">
        <f t="shared" si="33"/>
        <v>297.33000000000004</v>
      </c>
      <c r="BO211" s="64">
        <f t="shared" si="34"/>
        <v>0.43518518518518517</v>
      </c>
      <c r="BP211" s="64">
        <f t="shared" si="35"/>
        <v>0.44166666666666671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141.85185185185185</v>
      </c>
      <c r="Y216" s="384">
        <f>IFERROR(Y208/H208,"0")+IFERROR(Y209/H209,"0")+IFERROR(Y210/H210,"0")+IFERROR(Y211/H211,"0")+IFERROR(Y212/H212,"0")+IFERROR(Y213/H213,"0")+IFERROR(Y214/H214,"0")+IFERROR(Y215/H215,"0")</f>
        <v>144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1.34928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766</v>
      </c>
      <c r="Y217" s="384">
        <f>IFERROR(SUM(Y208:Y215),"0")</f>
        <v>777.6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153</v>
      </c>
      <c r="Y220" s="383">
        <f t="shared" si="36"/>
        <v>156</v>
      </c>
      <c r="Z220" s="36">
        <f>IFERROR(IF(Y220=0,"",ROUNDUP(Y220/H220,0)*0.02175),"")</f>
        <v>0.43499999999999994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164.06307692307692</v>
      </c>
      <c r="BN220" s="64">
        <f t="shared" si="38"/>
        <v>167.28000000000003</v>
      </c>
      <c r="BO220" s="64">
        <f t="shared" si="39"/>
        <v>0.35027472527472531</v>
      </c>
      <c r="BP220" s="64">
        <f t="shared" si="40"/>
        <v>0.3571428571428571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752</v>
      </c>
      <c r="Y222" s="383">
        <f t="shared" si="36"/>
        <v>756.9</v>
      </c>
      <c r="Z222" s="36">
        <f>IFERROR(IF(Y222=0,"",ROUNDUP(Y222/H222,0)*0.02175),"")</f>
        <v>1.8922499999999998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800.75034482758622</v>
      </c>
      <c r="BN222" s="64">
        <f t="shared" si="38"/>
        <v>805.96800000000007</v>
      </c>
      <c r="BO222" s="64">
        <f t="shared" si="39"/>
        <v>1.5435139573070606</v>
      </c>
      <c r="BP222" s="64">
        <f t="shared" si="40"/>
        <v>1.5535714285714284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289</v>
      </c>
      <c r="Y223" s="383">
        <f t="shared" si="36"/>
        <v>290.39999999999998</v>
      </c>
      <c r="Z223" s="36">
        <f t="shared" ref="Z223:Z229" si="41">IFERROR(IF(Y223=0,"",ROUNDUP(Y223/H223,0)*0.00753),"")</f>
        <v>0.91113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323.92083333333335</v>
      </c>
      <c r="BN223" s="64">
        <f t="shared" si="38"/>
        <v>325.49</v>
      </c>
      <c r="BO223" s="64">
        <f t="shared" si="39"/>
        <v>0.77190170940170943</v>
      </c>
      <c r="BP223" s="64">
        <f t="shared" si="40"/>
        <v>0.77564102564102566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288</v>
      </c>
      <c r="Y225" s="383">
        <f t="shared" si="36"/>
        <v>288</v>
      </c>
      <c r="Z225" s="36">
        <f t="shared" si="41"/>
        <v>0.90360000000000007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320.64000000000004</v>
      </c>
      <c r="BN225" s="64">
        <f t="shared" si="38"/>
        <v>320.64000000000004</v>
      </c>
      <c r="BO225" s="64">
        <f t="shared" si="39"/>
        <v>0.76923076923076916</v>
      </c>
      <c r="BP225" s="64">
        <f t="shared" si="40"/>
        <v>0.76923076923076916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310</v>
      </c>
      <c r="Y226" s="383">
        <f t="shared" si="36"/>
        <v>312</v>
      </c>
      <c r="Z226" s="36">
        <f t="shared" si="41"/>
        <v>0.97889999999999999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345.13333333333338</v>
      </c>
      <c r="BN226" s="64">
        <f t="shared" si="38"/>
        <v>347.36000000000007</v>
      </c>
      <c r="BO226" s="64">
        <f t="shared" si="39"/>
        <v>0.82799145299145305</v>
      </c>
      <c r="BP226" s="64">
        <f t="shared" si="40"/>
        <v>0.83333333333333326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126</v>
      </c>
      <c r="Y228" s="383">
        <f t="shared" si="36"/>
        <v>127.19999999999999</v>
      </c>
      <c r="Z228" s="36">
        <f t="shared" si="41"/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140.28000000000003</v>
      </c>
      <c r="BN228" s="64">
        <f t="shared" si="38"/>
        <v>141.61600000000001</v>
      </c>
      <c r="BO228" s="64">
        <f t="shared" si="39"/>
        <v>0.33653846153846151</v>
      </c>
      <c r="BP228" s="64">
        <f t="shared" si="40"/>
        <v>0.33974358974358976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200</v>
      </c>
      <c r="Y229" s="383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611.46883289124673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615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6.1524900000000002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2118</v>
      </c>
      <c r="Y231" s="384">
        <f>IFERROR(SUM(Y219:Y229),"0")</f>
        <v>2132.1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16</v>
      </c>
      <c r="Y236" s="383">
        <f>IFERROR(IF(X236="",0,CEILING((X236/$H236),1)*$H236),"")</f>
        <v>16.8</v>
      </c>
      <c r="Z236" s="36">
        <f>IFERROR(IF(Y236=0,"",ROUNDUP(Y236/H236,0)*0.00753),"")</f>
        <v>5.271E-2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17.813333333333336</v>
      </c>
      <c r="BN236" s="64">
        <f>IFERROR(Y236*I236/H236,"0")</f>
        <v>18.704000000000001</v>
      </c>
      <c r="BO236" s="64">
        <f>IFERROR(1/J236*(X236/H236),"0")</f>
        <v>4.2735042735042736E-2</v>
      </c>
      <c r="BP236" s="64">
        <f>IFERROR(1/J236*(Y236/H236),"0")</f>
        <v>4.4871794871794879E-2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110</v>
      </c>
      <c r="Y237" s="383">
        <f>IFERROR(IF(X237="",0,CEILING((X237/$H237),1)*$H237),"")</f>
        <v>110.39999999999999</v>
      </c>
      <c r="Z237" s="36">
        <f>IFERROR(IF(Y237=0,"",ROUNDUP(Y237/H237,0)*0.00753),"")</f>
        <v>0.34638000000000002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122.46666666666668</v>
      </c>
      <c r="BN237" s="64">
        <f>IFERROR(Y237*I237/H237,"0")</f>
        <v>122.91199999999999</v>
      </c>
      <c r="BO237" s="64">
        <f>IFERROR(1/J237*(X237/H237),"0")</f>
        <v>0.29380341880341881</v>
      </c>
      <c r="BP237" s="64">
        <f>IFERROR(1/J237*(Y237/H237),"0")</f>
        <v>0.29487179487179488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52.5</v>
      </c>
      <c r="Y238" s="384">
        <f>IFERROR(Y233/H233,"0")+IFERROR(Y234/H234,"0")+IFERROR(Y235/H235,"0")+IFERROR(Y236/H236,"0")+IFERROR(Y237/H237,"0")</f>
        <v>53</v>
      </c>
      <c r="Z238" s="384">
        <f>IFERROR(IF(Z233="",0,Z233),"0")+IFERROR(IF(Z234="",0,Z234),"0")+IFERROR(IF(Z235="",0,Z235),"0")+IFERROR(IF(Z236="",0,Z236),"0")+IFERROR(IF(Z237="",0,Z237),"0")</f>
        <v>0.39909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126</v>
      </c>
      <c r="Y239" s="384">
        <f>IFERROR(SUM(Y233:Y237),"0")</f>
        <v>127.19999999999999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2</v>
      </c>
      <c r="Y249" s="383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2.12</v>
      </c>
      <c r="BN249" s="64">
        <f t="shared" si="44"/>
        <v>4.24</v>
      </c>
      <c r="BO249" s="64">
        <f t="shared" si="45"/>
        <v>4.1666666666666666E-3</v>
      </c>
      <c r="BP249" s="64">
        <f t="shared" si="46"/>
        <v>8.3333333333333332E-3</v>
      </c>
    </row>
    <row r="250" spans="1:68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0.5</v>
      </c>
      <c r="Y250" s="384">
        <f>IFERROR(Y242/H242,"0")+IFERROR(Y243/H243,"0")+IFERROR(Y244/H244,"0")+IFERROR(Y245/H245,"0")+IFERROR(Y246/H246,"0")+IFERROR(Y247/H247,"0")+IFERROR(Y248/H248,"0")+IFERROR(Y249/H249,"0")</f>
        <v>1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85"/>
      <c r="AB250" s="385"/>
      <c r="AC250" s="385"/>
    </row>
    <row r="251" spans="1:68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2</v>
      </c>
      <c r="Y251" s="384">
        <f>IFERROR(SUM(Y242:Y249),"0")</f>
        <v>4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25</v>
      </c>
      <c r="Y254" s="383">
        <f t="shared" ref="Y254:Y261" si="47">IFERROR(IF(X254="",0,CEILING((X254/$H254),1)*$H254),"")</f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26.03448275862069</v>
      </c>
      <c r="BN254" s="64">
        <f t="shared" ref="BN254:BN261" si="49">IFERROR(Y254*I254/H254,"0")</f>
        <v>36.239999999999995</v>
      </c>
      <c r="BO254" s="64">
        <f t="shared" ref="BO254:BO261" si="50">IFERROR(1/J254*(X254/H254),"0")</f>
        <v>3.8485221674876849E-2</v>
      </c>
      <c r="BP254" s="64">
        <f t="shared" ref="BP254:BP261" si="51">IFERROR(1/J254*(Y254/H254),"0")</f>
        <v>5.3571428571428568E-2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2.1551724137931036</v>
      </c>
      <c r="Y262" s="384">
        <f>IFERROR(Y254/H254,"0")+IFERROR(Y255/H255,"0")+IFERROR(Y256/H256,"0")+IFERROR(Y257/H257,"0")+IFERROR(Y258/H258,"0")+IFERROR(Y259/H259,"0")+IFERROR(Y260/H260,"0")+IFERROR(Y261/H261,"0")</f>
        <v>3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6.5250000000000002E-2</v>
      </c>
      <c r="AA262" s="385"/>
      <c r="AB262" s="385"/>
      <c r="AC262" s="385"/>
    </row>
    <row r="263" spans="1:68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25</v>
      </c>
      <c r="Y263" s="384">
        <f>IFERROR(SUM(Y254:Y261),"0")</f>
        <v>34.799999999999997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146</v>
      </c>
      <c r="Y289" s="383">
        <f>IFERROR(IF(X289="",0,CEILING((X289/$H289),1)*$H289),"")</f>
        <v>146.4</v>
      </c>
      <c r="Z289" s="36">
        <f>IFERROR(IF(Y289=0,"",ROUNDUP(Y289/H289,0)*0.00753),"")</f>
        <v>0.45933000000000002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162.54666666666668</v>
      </c>
      <c r="BN289" s="64">
        <f>IFERROR(Y289*I289/H289,"0")</f>
        <v>162.99200000000002</v>
      </c>
      <c r="BO289" s="64">
        <f>IFERROR(1/J289*(X289/H289),"0")</f>
        <v>0.38995726495726496</v>
      </c>
      <c r="BP289" s="64">
        <f>IFERROR(1/J289*(Y289/H289),"0")</f>
        <v>0.39102564102564108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104</v>
      </c>
      <c r="Y290" s="383">
        <f>IFERROR(IF(X290="",0,CEILING((X290/$H290),1)*$H290),"")</f>
        <v>105.6</v>
      </c>
      <c r="Z290" s="36">
        <f>IFERROR(IF(Y290=0,"",ROUNDUP(Y290/H290,0)*0.00753),"")</f>
        <v>0.33132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112.66666666666669</v>
      </c>
      <c r="BN290" s="64">
        <f>IFERROR(Y290*I290/H290,"0")</f>
        <v>114.4</v>
      </c>
      <c r="BO290" s="64">
        <f>IFERROR(1/J290*(X290/H290),"0")</f>
        <v>0.27777777777777779</v>
      </c>
      <c r="BP290" s="64">
        <f>IFERROR(1/J290*(Y290/H290),"0")</f>
        <v>0.28205128205128205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104.16666666666667</v>
      </c>
      <c r="Y292" s="384">
        <f>IFERROR(Y287/H287,"0")+IFERROR(Y288/H288,"0")+IFERROR(Y289/H289,"0")+IFERROR(Y290/H290,"0")+IFERROR(Y291/H291,"0")</f>
        <v>105</v>
      </c>
      <c r="Z292" s="384">
        <f>IFERROR(IF(Z287="",0,Z287),"0")+IFERROR(IF(Z288="",0,Z288),"0")+IFERROR(IF(Z289="",0,Z289),"0")+IFERROR(IF(Z290="",0,Z290),"0")+IFERROR(IF(Z291="",0,Z291),"0")</f>
        <v>0.79065000000000007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250</v>
      </c>
      <c r="Y293" s="384">
        <f>IFERROR(SUM(Y287:Y291),"0")</f>
        <v>252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5</v>
      </c>
      <c r="Y321" s="383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1.1904761904761905</v>
      </c>
      <c r="Y325" s="384">
        <f>IFERROR(Y321/H321,"0")+IFERROR(Y322/H322,"0")+IFERROR(Y323/H323,"0")+IFERROR(Y324/H324,"0")</f>
        <v>2</v>
      </c>
      <c r="Z325" s="384">
        <f>IFERROR(IF(Z321="",0,Z321),"0")+IFERROR(IF(Z322="",0,Z322),"0")+IFERROR(IF(Z323="",0,Z323),"0")+IFERROR(IF(Z324="",0,Z324),"0")</f>
        <v>1.506E-2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5</v>
      </c>
      <c r="Y326" s="384">
        <f>IFERROR(SUM(Y321:Y324),"0")</f>
        <v>8.4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179</v>
      </c>
      <c r="Y337" s="383">
        <f>IFERROR(IF(X337="",0,CEILING((X337/$H337),1)*$H337),"")</f>
        <v>184.8</v>
      </c>
      <c r="Z337" s="36">
        <f>IFERROR(IF(Y337=0,"",ROUNDUP(Y337/H337,0)*0.02175),"")</f>
        <v>0.47849999999999998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191.01857142857142</v>
      </c>
      <c r="BN337" s="64">
        <f>IFERROR(Y337*I337/H337,"0")</f>
        <v>197.20800000000003</v>
      </c>
      <c r="BO337" s="64">
        <f>IFERROR(1/J337*(X337/H337),"0")</f>
        <v>0.38052721088435371</v>
      </c>
      <c r="BP337" s="64">
        <f>IFERROR(1/J337*(Y337/H337),"0")</f>
        <v>0.39285714285714285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149</v>
      </c>
      <c r="Y338" s="383">
        <f>IFERROR(IF(X338="",0,CEILING((X338/$H338),1)*$H338),"")</f>
        <v>156</v>
      </c>
      <c r="Z338" s="36">
        <f>IFERROR(IF(Y338=0,"",ROUNDUP(Y338/H338,0)*0.02175),"")</f>
        <v>0.43499999999999994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159.77384615384616</v>
      </c>
      <c r="BN338" s="64">
        <f>IFERROR(Y338*I338/H338,"0")</f>
        <v>167.28000000000003</v>
      </c>
      <c r="BO338" s="64">
        <f>IFERROR(1/J338*(X338/H338),"0")</f>
        <v>0.34111721611721607</v>
      </c>
      <c r="BP338" s="64">
        <f>IFERROR(1/J338*(Y338/H338),"0")</f>
        <v>0.3571428571428571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111</v>
      </c>
      <c r="Y339" s="383">
        <f>IFERROR(IF(X339="",0,CEILING((X339/$H339),1)*$H339),"")</f>
        <v>117.60000000000001</v>
      </c>
      <c r="Z339" s="36">
        <f>IFERROR(IF(Y339=0,"",ROUNDUP(Y339/H339,0)*0.02175),"")</f>
        <v>0.30449999999999999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118.45285714285714</v>
      </c>
      <c r="BN339" s="64">
        <f>IFERROR(Y339*I339/H339,"0")</f>
        <v>125.49600000000001</v>
      </c>
      <c r="BO339" s="64">
        <f>IFERROR(1/J339*(X339/H339),"0")</f>
        <v>0.23596938775510201</v>
      </c>
      <c r="BP339" s="64">
        <f>IFERROR(1/J339*(Y339/H339),"0")</f>
        <v>0.25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53.626373626373628</v>
      </c>
      <c r="Y340" s="384">
        <f>IFERROR(Y337/H337,"0")+IFERROR(Y338/H338,"0")+IFERROR(Y339/H339,"0")</f>
        <v>56</v>
      </c>
      <c r="Z340" s="384">
        <f>IFERROR(IF(Z337="",0,Z337),"0")+IFERROR(IF(Z338="",0,Z338),"0")+IFERROR(IF(Z339="",0,Z339),"0")</f>
        <v>1.218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439</v>
      </c>
      <c r="Y341" s="384">
        <f>IFERROR(SUM(Y337:Y339),"0")</f>
        <v>458.40000000000003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23</v>
      </c>
      <c r="Y346" s="383">
        <f>IFERROR(IF(X346="",0,CEILING((X346/$H346),1)*$H346),"")</f>
        <v>25.5</v>
      </c>
      <c r="Z346" s="36">
        <f>IFERROR(IF(Y346=0,"",ROUNDUP(Y346/H346,0)*0.00753),"")</f>
        <v>7.5300000000000006E-2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26.156862745098042</v>
      </c>
      <c r="BN346" s="64">
        <f>IFERROR(Y346*I346/H346,"0")</f>
        <v>29.000000000000004</v>
      </c>
      <c r="BO346" s="64">
        <f>IFERROR(1/J346*(X346/H346),"0")</f>
        <v>5.7817998994469579E-2</v>
      </c>
      <c r="BP346" s="64">
        <f>IFERROR(1/J346*(Y346/H346),"0")</f>
        <v>6.4102564102564097E-2</v>
      </c>
    </row>
    <row r="347" spans="1:68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9.0196078431372548</v>
      </c>
      <c r="Y347" s="384">
        <f>IFERROR(Y343/H343,"0")+IFERROR(Y344/H344,"0")+IFERROR(Y345/H345,"0")+IFERROR(Y346/H346,"0")</f>
        <v>10</v>
      </c>
      <c r="Z347" s="384">
        <f>IFERROR(IF(Z343="",0,Z343),"0")+IFERROR(IF(Z344="",0,Z344),"0")+IFERROR(IF(Z345="",0,Z345),"0")+IFERROR(IF(Z346="",0,Z346),"0")</f>
        <v>7.5300000000000006E-2</v>
      </c>
      <c r="AA347" s="385"/>
      <c r="AB347" s="385"/>
      <c r="AC347" s="385"/>
    </row>
    <row r="348" spans="1:68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23</v>
      </c>
      <c r="Y348" s="384">
        <f>IFERROR(SUM(Y343:Y346),"0")</f>
        <v>25.5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33</v>
      </c>
      <c r="Y357" s="383">
        <f>IFERROR(IF(X357="",0,CEILING((X357/$H357),1)*$H357),"")</f>
        <v>34.200000000000003</v>
      </c>
      <c r="Z357" s="36">
        <f>IFERROR(IF(Y357=0,"",ROUNDUP(Y357/H357,0)*0.00753),"")</f>
        <v>0.14307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37.546666666666667</v>
      </c>
      <c r="BN357" s="64">
        <f>IFERROR(Y357*I357/H357,"0")</f>
        <v>38.911999999999999</v>
      </c>
      <c r="BO357" s="64">
        <f>IFERROR(1/J357*(X357/H357),"0")</f>
        <v>0.11752136752136751</v>
      </c>
      <c r="BP357" s="64">
        <f>IFERROR(1/J357*(Y357/H357),"0")</f>
        <v>0.12179487179487179</v>
      </c>
    </row>
    <row r="358" spans="1:68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18.333333333333332</v>
      </c>
      <c r="Y358" s="384">
        <f>IFERROR(Y357/H357,"0")</f>
        <v>19</v>
      </c>
      <c r="Z358" s="384">
        <f>IFERROR(IF(Z357="",0,Z357),"0")</f>
        <v>0.14307</v>
      </c>
      <c r="AA358" s="385"/>
      <c r="AB358" s="385"/>
      <c r="AC358" s="385"/>
    </row>
    <row r="359" spans="1:68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33</v>
      </c>
      <c r="Y359" s="384">
        <f>IFERROR(SUM(Y357:Y357),"0")</f>
        <v>34.200000000000003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30</v>
      </c>
      <c r="Y361" s="383">
        <f>IFERROR(IF(X361="",0,CEILING((X361/$H361),1)*$H361),"")</f>
        <v>32.4</v>
      </c>
      <c r="Z361" s="36">
        <f>IFERROR(IF(Y361=0,"",ROUNDUP(Y361/H361,0)*0.02175),"")</f>
        <v>8.6999999999999994E-2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32.088888888888896</v>
      </c>
      <c r="BN361" s="64">
        <f>IFERROR(Y361*I361/H361,"0")</f>
        <v>34.655999999999999</v>
      </c>
      <c r="BO361" s="64">
        <f>IFERROR(1/J361*(X361/H361),"0")</f>
        <v>6.6137566137566134E-2</v>
      </c>
      <c r="BP361" s="64">
        <f>IFERROR(1/J361*(Y361/H361),"0")</f>
        <v>7.1428571428571425E-2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3.7037037037037037</v>
      </c>
      <c r="Y364" s="384">
        <f>IFERROR(Y361/H361,"0")+IFERROR(Y362/H362,"0")+IFERROR(Y363/H363,"0")</f>
        <v>4</v>
      </c>
      <c r="Z364" s="384">
        <f>IFERROR(IF(Z361="",0,Z361),"0")+IFERROR(IF(Z362="",0,Z362),"0")+IFERROR(IF(Z363="",0,Z363),"0")</f>
        <v>8.6999999999999994E-2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30</v>
      </c>
      <c r="Y365" s="384">
        <f>IFERROR(SUM(Y361:Y363),"0")</f>
        <v>32.4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1136</v>
      </c>
      <c r="Y369" s="383">
        <f t="shared" ref="Y369:Y377" si="62">IFERROR(IF(X369="",0,CEILING((X369/$H369),1)*$H369),"")</f>
        <v>1140</v>
      </c>
      <c r="Z369" s="36">
        <f>IFERROR(IF(Y369=0,"",ROUNDUP(Y369/H369,0)*0.02175),"")</f>
        <v>1.6529999999999998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1172.3519999999999</v>
      </c>
      <c r="BN369" s="64">
        <f t="shared" ref="BN369:BN377" si="64">IFERROR(Y369*I369/H369,"0")</f>
        <v>1176.48</v>
      </c>
      <c r="BO369" s="64">
        <f t="shared" ref="BO369:BO377" si="65">IFERROR(1/J369*(X369/H369),"0")</f>
        <v>1.5777777777777777</v>
      </c>
      <c r="BP369" s="64">
        <f t="shared" ref="BP369:BP377" si="66">IFERROR(1/J369*(Y369/H369),"0")</f>
        <v>1.5833333333333333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1243</v>
      </c>
      <c r="Y371" s="383">
        <f t="shared" si="62"/>
        <v>1245</v>
      </c>
      <c r="Z371" s="36">
        <f>IFERROR(IF(Y371=0,"",ROUNDUP(Y371/H371,0)*0.02175),"")</f>
        <v>1.8052499999999998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1282.7760000000001</v>
      </c>
      <c r="BN371" s="64">
        <f t="shared" si="64"/>
        <v>1284.8400000000001</v>
      </c>
      <c r="BO371" s="64">
        <f t="shared" si="65"/>
        <v>1.7263888888888888</v>
      </c>
      <c r="BP371" s="64">
        <f t="shared" si="66"/>
        <v>1.7291666666666665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1059</v>
      </c>
      <c r="Y373" s="383">
        <f t="shared" si="62"/>
        <v>1065</v>
      </c>
      <c r="Z373" s="36">
        <f>IFERROR(IF(Y373=0,"",ROUNDUP(Y373/H373,0)*0.02175),"")</f>
        <v>1.5442499999999999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1092.8879999999999</v>
      </c>
      <c r="BN373" s="64">
        <f t="shared" si="64"/>
        <v>1099.0800000000002</v>
      </c>
      <c r="BO373" s="64">
        <f t="shared" si="65"/>
        <v>1.4708333333333332</v>
      </c>
      <c r="BP373" s="64">
        <f t="shared" si="66"/>
        <v>1.4791666666666665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229.2</v>
      </c>
      <c r="Y378" s="384">
        <f>IFERROR(Y369/H369,"0")+IFERROR(Y370/H370,"0")+IFERROR(Y371/H371,"0")+IFERROR(Y372/H372,"0")+IFERROR(Y373/H373,"0")+IFERROR(Y374/H374,"0")+IFERROR(Y375/H375,"0")+IFERROR(Y376/H376,"0")+IFERROR(Y377/H377,"0")</f>
        <v>230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5.0024999999999995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3438</v>
      </c>
      <c r="Y379" s="384">
        <f>IFERROR(SUM(Y369:Y377),"0")</f>
        <v>3450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1273</v>
      </c>
      <c r="Y381" s="383">
        <f>IFERROR(IF(X381="",0,CEILING((X381/$H381),1)*$H381),"")</f>
        <v>1275</v>
      </c>
      <c r="Z381" s="36">
        <f>IFERROR(IF(Y381=0,"",ROUNDUP(Y381/H381,0)*0.02175),"")</f>
        <v>1.8487499999999999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1313.7360000000001</v>
      </c>
      <c r="BN381" s="64">
        <f>IFERROR(Y381*I381/H381,"0")</f>
        <v>1315.8</v>
      </c>
      <c r="BO381" s="64">
        <f>IFERROR(1/J381*(X381/H381),"0")</f>
        <v>1.7680555555555553</v>
      </c>
      <c r="BP381" s="64">
        <f>IFERROR(1/J381*(Y381/H381),"0")</f>
        <v>1.7708333333333333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84.86666666666666</v>
      </c>
      <c r="Y383" s="384">
        <f>IFERROR(Y381/H381,"0")+IFERROR(Y382/H382,"0")</f>
        <v>85</v>
      </c>
      <c r="Z383" s="384">
        <f>IFERROR(IF(Z381="",0,Z381),"0")+IFERROR(IF(Z382="",0,Z382),"0")</f>
        <v>1.8487499999999999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1273</v>
      </c>
      <c r="Y384" s="384">
        <f>IFERROR(SUM(Y381:Y382),"0")</f>
        <v>1275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43</v>
      </c>
      <c r="Y388" s="383">
        <f>IFERROR(IF(X388="",0,CEILING((X388/$H388),1)*$H388),"")</f>
        <v>46.8</v>
      </c>
      <c r="Z388" s="36">
        <f>IFERROR(IF(Y388=0,"",ROUNDUP(Y388/H388,0)*0.02175),"")</f>
        <v>0.1305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46.109230769230777</v>
      </c>
      <c r="BN388" s="64">
        <f>IFERROR(Y388*I388/H388,"0")</f>
        <v>50.184000000000005</v>
      </c>
      <c r="BO388" s="64">
        <f>IFERROR(1/J388*(X388/H388),"0")</f>
        <v>9.844322344322344E-2</v>
      </c>
      <c r="BP388" s="64">
        <f>IFERROR(1/J388*(Y388/H388),"0")</f>
        <v>0.10714285714285714</v>
      </c>
    </row>
    <row r="389" spans="1:68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5.5128205128205128</v>
      </c>
      <c r="Y389" s="384">
        <f>IFERROR(Y386/H386,"0")+IFERROR(Y387/H387,"0")+IFERROR(Y388/H388,"0")</f>
        <v>6</v>
      </c>
      <c r="Z389" s="384">
        <f>IFERROR(IF(Z386="",0,Z386),"0")+IFERROR(IF(Z387="",0,Z387),"0")+IFERROR(IF(Z388="",0,Z388),"0")</f>
        <v>0.1305</v>
      </c>
      <c r="AA389" s="385"/>
      <c r="AB389" s="385"/>
      <c r="AC389" s="385"/>
    </row>
    <row r="390" spans="1:68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43</v>
      </c>
      <c r="Y390" s="384">
        <f>IFERROR(SUM(Y386:Y388),"0")</f>
        <v>46.8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47</v>
      </c>
      <c r="Y392" s="383">
        <f>IFERROR(IF(X392="",0,CEILING((X392/$H392),1)*$H392),"")</f>
        <v>54.6</v>
      </c>
      <c r="Z392" s="36">
        <f>IFERROR(IF(Y392=0,"",ROUNDUP(Y392/H392,0)*0.02175),"")</f>
        <v>0.15225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50.398461538461547</v>
      </c>
      <c r="BN392" s="64">
        <f>IFERROR(Y392*I392/H392,"0")</f>
        <v>58.548000000000009</v>
      </c>
      <c r="BO392" s="64">
        <f>IFERROR(1/J392*(X392/H392),"0")</f>
        <v>0.10760073260073259</v>
      </c>
      <c r="BP392" s="64">
        <f>IFERROR(1/J392*(Y392/H392),"0")</f>
        <v>0.125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6.0256410256410255</v>
      </c>
      <c r="Y394" s="384">
        <f>IFERROR(Y392/H392,"0")+IFERROR(Y393/H393,"0")</f>
        <v>7</v>
      </c>
      <c r="Z394" s="384">
        <f>IFERROR(IF(Z392="",0,Z392),"0")+IFERROR(IF(Z393="",0,Z393),"0")</f>
        <v>0.15225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47</v>
      </c>
      <c r="Y395" s="384">
        <f>IFERROR(SUM(Y392:Y393),"0")</f>
        <v>54.6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14</v>
      </c>
      <c r="Y399" s="383">
        <f>IFERROR(IF(X399="",0,CEILING((X399/$H399),1)*$H399),"")</f>
        <v>21.6</v>
      </c>
      <c r="Z399" s="36">
        <f>IFERROR(IF(Y399=0,"",ROUNDUP(Y399/H399,0)*0.02175),"")</f>
        <v>4.3499999999999997E-2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14.62222222222222</v>
      </c>
      <c r="BN399" s="64">
        <f>IFERROR(Y399*I399/H399,"0")</f>
        <v>22.56</v>
      </c>
      <c r="BO399" s="64">
        <f>IFERROR(1/J399*(X399/H399),"0")</f>
        <v>2.3148148148148147E-2</v>
      </c>
      <c r="BP399" s="64">
        <f>IFERROR(1/J399*(Y399/H399),"0")</f>
        <v>3.5714285714285712E-2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1.2962962962962963</v>
      </c>
      <c r="Y402" s="384">
        <f>IFERROR(Y398/H398,"0")+IFERROR(Y399/H399,"0")+IFERROR(Y400/H400,"0")+IFERROR(Y401/H401,"0")</f>
        <v>2</v>
      </c>
      <c r="Z402" s="384">
        <f>IFERROR(IF(Z398="",0,Z398),"0")+IFERROR(IF(Z399="",0,Z399),"0")+IFERROR(IF(Z400="",0,Z400),"0")+IFERROR(IF(Z401="",0,Z401),"0")</f>
        <v>4.3499999999999997E-2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14</v>
      </c>
      <c r="Y403" s="384">
        <f>IFERROR(SUM(Y398:Y401),"0")</f>
        <v>21.6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1229</v>
      </c>
      <c r="Y411" s="383">
        <f>IFERROR(IF(X411="",0,CEILING((X411/$H411),1)*$H411),"")</f>
        <v>1232.3999999999999</v>
      </c>
      <c r="Z411" s="36">
        <f>IFERROR(IF(Y411=0,"",ROUNDUP(Y411/H411,0)*0.02175),"")</f>
        <v>3.4364999999999997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1317.866153846154</v>
      </c>
      <c r="BN411" s="64">
        <f>IFERROR(Y411*I411/H411,"0")</f>
        <v>1321.5119999999999</v>
      </c>
      <c r="BO411" s="64">
        <f>IFERROR(1/J411*(X411/H411),"0")</f>
        <v>2.8136446886446884</v>
      </c>
      <c r="BP411" s="64">
        <f>IFERROR(1/J411*(Y411/H411),"0")</f>
        <v>2.8214285714285712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157.56410256410257</v>
      </c>
      <c r="Y416" s="384">
        <f>IFERROR(Y411/H411,"0")+IFERROR(Y412/H412,"0")+IFERROR(Y413/H413,"0")+IFERROR(Y414/H414,"0")+IFERROR(Y415/H415,"0")</f>
        <v>158</v>
      </c>
      <c r="Z416" s="384">
        <f>IFERROR(IF(Z411="",0,Z411),"0")+IFERROR(IF(Z412="",0,Z412),"0")+IFERROR(IF(Z413="",0,Z413),"0")+IFERROR(IF(Z414="",0,Z414),"0")+IFERROR(IF(Z415="",0,Z415),"0")</f>
        <v>3.4364999999999997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1229</v>
      </c>
      <c r="Y417" s="384">
        <f>IFERROR(SUM(Y411:Y415),"0")</f>
        <v>1232.3999999999999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27</v>
      </c>
      <c r="Y430" s="383">
        <f t="shared" si="67"/>
        <v>29.400000000000002</v>
      </c>
      <c r="Z430" s="36">
        <f>IFERROR(IF(Y430=0,"",ROUNDUP(Y430/H430,0)*0.00753),"")</f>
        <v>5.271E-2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28.478571428571424</v>
      </c>
      <c r="BN430" s="64">
        <f t="shared" si="69"/>
        <v>31.009999999999998</v>
      </c>
      <c r="BO430" s="64">
        <f t="shared" si="70"/>
        <v>4.1208791208791201E-2</v>
      </c>
      <c r="BP430" s="64">
        <f t="shared" si="71"/>
        <v>4.4871794871794872E-2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27</v>
      </c>
      <c r="Y444" s="383">
        <f t="shared" si="67"/>
        <v>27.3</v>
      </c>
      <c r="Z444" s="36">
        <f t="shared" si="72"/>
        <v>6.5259999999999999E-2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28.671428571428571</v>
      </c>
      <c r="BN444" s="64">
        <f t="shared" si="69"/>
        <v>28.99</v>
      </c>
      <c r="BO444" s="64">
        <f t="shared" si="70"/>
        <v>5.4945054945054944E-2</v>
      </c>
      <c r="BP444" s="64">
        <f t="shared" si="71"/>
        <v>5.5555555555555559E-2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19.285714285714285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20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0.11796999999999999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54</v>
      </c>
      <c r="Y451" s="384">
        <f>IFERROR(SUM(Y429:Y449),"0")</f>
        <v>56.7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6</v>
      </c>
      <c r="Y458" s="383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5</v>
      </c>
      <c r="Y461" s="384">
        <f>IFERROR(Y458/H458,"0")+IFERROR(Y459/H459,"0")+IFERROR(Y460/H460,"0")</f>
        <v>5</v>
      </c>
      <c r="Z461" s="384">
        <f>IFERROR(IF(Z458="",0,Z458),"0")+IFERROR(IF(Z459="",0,Z459),"0")+IFERROR(IF(Z460="",0,Z460),"0")</f>
        <v>3.1350000000000003E-2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6</v>
      </c>
      <c r="Y462" s="384">
        <f>IFERROR(SUM(Y458:Y460),"0")</f>
        <v>6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28</v>
      </c>
      <c r="Y470" s="383">
        <f t="shared" si="73"/>
        <v>29.400000000000002</v>
      </c>
      <c r="Z470" s="36">
        <f>IFERROR(IF(Y470=0,"",ROUNDUP(Y470/H470,0)*0.00753),"")</f>
        <v>5.271E-2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29.533333333333331</v>
      </c>
      <c r="BN470" s="64">
        <f t="shared" si="75"/>
        <v>31.009999999999998</v>
      </c>
      <c r="BO470" s="64">
        <f t="shared" si="76"/>
        <v>4.2735042735042729E-2</v>
      </c>
      <c r="BP470" s="64">
        <f t="shared" si="77"/>
        <v>4.4871794871794872E-2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6.6666666666666661</v>
      </c>
      <c r="Y475" s="384">
        <f>IFERROR(Y469/H469,"0")+IFERROR(Y470/H470,"0")+IFERROR(Y471/H471,"0")+IFERROR(Y472/H472,"0")+IFERROR(Y473/H473,"0")+IFERROR(Y474/H474,"0")</f>
        <v>7</v>
      </c>
      <c r="Z475" s="384">
        <f>IFERROR(IF(Z469="",0,Z469),"0")+IFERROR(IF(Z470="",0,Z470),"0")+IFERROR(IF(Z471="",0,Z471),"0")+IFERROR(IF(Z472="",0,Z472),"0")+IFERROR(IF(Z473="",0,Z473),"0")+IFERROR(IF(Z474="",0,Z474),"0")</f>
        <v>5.271E-2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28</v>
      </c>
      <c r="Y476" s="384">
        <f>IFERROR(SUM(Y469:Y474),"0")</f>
        <v>29.400000000000002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216</v>
      </c>
      <c r="Y511" s="383">
        <f t="shared" si="78"/>
        <v>216.48000000000002</v>
      </c>
      <c r="Z511" s="36">
        <f t="shared" si="79"/>
        <v>0.49036000000000002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230.72727272727272</v>
      </c>
      <c r="BN511" s="64">
        <f t="shared" si="81"/>
        <v>231.24</v>
      </c>
      <c r="BO511" s="64">
        <f t="shared" si="82"/>
        <v>0.39335664335664333</v>
      </c>
      <c r="BP511" s="64">
        <f t="shared" si="83"/>
        <v>0.39423076923076927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708</v>
      </c>
      <c r="Y513" s="383">
        <f t="shared" si="78"/>
        <v>712.80000000000007</v>
      </c>
      <c r="Z513" s="36">
        <f t="shared" si="79"/>
        <v>1.6146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756.27272727272725</v>
      </c>
      <c r="BN513" s="64">
        <f t="shared" si="81"/>
        <v>761.4</v>
      </c>
      <c r="BO513" s="64">
        <f t="shared" si="82"/>
        <v>1.2893356643356644</v>
      </c>
      <c r="BP513" s="64">
        <f t="shared" si="83"/>
        <v>1.2980769230769231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741</v>
      </c>
      <c r="Y515" s="383">
        <f t="shared" si="78"/>
        <v>744.48</v>
      </c>
      <c r="Z515" s="36">
        <f t="shared" si="79"/>
        <v>1.6863600000000001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791.52272727272714</v>
      </c>
      <c r="BN515" s="64">
        <f t="shared" si="81"/>
        <v>795.2399999999999</v>
      </c>
      <c r="BO515" s="64">
        <f t="shared" si="82"/>
        <v>1.3494318181818183</v>
      </c>
      <c r="BP515" s="64">
        <f t="shared" si="83"/>
        <v>1.3557692307692308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13</v>
      </c>
      <c r="Y517" s="383">
        <f t="shared" si="78"/>
        <v>14.399999999999999</v>
      </c>
      <c r="Z517" s="36">
        <f>IFERROR(IF(Y517=0,"",ROUNDUP(Y517/H517,0)*0.00753),"")</f>
        <v>4.5179999999999998E-2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14.083333333333336</v>
      </c>
      <c r="BN517" s="64">
        <f t="shared" si="81"/>
        <v>15.6</v>
      </c>
      <c r="BO517" s="64">
        <f t="shared" si="82"/>
        <v>3.4722222222222224E-2</v>
      </c>
      <c r="BP517" s="64">
        <f t="shared" si="83"/>
        <v>3.8461538461538464E-2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320.75757575757581</v>
      </c>
      <c r="Y519" s="384">
        <f>IFERROR(Y510/H510,"0")+IFERROR(Y511/H511,"0")+IFERROR(Y512/H512,"0")+IFERROR(Y513/H513,"0")+IFERROR(Y514/H514,"0")+IFERROR(Y515/H515,"0")+IFERROR(Y516/H516,"0")+IFERROR(Y517/H517,"0")+IFERROR(Y518/H518,"0")</f>
        <v>323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3.8365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1678</v>
      </c>
      <c r="Y520" s="384">
        <f>IFERROR(SUM(Y510:Y518),"0")</f>
        <v>1688.1600000000003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437</v>
      </c>
      <c r="Y522" s="383">
        <f>IFERROR(IF(X522="",0,CEILING((X522/$H522),1)*$H522),"")</f>
        <v>438.24</v>
      </c>
      <c r="Z522" s="36">
        <f>IFERROR(IF(Y522=0,"",ROUNDUP(Y522/H522,0)*0.01196),"")</f>
        <v>0.99268000000000001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466.7954545454545</v>
      </c>
      <c r="BN522" s="64">
        <f>IFERROR(Y522*I522/H522,"0")</f>
        <v>468.12</v>
      </c>
      <c r="BO522" s="64">
        <f>IFERROR(1/J522*(X522/H522),"0")</f>
        <v>0.79581876456876466</v>
      </c>
      <c r="BP522" s="64">
        <f>IFERROR(1/J522*(Y522/H522),"0")</f>
        <v>0.79807692307692313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82.765151515151516</v>
      </c>
      <c r="Y524" s="384">
        <f>IFERROR(Y522/H522,"0")+IFERROR(Y523/H523,"0")</f>
        <v>83</v>
      </c>
      <c r="Z524" s="384">
        <f>IFERROR(IF(Z522="",0,Z522),"0")+IFERROR(IF(Z523="",0,Z523),"0")</f>
        <v>0.99268000000000001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437</v>
      </c>
      <c r="Y525" s="384">
        <f>IFERROR(SUM(Y522:Y523),"0")</f>
        <v>438.24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245</v>
      </c>
      <c r="Y527" s="383">
        <f t="shared" ref="Y527:Y532" si="84">IFERROR(IF(X527="",0,CEILING((X527/$H527),1)*$H527),"")</f>
        <v>248.16000000000003</v>
      </c>
      <c r="Z527" s="36">
        <f>IFERROR(IF(Y527=0,"",ROUNDUP(Y527/H527,0)*0.01196),"")</f>
        <v>0.56211999999999995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261.70454545454544</v>
      </c>
      <c r="BN527" s="64">
        <f t="shared" ref="BN527:BN532" si="86">IFERROR(Y527*I527/H527,"0")</f>
        <v>265.08</v>
      </c>
      <c r="BO527" s="64">
        <f t="shared" ref="BO527:BO532" si="87">IFERROR(1/J527*(X527/H527),"0")</f>
        <v>0.44616841491841491</v>
      </c>
      <c r="BP527" s="64">
        <f t="shared" ref="BP527:BP532" si="88">IFERROR(1/J527*(Y527/H527),"0")</f>
        <v>0.45192307692307693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293</v>
      </c>
      <c r="Y528" s="383">
        <f t="shared" si="84"/>
        <v>295.68</v>
      </c>
      <c r="Z528" s="36">
        <f>IFERROR(IF(Y528=0,"",ROUNDUP(Y528/H528,0)*0.01196),"")</f>
        <v>0.66976000000000002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312.97727272727269</v>
      </c>
      <c r="BN528" s="64">
        <f t="shared" si="86"/>
        <v>315.83999999999997</v>
      </c>
      <c r="BO528" s="64">
        <f t="shared" si="87"/>
        <v>0.53358100233100236</v>
      </c>
      <c r="BP528" s="64">
        <f t="shared" si="88"/>
        <v>0.53846153846153855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329</v>
      </c>
      <c r="Y529" s="383">
        <f t="shared" si="84"/>
        <v>332.64000000000004</v>
      </c>
      <c r="Z529" s="36">
        <f>IFERROR(IF(Y529=0,"",ROUNDUP(Y529/H529,0)*0.01196),"")</f>
        <v>0.75348000000000004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351.43181818181813</v>
      </c>
      <c r="BN529" s="64">
        <f t="shared" si="86"/>
        <v>355.32000000000005</v>
      </c>
      <c r="BO529" s="64">
        <f t="shared" si="87"/>
        <v>0.59914044289044288</v>
      </c>
      <c r="BP529" s="64">
        <f t="shared" si="88"/>
        <v>0.60576923076923084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164.20454545454544</v>
      </c>
      <c r="Y533" s="384">
        <f>IFERROR(Y527/H527,"0")+IFERROR(Y528/H528,"0")+IFERROR(Y529/H529,"0")+IFERROR(Y530/H530,"0")+IFERROR(Y531/H531,"0")+IFERROR(Y532/H532,"0")</f>
        <v>166</v>
      </c>
      <c r="Z533" s="384">
        <f>IFERROR(IF(Z527="",0,Z527),"0")+IFERROR(IF(Z528="",0,Z528),"0")+IFERROR(IF(Z529="",0,Z529),"0")+IFERROR(IF(Z530="",0,Z530),"0")+IFERROR(IF(Z531="",0,Z531),"0")+IFERROR(IF(Z532="",0,Z532),"0")</f>
        <v>1.98536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867</v>
      </c>
      <c r="Y534" s="384">
        <f>IFERROR(SUM(Y527:Y532),"0")</f>
        <v>876.48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17495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17686.080000000002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18518.879313279427</v>
      </c>
      <c r="Y604" s="384">
        <f>IFERROR(SUM(BN22:BN600),"0")</f>
        <v>18721.596000000001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33</v>
      </c>
      <c r="Y605" s="38">
        <f>ROUNDUP(SUM(BP22:BP600),0)</f>
        <v>33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19343.879313279427</v>
      </c>
      <c r="Y606" s="384">
        <f>GrossWeightTotalR+PalletQtyTotalR*25</f>
        <v>19546.596000000001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2785.2618534914177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2817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38.279949999999999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773.1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951.60000000000014</v>
      </c>
      <c r="E613" s="46">
        <f>IFERROR(Y104*1,"0")+IFERROR(Y105*1,"0")+IFERROR(Y106*1,"0")+IFERROR(Y110*1,"0")+IFERROR(Y111*1,"0")+IFERROR(Y112*1,"0")+IFERROR(Y113*1,"0")+IFERROR(Y114*1,"0")</f>
        <v>976.49999999999989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1265.6000000000001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92.4</v>
      </c>
      <c r="I613" s="46">
        <f>IFERROR(Y186*1,"0")+IFERROR(Y187*1,"0")+IFERROR(Y188*1,"0")+IFERROR(Y189*1,"0")+IFERROR(Y190*1,"0")+IFERROR(Y191*1,"0")+IFERROR(Y192*1,"0")+IFERROR(Y193*1,"0")</f>
        <v>564.90000000000009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3036.9</v>
      </c>
      <c r="K613" s="46">
        <f>IFERROR(Y242*1,"0")+IFERROR(Y243*1,"0")+IFERROR(Y244*1,"0")+IFERROR(Y245*1,"0")+IFERROR(Y246*1,"0")+IFERROR(Y247*1,"0")+IFERROR(Y248*1,"0")+IFERROR(Y249*1,"0")</f>
        <v>4</v>
      </c>
      <c r="L613" s="375"/>
      <c r="M613" s="46">
        <f>IFERROR(Y254*1,"0")+IFERROR(Y255*1,"0")+IFERROR(Y256*1,"0")+IFERROR(Y257*1,"0")+IFERROR(Y258*1,"0")+IFERROR(Y259*1,"0")+IFERROR(Y260*1,"0")+IFERROR(Y261*1,"0")</f>
        <v>34.799999999999997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252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492.30000000000007</v>
      </c>
      <c r="V613" s="46">
        <f>IFERROR(Y357*1,"0")+IFERROR(Y361*1,"0")+IFERROR(Y362*1,"0")+IFERROR(Y363*1,"0")</f>
        <v>66.599999999999994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4826.4000000000005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1253.9999999999998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62.7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29.400000000000002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3002.88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50"/>
        <filter val="1 059,00"/>
        <filter val="1 136,00"/>
        <filter val="1 229,00"/>
        <filter val="1 243,00"/>
        <filter val="1 273,00"/>
        <filter val="1 678,00"/>
        <filter val="1,19"/>
        <filter val="1,30"/>
        <filter val="10,95"/>
        <filter val="104,00"/>
        <filter val="104,17"/>
        <filter val="107,00"/>
        <filter val="110,00"/>
        <filter val="111,00"/>
        <filter val="118,81"/>
        <filter val="12,00"/>
        <filter val="126,00"/>
        <filter val="13,00"/>
        <filter val="134,27"/>
        <filter val="138,00"/>
        <filter val="14,00"/>
        <filter val="14,76"/>
        <filter val="141,85"/>
        <filter val="146,00"/>
        <filter val="149,00"/>
        <filter val="153,00"/>
        <filter val="157,56"/>
        <filter val="16,00"/>
        <filter val="161,00"/>
        <filter val="164,20"/>
        <filter val="165,00"/>
        <filter val="17 495,00"/>
        <filter val="170,48"/>
        <filter val="179,00"/>
        <filter val="18 518,88"/>
        <filter val="18,33"/>
        <filter val="19 343,88"/>
        <filter val="19,29"/>
        <filter val="2 118,00"/>
        <filter val="2 785,26"/>
        <filter val="2,00"/>
        <filter val="2,16"/>
        <filter val="200,00"/>
        <filter val="210,00"/>
        <filter val="216,00"/>
        <filter val="229,20"/>
        <filter val="23,00"/>
        <filter val="24,00"/>
        <filter val="241,00"/>
        <filter val="245,00"/>
        <filter val="25,00"/>
        <filter val="250,00"/>
        <filter val="27,00"/>
        <filter val="278,00"/>
        <filter val="28,00"/>
        <filter val="282,00"/>
        <filter val="288,00"/>
        <filter val="289,00"/>
        <filter val="293,00"/>
        <filter val="3 438,00"/>
        <filter val="3,70"/>
        <filter val="30,00"/>
        <filter val="30,37"/>
        <filter val="310,00"/>
        <filter val="319,00"/>
        <filter val="320,76"/>
        <filter val="328,00"/>
        <filter val="329,00"/>
        <filter val="33"/>
        <filter val="33,00"/>
        <filter val="346,00"/>
        <filter val="375,00"/>
        <filter val="40,00"/>
        <filter val="40,43"/>
        <filter val="40,85"/>
        <filter val="423,00"/>
        <filter val="43,00"/>
        <filter val="435,00"/>
        <filter val="437,00"/>
        <filter val="439,00"/>
        <filter val="466,00"/>
        <filter val="47,00"/>
        <filter val="5,00"/>
        <filter val="5,51"/>
        <filter val="50,00"/>
        <filter val="50,93"/>
        <filter val="52,50"/>
        <filter val="53,63"/>
        <filter val="54,00"/>
        <filter val="550,00"/>
        <filter val="559,00"/>
        <filter val="6,00"/>
        <filter val="6,03"/>
        <filter val="6,67"/>
        <filter val="606,00"/>
        <filter val="611,47"/>
        <filter val="617,00"/>
        <filter val="64,00"/>
        <filter val="68,00"/>
        <filter val="7,69"/>
        <filter val="708,00"/>
        <filter val="732,00"/>
        <filter val="741,00"/>
        <filter val="752,00"/>
        <filter val="758,00"/>
        <filter val="766,00"/>
        <filter val="82,00"/>
        <filter val="82,77"/>
        <filter val="83,00"/>
        <filter val="84,06"/>
        <filter val="84,87"/>
        <filter val="867,00"/>
        <filter val="9,02"/>
        <filter val="92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