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6D2305-38F4-444F-B6CC-CD6B5EE91F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N443" i="1"/>
  <c r="BM443" i="1"/>
  <c r="Z443" i="1"/>
  <c r="Y443" i="1"/>
  <c r="BP443" i="1" s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Y426" i="1" s="1"/>
  <c r="P425" i="1"/>
  <c r="X421" i="1"/>
  <c r="X420" i="1"/>
  <c r="BO419" i="1"/>
  <c r="BM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BP407" i="1" s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BP393" i="1" s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BP350" i="1" s="1"/>
  <c r="P350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BP314" i="1" s="1"/>
  <c r="BO313" i="1"/>
  <c r="BM313" i="1"/>
  <c r="Y313" i="1"/>
  <c r="BP313" i="1" s="1"/>
  <c r="BO312" i="1"/>
  <c r="BM312" i="1"/>
  <c r="Y312" i="1"/>
  <c r="BP312" i="1" s="1"/>
  <c r="BO311" i="1"/>
  <c r="BM311" i="1"/>
  <c r="Y311" i="1"/>
  <c r="BP311" i="1" s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39" i="1"/>
  <c r="X238" i="1"/>
  <c r="BO237" i="1"/>
  <c r="BM237" i="1"/>
  <c r="Y237" i="1"/>
  <c r="BO236" i="1"/>
  <c r="BM236" i="1"/>
  <c r="Y236" i="1"/>
  <c r="BO235" i="1"/>
  <c r="BM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O227" i="1"/>
  <c r="BM227" i="1"/>
  <c r="Y227" i="1"/>
  <c r="BO226" i="1"/>
  <c r="BM226" i="1"/>
  <c r="Y226" i="1"/>
  <c r="BO225" i="1"/>
  <c r="BM225" i="1"/>
  <c r="Y225" i="1"/>
  <c r="BO224" i="1"/>
  <c r="BM224" i="1"/>
  <c r="Y224" i="1"/>
  <c r="BO223" i="1"/>
  <c r="BM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BP178" i="1" s="1"/>
  <c r="P178" i="1"/>
  <c r="X176" i="1"/>
  <c r="X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BO92" i="1"/>
  <c r="BM92" i="1"/>
  <c r="Y92" i="1"/>
  <c r="X90" i="1"/>
  <c r="X89" i="1"/>
  <c r="BO88" i="1"/>
  <c r="BM88" i="1"/>
  <c r="Y88" i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X81" i="1"/>
  <c r="X80" i="1"/>
  <c r="BO79" i="1"/>
  <c r="BM79" i="1"/>
  <c r="Y79" i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BO62" i="1"/>
  <c r="BM62" i="1"/>
  <c r="Y62" i="1"/>
  <c r="Y65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6" i="1" s="1"/>
  <c r="P27" i="1"/>
  <c r="BP26" i="1"/>
  <c r="BO26" i="1"/>
  <c r="BN26" i="1"/>
  <c r="BM26" i="1"/>
  <c r="Z26" i="1"/>
  <c r="Y26" i="1"/>
  <c r="X24" i="1"/>
  <c r="X23" i="1"/>
  <c r="BO22" i="1"/>
  <c r="X605" i="1" s="1"/>
  <c r="BM22" i="1"/>
  <c r="Y22" i="1"/>
  <c r="B613" i="1" s="1"/>
  <c r="P22" i="1"/>
  <c r="H10" i="1"/>
  <c r="A9" i="1"/>
  <c r="A10" i="1" s="1"/>
  <c r="D7" i="1"/>
  <c r="Q6" i="1"/>
  <c r="P2" i="1"/>
  <c r="BP224" i="1" l="1"/>
  <c r="BN224" i="1"/>
  <c r="Z224" i="1"/>
  <c r="BP226" i="1"/>
  <c r="BN226" i="1"/>
  <c r="Z226" i="1"/>
  <c r="BP228" i="1"/>
  <c r="BN228" i="1"/>
  <c r="Z228" i="1"/>
  <c r="BP236" i="1"/>
  <c r="BN236" i="1"/>
  <c r="Z236" i="1"/>
  <c r="BP245" i="1"/>
  <c r="BN245" i="1"/>
  <c r="Z245" i="1"/>
  <c r="BP258" i="1"/>
  <c r="BN258" i="1"/>
  <c r="Z258" i="1"/>
  <c r="BP291" i="1"/>
  <c r="BN291" i="1"/>
  <c r="Z291" i="1"/>
  <c r="BP333" i="1"/>
  <c r="BN333" i="1"/>
  <c r="Z333" i="1"/>
  <c r="BP343" i="1"/>
  <c r="BN343" i="1"/>
  <c r="Z343" i="1"/>
  <c r="BP363" i="1"/>
  <c r="BN363" i="1"/>
  <c r="Z363" i="1"/>
  <c r="BP387" i="1"/>
  <c r="BN387" i="1"/>
  <c r="Z387" i="1"/>
  <c r="BP411" i="1"/>
  <c r="BN411" i="1"/>
  <c r="Z411" i="1"/>
  <c r="BP532" i="1"/>
  <c r="BN532" i="1"/>
  <c r="Z532" i="1"/>
  <c r="BP575" i="1"/>
  <c r="BN575" i="1"/>
  <c r="Z575" i="1"/>
  <c r="Z30" i="1"/>
  <c r="BN30" i="1"/>
  <c r="Z31" i="1"/>
  <c r="BN31" i="1"/>
  <c r="Z32" i="1"/>
  <c r="BN32" i="1"/>
  <c r="Z33" i="1"/>
  <c r="BN33" i="1"/>
  <c r="Z57" i="1"/>
  <c r="BN57" i="1"/>
  <c r="Z62" i="1"/>
  <c r="BN62" i="1"/>
  <c r="BP62" i="1"/>
  <c r="Z63" i="1"/>
  <c r="BN63" i="1"/>
  <c r="Y64" i="1"/>
  <c r="Z68" i="1"/>
  <c r="BN68" i="1"/>
  <c r="Y75" i="1"/>
  <c r="Z105" i="1"/>
  <c r="BN105" i="1"/>
  <c r="Z106" i="1"/>
  <c r="BN106" i="1"/>
  <c r="Z119" i="1"/>
  <c r="BN119" i="1"/>
  <c r="Y124" i="1"/>
  <c r="Z129" i="1"/>
  <c r="BN129" i="1"/>
  <c r="Z143" i="1"/>
  <c r="BN143" i="1"/>
  <c r="Z165" i="1"/>
  <c r="BN165" i="1"/>
  <c r="Z178" i="1"/>
  <c r="BN178" i="1"/>
  <c r="Z192" i="1"/>
  <c r="BN192" i="1"/>
  <c r="Z213" i="1"/>
  <c r="BN213" i="1"/>
  <c r="BP223" i="1"/>
  <c r="BN223" i="1"/>
  <c r="Z223" i="1"/>
  <c r="BP225" i="1"/>
  <c r="BN225" i="1"/>
  <c r="Z225" i="1"/>
  <c r="BP227" i="1"/>
  <c r="BN227" i="1"/>
  <c r="Z227" i="1"/>
  <c r="BP235" i="1"/>
  <c r="BN235" i="1"/>
  <c r="Z235" i="1"/>
  <c r="BP237" i="1"/>
  <c r="BN237" i="1"/>
  <c r="Z237" i="1"/>
  <c r="BP246" i="1"/>
  <c r="BN246" i="1"/>
  <c r="Z246" i="1"/>
  <c r="BP259" i="1"/>
  <c r="BN259" i="1"/>
  <c r="Z259" i="1"/>
  <c r="BP321" i="1"/>
  <c r="BN321" i="1"/>
  <c r="Z321" i="1"/>
  <c r="BP338" i="1"/>
  <c r="BN338" i="1"/>
  <c r="Z338" i="1"/>
  <c r="BP344" i="1"/>
  <c r="BN344" i="1"/>
  <c r="Z344" i="1"/>
  <c r="BP373" i="1"/>
  <c r="BN373" i="1"/>
  <c r="Z373" i="1"/>
  <c r="BP399" i="1"/>
  <c r="BN399" i="1"/>
  <c r="Z399" i="1"/>
  <c r="BP518" i="1"/>
  <c r="BN518" i="1"/>
  <c r="Z518" i="1"/>
  <c r="Y577" i="1"/>
  <c r="Y576" i="1"/>
  <c r="BP574" i="1"/>
  <c r="BN574" i="1"/>
  <c r="Z574" i="1"/>
  <c r="Z576" i="1" s="1"/>
  <c r="X604" i="1"/>
  <c r="X606" i="1" s="1"/>
  <c r="X607" i="1"/>
  <c r="Y37" i="1"/>
  <c r="Z28" i="1"/>
  <c r="BN28" i="1"/>
  <c r="Z35" i="1"/>
  <c r="BN35" i="1"/>
  <c r="Z55" i="1"/>
  <c r="BN55" i="1"/>
  <c r="Z70" i="1"/>
  <c r="BN70" i="1"/>
  <c r="Z78" i="1"/>
  <c r="BN78" i="1"/>
  <c r="BP78" i="1"/>
  <c r="Y81" i="1"/>
  <c r="Z83" i="1"/>
  <c r="BN83" i="1"/>
  <c r="Z84" i="1"/>
  <c r="BN84" i="1"/>
  <c r="Z85" i="1"/>
  <c r="BN85" i="1"/>
  <c r="Z86" i="1"/>
  <c r="BN86" i="1"/>
  <c r="Z87" i="1"/>
  <c r="BN87" i="1"/>
  <c r="Y116" i="1"/>
  <c r="BP110" i="1"/>
  <c r="BN110" i="1"/>
  <c r="Z110" i="1"/>
  <c r="BP121" i="1"/>
  <c r="BN121" i="1"/>
  <c r="Z121" i="1"/>
  <c r="Y139" i="1"/>
  <c r="BP133" i="1"/>
  <c r="BN133" i="1"/>
  <c r="Z133" i="1"/>
  <c r="BP148" i="1"/>
  <c r="BN148" i="1"/>
  <c r="Z148" i="1"/>
  <c r="Y176" i="1"/>
  <c r="BP170" i="1"/>
  <c r="BN170" i="1"/>
  <c r="Z170" i="1"/>
  <c r="BP180" i="1"/>
  <c r="BN180" i="1"/>
  <c r="Z180" i="1"/>
  <c r="BP186" i="1"/>
  <c r="BN186" i="1"/>
  <c r="Z186" i="1"/>
  <c r="BP199" i="1"/>
  <c r="BN199" i="1"/>
  <c r="Z199" i="1"/>
  <c r="BP203" i="1"/>
  <c r="BN203" i="1"/>
  <c r="Z203" i="1"/>
  <c r="BP215" i="1"/>
  <c r="BN215" i="1"/>
  <c r="Z215" i="1"/>
  <c r="BP243" i="1"/>
  <c r="BN243" i="1"/>
  <c r="Z243" i="1"/>
  <c r="BP256" i="1"/>
  <c r="BN256" i="1"/>
  <c r="Z256" i="1"/>
  <c r="BP289" i="1"/>
  <c r="BN289" i="1"/>
  <c r="Z289" i="1"/>
  <c r="Y90" i="1"/>
  <c r="Y89" i="1"/>
  <c r="BP88" i="1"/>
  <c r="BN88" i="1"/>
  <c r="Z88" i="1"/>
  <c r="BP98" i="1"/>
  <c r="BN98" i="1"/>
  <c r="Z98" i="1"/>
  <c r="BP114" i="1"/>
  <c r="BN114" i="1"/>
  <c r="Z114" i="1"/>
  <c r="Y131" i="1"/>
  <c r="BP127" i="1"/>
  <c r="BN127" i="1"/>
  <c r="Z127" i="1"/>
  <c r="BP137" i="1"/>
  <c r="BN137" i="1"/>
  <c r="Z137" i="1"/>
  <c r="Y160" i="1"/>
  <c r="BP158" i="1"/>
  <c r="BN158" i="1"/>
  <c r="Z158" i="1"/>
  <c r="BP174" i="1"/>
  <c r="BN174" i="1"/>
  <c r="Z174" i="1"/>
  <c r="BP190" i="1"/>
  <c r="BN190" i="1"/>
  <c r="Z190" i="1"/>
  <c r="BP211" i="1"/>
  <c r="BN211" i="1"/>
  <c r="Z211" i="1"/>
  <c r="BP242" i="1"/>
  <c r="BN242" i="1"/>
  <c r="Z242" i="1"/>
  <c r="BP248" i="1"/>
  <c r="BN248" i="1"/>
  <c r="Z248" i="1"/>
  <c r="BP261" i="1"/>
  <c r="BN261" i="1"/>
  <c r="Z261" i="1"/>
  <c r="S613" i="1"/>
  <c r="Y297" i="1"/>
  <c r="BP296" i="1"/>
  <c r="BN296" i="1"/>
  <c r="Z296" i="1"/>
  <c r="Z297" i="1" s="1"/>
  <c r="Y302" i="1"/>
  <c r="BP301" i="1"/>
  <c r="BN301" i="1"/>
  <c r="Z301" i="1"/>
  <c r="Z302" i="1" s="1"/>
  <c r="Y307" i="1"/>
  <c r="BP305" i="1"/>
  <c r="BN305" i="1"/>
  <c r="Z305" i="1"/>
  <c r="Y318" i="1"/>
  <c r="Y364" i="1"/>
  <c r="BP444" i="1"/>
  <c r="BN444" i="1"/>
  <c r="Z444" i="1"/>
  <c r="BP446" i="1"/>
  <c r="BN446" i="1"/>
  <c r="Z446" i="1"/>
  <c r="BP459" i="1"/>
  <c r="BN459" i="1"/>
  <c r="Z459" i="1"/>
  <c r="BP470" i="1"/>
  <c r="BN470" i="1"/>
  <c r="Z470" i="1"/>
  <c r="BP472" i="1"/>
  <c r="BN472" i="1"/>
  <c r="Z472" i="1"/>
  <c r="BP494" i="1"/>
  <c r="BN494" i="1"/>
  <c r="Z494" i="1"/>
  <c r="BP516" i="1"/>
  <c r="BN516" i="1"/>
  <c r="Z516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Y95" i="1"/>
  <c r="E613" i="1"/>
  <c r="Y115" i="1"/>
  <c r="Y130" i="1"/>
  <c r="Y140" i="1"/>
  <c r="Y151" i="1"/>
  <c r="Y161" i="1"/>
  <c r="Y167" i="1"/>
  <c r="Y182" i="1"/>
  <c r="Y181" i="1"/>
  <c r="Y195" i="1"/>
  <c r="R613" i="1"/>
  <c r="Z311" i="1"/>
  <c r="Z318" i="1" s="1"/>
  <c r="BN311" i="1"/>
  <c r="Z312" i="1"/>
  <c r="BN312" i="1"/>
  <c r="Z313" i="1"/>
  <c r="BN313" i="1"/>
  <c r="Z314" i="1"/>
  <c r="BN314" i="1"/>
  <c r="Z323" i="1"/>
  <c r="BN323" i="1"/>
  <c r="Z331" i="1"/>
  <c r="BN331" i="1"/>
  <c r="Y348" i="1"/>
  <c r="Z346" i="1"/>
  <c r="BN346" i="1"/>
  <c r="Y347" i="1"/>
  <c r="Z350" i="1"/>
  <c r="BN350" i="1"/>
  <c r="Y353" i="1"/>
  <c r="Z357" i="1"/>
  <c r="Z358" i="1" s="1"/>
  <c r="BN357" i="1"/>
  <c r="BP357" i="1"/>
  <c r="Y358" i="1"/>
  <c r="Z361" i="1"/>
  <c r="BN361" i="1"/>
  <c r="BP361" i="1"/>
  <c r="Z371" i="1"/>
  <c r="BN371" i="1"/>
  <c r="Z375" i="1"/>
  <c r="BN375" i="1"/>
  <c r="Z381" i="1"/>
  <c r="BN381" i="1"/>
  <c r="Y390" i="1"/>
  <c r="Z393" i="1"/>
  <c r="BN393" i="1"/>
  <c r="Z401" i="1"/>
  <c r="BN401" i="1"/>
  <c r="Z407" i="1"/>
  <c r="BN407" i="1"/>
  <c r="Y417" i="1"/>
  <c r="Z413" i="1"/>
  <c r="BN413" i="1"/>
  <c r="Z419" i="1"/>
  <c r="Z420" i="1" s="1"/>
  <c r="BN419" i="1"/>
  <c r="BP419" i="1"/>
  <c r="Y420" i="1"/>
  <c r="Z425" i="1"/>
  <c r="Z426" i="1" s="1"/>
  <c r="BN425" i="1"/>
  <c r="BP425" i="1"/>
  <c r="BP445" i="1"/>
  <c r="BN445" i="1"/>
  <c r="Z445" i="1"/>
  <c r="BP449" i="1"/>
  <c r="BN449" i="1"/>
  <c r="Z449" i="1"/>
  <c r="Y467" i="1"/>
  <c r="Y466" i="1"/>
  <c r="BP465" i="1"/>
  <c r="BN465" i="1"/>
  <c r="Z465" i="1"/>
  <c r="Z466" i="1" s="1"/>
  <c r="Y475" i="1"/>
  <c r="BP469" i="1"/>
  <c r="BN469" i="1"/>
  <c r="Z469" i="1"/>
  <c r="BP471" i="1"/>
  <c r="BN471" i="1"/>
  <c r="Z471" i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Z539" i="1" s="1"/>
  <c r="BP559" i="1"/>
  <c r="BN559" i="1"/>
  <c r="Z559" i="1"/>
  <c r="BP561" i="1"/>
  <c r="BN561" i="1"/>
  <c r="Z561" i="1"/>
  <c r="AE613" i="1"/>
  <c r="Y589" i="1"/>
  <c r="BP587" i="1"/>
  <c r="BN587" i="1"/>
  <c r="Z587" i="1"/>
  <c r="F9" i="1"/>
  <c r="J9" i="1"/>
  <c r="F10" i="1"/>
  <c r="Z22" i="1"/>
  <c r="Z23" i="1" s="1"/>
  <c r="BN22" i="1"/>
  <c r="BP22" i="1"/>
  <c r="Y23" i="1"/>
  <c r="X603" i="1"/>
  <c r="Z27" i="1"/>
  <c r="BN27" i="1"/>
  <c r="BP27" i="1"/>
  <c r="Z29" i="1"/>
  <c r="BN29" i="1"/>
  <c r="Z34" i="1"/>
  <c r="BN34" i="1"/>
  <c r="C613" i="1"/>
  <c r="Z54" i="1"/>
  <c r="BN54" i="1"/>
  <c r="BP54" i="1"/>
  <c r="Z56" i="1"/>
  <c r="BN56" i="1"/>
  <c r="Z58" i="1"/>
  <c r="BN58" i="1"/>
  <c r="Y59" i="1"/>
  <c r="D613" i="1"/>
  <c r="Z69" i="1"/>
  <c r="BN69" i="1"/>
  <c r="BP69" i="1"/>
  <c r="Z71" i="1"/>
  <c r="BN71" i="1"/>
  <c r="Z72" i="1"/>
  <c r="BN72" i="1"/>
  <c r="Z73" i="1"/>
  <c r="BN73" i="1"/>
  <c r="Y76" i="1"/>
  <c r="Z79" i="1"/>
  <c r="BN79" i="1"/>
  <c r="BP79" i="1"/>
  <c r="Z92" i="1"/>
  <c r="BN92" i="1"/>
  <c r="BP92" i="1"/>
  <c r="Z93" i="1"/>
  <c r="BN93" i="1"/>
  <c r="Y94" i="1"/>
  <c r="Z97" i="1"/>
  <c r="BN97" i="1"/>
  <c r="BP97" i="1"/>
  <c r="Z99" i="1"/>
  <c r="BN99" i="1"/>
  <c r="Y100" i="1"/>
  <c r="Z104" i="1"/>
  <c r="Z107" i="1" s="1"/>
  <c r="BN104" i="1"/>
  <c r="BP104" i="1"/>
  <c r="Y108" i="1"/>
  <c r="Z111" i="1"/>
  <c r="BN111" i="1"/>
  <c r="BP111" i="1"/>
  <c r="Z113" i="1"/>
  <c r="BN113" i="1"/>
  <c r="F613" i="1"/>
  <c r="Z120" i="1"/>
  <c r="BN120" i="1"/>
  <c r="BP120" i="1"/>
  <c r="Z122" i="1"/>
  <c r="BN122" i="1"/>
  <c r="Y125" i="1"/>
  <c r="Z128" i="1"/>
  <c r="Z130" i="1" s="1"/>
  <c r="BN128" i="1"/>
  <c r="BP128" i="1"/>
  <c r="Z134" i="1"/>
  <c r="BN134" i="1"/>
  <c r="BP134" i="1"/>
  <c r="Z136" i="1"/>
  <c r="BN136" i="1"/>
  <c r="Z138" i="1"/>
  <c r="BN138" i="1"/>
  <c r="Z142" i="1"/>
  <c r="Z144" i="1" s="1"/>
  <c r="BN142" i="1"/>
  <c r="BP142" i="1"/>
  <c r="Y145" i="1"/>
  <c r="G613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BP171" i="1"/>
  <c r="BN171" i="1"/>
  <c r="Z171" i="1"/>
  <c r="Y175" i="1"/>
  <c r="BP179" i="1"/>
  <c r="BN179" i="1"/>
  <c r="Z179" i="1"/>
  <c r="BP189" i="1"/>
  <c r="BN189" i="1"/>
  <c r="Z189" i="1"/>
  <c r="BP193" i="1"/>
  <c r="BN193" i="1"/>
  <c r="Z193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BP234" i="1"/>
  <c r="BN234" i="1"/>
  <c r="Z234" i="1"/>
  <c r="BP247" i="1"/>
  <c r="BN247" i="1"/>
  <c r="Z247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BP290" i="1"/>
  <c r="BN290" i="1"/>
  <c r="Z290" i="1"/>
  <c r="BP322" i="1"/>
  <c r="BN322" i="1"/>
  <c r="Z322" i="1"/>
  <c r="BP330" i="1"/>
  <c r="BN330" i="1"/>
  <c r="Z330" i="1"/>
  <c r="Y334" i="1"/>
  <c r="Y340" i="1"/>
  <c r="BP337" i="1"/>
  <c r="BN337" i="1"/>
  <c r="Z337" i="1"/>
  <c r="Y341" i="1"/>
  <c r="H9" i="1"/>
  <c r="Y24" i="1"/>
  <c r="Y107" i="1"/>
  <c r="H613" i="1"/>
  <c r="Y168" i="1"/>
  <c r="BP173" i="1"/>
  <c r="BN173" i="1"/>
  <c r="Z173" i="1"/>
  <c r="Z175" i="1" s="1"/>
  <c r="BP187" i="1"/>
  <c r="BN187" i="1"/>
  <c r="Z187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BP229" i="1"/>
  <c r="BN229" i="1"/>
  <c r="Z229" i="1"/>
  <c r="Y231" i="1"/>
  <c r="Y239" i="1"/>
  <c r="BP233" i="1"/>
  <c r="BN233" i="1"/>
  <c r="Z233" i="1"/>
  <c r="Y238" i="1"/>
  <c r="BP244" i="1"/>
  <c r="BN244" i="1"/>
  <c r="Z244" i="1"/>
  <c r="BP249" i="1"/>
  <c r="BN249" i="1"/>
  <c r="Z249" i="1"/>
  <c r="Y251" i="1"/>
  <c r="M613" i="1"/>
  <c r="Y263" i="1"/>
  <c r="BP254" i="1"/>
  <c r="BN254" i="1"/>
  <c r="Z254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Y292" i="1"/>
  <c r="BP306" i="1"/>
  <c r="BN306" i="1"/>
  <c r="Z306" i="1"/>
  <c r="Y308" i="1"/>
  <c r="BP315" i="1"/>
  <c r="BN315" i="1"/>
  <c r="Z315" i="1"/>
  <c r="I613" i="1"/>
  <c r="Y194" i="1"/>
  <c r="K613" i="1"/>
  <c r="Y250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Z325" i="1" s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Z347" i="1" s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BP493" i="1"/>
  <c r="BN493" i="1"/>
  <c r="Z493" i="1"/>
  <c r="Y495" i="1"/>
  <c r="BP529" i="1"/>
  <c r="BN529" i="1"/>
  <c r="Z529" i="1"/>
  <c r="Y533" i="1"/>
  <c r="BP537" i="1"/>
  <c r="BN537" i="1"/>
  <c r="Z537" i="1"/>
  <c r="Y539" i="1"/>
  <c r="BP351" i="1"/>
  <c r="BN351" i="1"/>
  <c r="Z351" i="1"/>
  <c r="Z353" i="1" s="1"/>
  <c r="BP370" i="1"/>
  <c r="BN370" i="1"/>
  <c r="Z370" i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X613" i="1"/>
  <c r="Y403" i="1"/>
  <c r="BP398" i="1"/>
  <c r="BN398" i="1"/>
  <c r="Z398" i="1"/>
  <c r="Y402" i="1"/>
  <c r="BP406" i="1"/>
  <c r="BN406" i="1"/>
  <c r="Z406" i="1"/>
  <c r="Z408" i="1" s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Z461" i="1" s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389" i="1" l="1"/>
  <c r="Z378" i="1"/>
  <c r="Z495" i="1"/>
  <c r="Z416" i="1"/>
  <c r="Z334" i="1"/>
  <c r="Z307" i="1"/>
  <c r="Z292" i="1"/>
  <c r="Z250" i="1"/>
  <c r="Z238" i="1"/>
  <c r="Z230" i="1"/>
  <c r="Z194" i="1"/>
  <c r="Z181" i="1"/>
  <c r="Z139" i="1"/>
  <c r="Z80" i="1"/>
  <c r="Z75" i="1"/>
  <c r="Z589" i="1"/>
  <c r="Z64" i="1"/>
  <c r="Z262" i="1"/>
  <c r="Z216" i="1"/>
  <c r="Z124" i="1"/>
  <c r="Z115" i="1"/>
  <c r="Z59" i="1"/>
  <c r="Z36" i="1"/>
  <c r="Z562" i="1"/>
  <c r="Z89" i="1"/>
  <c r="Z571" i="1"/>
  <c r="Z533" i="1"/>
  <c r="Z519" i="1"/>
  <c r="Z402" i="1"/>
  <c r="Z271" i="1"/>
  <c r="Z340" i="1"/>
  <c r="Z167" i="1"/>
  <c r="Z100" i="1"/>
  <c r="Z94" i="1"/>
  <c r="Y607" i="1"/>
  <c r="Y604" i="1"/>
  <c r="Z555" i="1"/>
  <c r="Z583" i="1"/>
  <c r="Z475" i="1"/>
  <c r="Z450" i="1"/>
  <c r="Z608" i="1" s="1"/>
  <c r="Y603" i="1"/>
  <c r="Y605" i="1"/>
  <c r="Y606" i="1" l="1"/>
</calcChain>
</file>

<file path=xl/sharedStrings.xml><?xml version="1.0" encoding="utf-8"?>
<sst xmlns="http://schemas.openxmlformats.org/spreadsheetml/2006/main" count="2538" uniqueCount="842">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</sst>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416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841</v>
      </c>
      <c r="I5" s="671"/>
      <c r="J5" s="671"/>
      <c r="K5" s="671"/>
      <c r="L5" s="671"/>
      <c r="M5" s="480"/>
      <c r="N5" s="58"/>
      <c r="P5" s="24" t="s">
        <v>10</v>
      </c>
      <c r="Q5" s="735">
        <v>45516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30</v>
      </c>
      <c r="Y53" s="383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31.333333333333329</v>
      </c>
      <c r="BN53" s="64">
        <f t="shared" ref="BN53:BN58" si="8">IFERROR(Y53*I53/H53,"0")</f>
        <v>33.840000000000003</v>
      </c>
      <c r="BO53" s="64">
        <f t="shared" ref="BO53:BO58" si="9">IFERROR(1/J53*(X53/H53),"0")</f>
        <v>4.96031746031746E-2</v>
      </c>
      <c r="BP53" s="64">
        <f t="shared" ref="BP53:BP58" si="10">IFERROR(1/J53*(Y53/H53),"0")</f>
        <v>5.3571428571428575E-2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2.7777777777777777</v>
      </c>
      <c r="Y59" s="384">
        <f>IFERROR(Y53/H53,"0")+IFERROR(Y54/H54,"0")+IFERROR(Y55/H55,"0")+IFERROR(Y56/H56,"0")+IFERROR(Y57/H57,"0")+IFERROR(Y58/H58,"0")</f>
        <v>3.0000000000000004</v>
      </c>
      <c r="Z59" s="384">
        <f>IFERROR(IF(Z53="",0,Z53),"0")+IFERROR(IF(Z54="",0,Z54),"0")+IFERROR(IF(Z55="",0,Z55),"0")+IFERROR(IF(Z56="",0,Z56),"0")+IFERROR(IF(Z57="",0,Z57),"0")+IFERROR(IF(Z58="",0,Z58),"0")</f>
        <v>6.5250000000000002E-2</v>
      </c>
      <c r="AA59" s="385"/>
      <c r="AB59" s="385"/>
      <c r="AC59" s="385"/>
    </row>
    <row r="60" spans="1:68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30</v>
      </c>
      <c r="Y60" s="384">
        <f>IFERROR(SUM(Y53:Y58),"0")</f>
        <v>32.400000000000006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10</v>
      </c>
      <c r="Y63" s="383">
        <f>IFERROR(IF(X63="",0,CEILING((X63/$H63),1)*$H63),"")</f>
        <v>10.8</v>
      </c>
      <c r="Z63" s="36">
        <f>IFERROR(IF(Y63=0,"",ROUNDUP(Y63/H63,0)*0.00753),"")</f>
        <v>4.5179999999999998E-2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11.111111111111111</v>
      </c>
      <c r="BN63" s="64">
        <f>IFERROR(Y63*I63/H63,"0")</f>
        <v>12</v>
      </c>
      <c r="BO63" s="64">
        <f>IFERROR(1/J63*(X63/H63),"0")</f>
        <v>3.5612535612535613E-2</v>
      </c>
      <c r="BP63" s="64">
        <f>IFERROR(1/J63*(Y63/H63),"0")</f>
        <v>3.8461538461538464E-2</v>
      </c>
    </row>
    <row r="64" spans="1:68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5.5555555555555554</v>
      </c>
      <c r="Y64" s="384">
        <f>IFERROR(Y62/H62,"0")+IFERROR(Y63/H63,"0")</f>
        <v>6</v>
      </c>
      <c r="Z64" s="384">
        <f>IFERROR(IF(Z62="",0,Z62),"0")+IFERROR(IF(Z63="",0,Z63),"0")</f>
        <v>4.5179999999999998E-2</v>
      </c>
      <c r="AA64" s="385"/>
      <c r="AB64" s="385"/>
      <c r="AC64" s="385"/>
    </row>
    <row r="65" spans="1:68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10</v>
      </c>
      <c r="Y65" s="384">
        <f>IFERROR(SUM(Y62:Y63),"0")</f>
        <v>10.8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hidden="1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85</v>
      </c>
      <c r="Y78" s="383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88.777777777777771</v>
      </c>
      <c r="BN78" s="64">
        <f>IFERROR(Y78*I78/H78,"0")</f>
        <v>90.24</v>
      </c>
      <c r="BO78" s="64">
        <f>IFERROR(1/J78*(X78/H78),"0")</f>
        <v>0.14054232804232802</v>
      </c>
      <c r="BP78" s="64">
        <f>IFERROR(1/J78*(Y78/H78),"0")</f>
        <v>0.14285714285714285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7.8703703703703702</v>
      </c>
      <c r="Y80" s="384">
        <f>IFERROR(Y78/H78,"0")+IFERROR(Y79/H79,"0")</f>
        <v>8</v>
      </c>
      <c r="Z80" s="384">
        <f>IFERROR(IF(Z78="",0,Z78),"0")+IFERROR(IF(Z79="",0,Z79),"0")</f>
        <v>0.17399999999999999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85</v>
      </c>
      <c r="Y81" s="384">
        <f>IFERROR(SUM(Y78:Y79),"0")</f>
        <v>86.4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11</v>
      </c>
      <c r="Y93" s="383">
        <f>IFERROR(IF(X93="",0,CEILING((X93/$H93),1)*$H93),"")</f>
        <v>12.6</v>
      </c>
      <c r="Z93" s="36">
        <f>IFERROR(IF(Y93=0,"",ROUNDUP(Y93/H93,0)*0.00753),"")</f>
        <v>5.271E-2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12.625555555555554</v>
      </c>
      <c r="BN93" s="64">
        <f>IFERROR(Y93*I93/H93,"0")</f>
        <v>14.461999999999998</v>
      </c>
      <c r="BO93" s="64">
        <f>IFERROR(1/J93*(X93/H93),"0")</f>
        <v>3.9173789173789171E-2</v>
      </c>
      <c r="BP93" s="64">
        <f>IFERROR(1/J93*(Y93/H93),"0")</f>
        <v>4.4871794871794872E-2</v>
      </c>
    </row>
    <row r="94" spans="1:68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6.1111111111111107</v>
      </c>
      <c r="Y94" s="384">
        <f>IFERROR(Y92/H92,"0")+IFERROR(Y93/H93,"0")</f>
        <v>7</v>
      </c>
      <c r="Z94" s="384">
        <f>IFERROR(IF(Z92="",0,Z92),"0")+IFERROR(IF(Z93="",0,Z93),"0")</f>
        <v>5.271E-2</v>
      </c>
      <c r="AA94" s="385"/>
      <c r="AB94" s="385"/>
      <c r="AC94" s="385"/>
    </row>
    <row r="95" spans="1:68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11</v>
      </c>
      <c r="Y95" s="384">
        <f>IFERROR(SUM(Y92:Y93),"0")</f>
        <v>12.6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90</v>
      </c>
      <c r="Y98" s="383">
        <f>IFERROR(IF(X98="",0,CEILING((X98/$H98),1)*$H98),"")</f>
        <v>92.4</v>
      </c>
      <c r="Z98" s="36">
        <f>IFERROR(IF(Y98=0,"",ROUNDUP(Y98/H98,0)*0.02175),"")</f>
        <v>0.23924999999999999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96.042857142857144</v>
      </c>
      <c r="BN98" s="64">
        <f>IFERROR(Y98*I98/H98,"0")</f>
        <v>98.604000000000013</v>
      </c>
      <c r="BO98" s="64">
        <f>IFERROR(1/J98*(X98/H98),"0")</f>
        <v>0.19132653061224486</v>
      </c>
      <c r="BP98" s="64">
        <f>IFERROR(1/J98*(Y98/H98),"0")</f>
        <v>0.19642857142857142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10.714285714285714</v>
      </c>
      <c r="Y100" s="384">
        <f>IFERROR(Y97/H97,"0")+IFERROR(Y98/H98,"0")+IFERROR(Y99/H99,"0")</f>
        <v>11</v>
      </c>
      <c r="Z100" s="384">
        <f>IFERROR(IF(Z97="",0,Z97),"0")+IFERROR(IF(Z98="",0,Z98),"0")+IFERROR(IF(Z99="",0,Z99),"0")</f>
        <v>0.23924999999999999</v>
      </c>
      <c r="AA100" s="385"/>
      <c r="AB100" s="385"/>
      <c r="AC100" s="385"/>
    </row>
    <row r="101" spans="1:68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90</v>
      </c>
      <c r="Y101" s="384">
        <f>IFERROR(SUM(Y97:Y99),"0")</f>
        <v>92.4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hidden="1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hidden="1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194</v>
      </c>
      <c r="Y111" s="383">
        <f>IFERROR(IF(X111="",0,CEILING((X111/$H111),1)*$H111),"")</f>
        <v>201.60000000000002</v>
      </c>
      <c r="Z111" s="36">
        <f>IFERROR(IF(Y111=0,"",ROUNDUP(Y111/H111,0)*0.02175),"")</f>
        <v>0.52200000000000002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207.02571428571429</v>
      </c>
      <c r="BN111" s="64">
        <f>IFERROR(Y111*I111/H111,"0")</f>
        <v>215.13600000000002</v>
      </c>
      <c r="BO111" s="64">
        <f>IFERROR(1/J111*(X111/H111),"0")</f>
        <v>0.41241496598639454</v>
      </c>
      <c r="BP111" s="64">
        <f>IFERROR(1/J111*(Y111/H111),"0")</f>
        <v>0.42857142857142855</v>
      </c>
    </row>
    <row r="112" spans="1:68" ht="27" hidden="1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23.095238095238095</v>
      </c>
      <c r="Y115" s="384">
        <f>IFERROR(Y110/H110,"0")+IFERROR(Y111/H111,"0")+IFERROR(Y112/H112,"0")+IFERROR(Y113/H113,"0")+IFERROR(Y114/H114,"0")</f>
        <v>24</v>
      </c>
      <c r="Z115" s="384">
        <f>IFERROR(IF(Z110="",0,Z110),"0")+IFERROR(IF(Z111="",0,Z111),"0")+IFERROR(IF(Z112="",0,Z112),"0")+IFERROR(IF(Z113="",0,Z113),"0")+IFERROR(IF(Z114="",0,Z114),"0")</f>
        <v>0.52200000000000002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194</v>
      </c>
      <c r="Y116" s="384">
        <f>IFERROR(SUM(Y110:Y114),"0")</f>
        <v>201.60000000000002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67</v>
      </c>
      <c r="Y120" s="383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69.871428571428567</v>
      </c>
      <c r="BN120" s="64">
        <f>IFERROR(Y120*I120/H120,"0")</f>
        <v>70.079999999999984</v>
      </c>
      <c r="BO120" s="64">
        <f>IFERROR(1/J120*(X120/H120),"0")</f>
        <v>0.10682397959183673</v>
      </c>
      <c r="BP120" s="64">
        <f>IFERROR(1/J120*(Y120/H120),"0")</f>
        <v>0.10714285714285712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5.9821428571428577</v>
      </c>
      <c r="Y124" s="384">
        <f>IFERROR(Y119/H119,"0")+IFERROR(Y120/H120,"0")+IFERROR(Y121/H121,"0")+IFERROR(Y122/H122,"0")+IFERROR(Y123/H123,"0")</f>
        <v>5.9999999999999991</v>
      </c>
      <c r="Z124" s="384">
        <f>IFERROR(IF(Z119="",0,Z119),"0")+IFERROR(IF(Z120="",0,Z120),"0")+IFERROR(IF(Z121="",0,Z121),"0")+IFERROR(IF(Z122="",0,Z122),"0")+IFERROR(IF(Z123="",0,Z123),"0")</f>
        <v>0.1305</v>
      </c>
      <c r="AA124" s="385"/>
      <c r="AB124" s="385"/>
      <c r="AC124" s="385"/>
    </row>
    <row r="125" spans="1:68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67</v>
      </c>
      <c r="Y125" s="384">
        <f>IFERROR(SUM(Y119:Y123),"0")</f>
        <v>67.199999999999989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277</v>
      </c>
      <c r="Y134" s="383">
        <f t="shared" si="21"/>
        <v>277.2</v>
      </c>
      <c r="Z134" s="36">
        <f>IFERROR(IF(Y134=0,"",ROUNDUP(Y134/H134,0)*0.02175),"")</f>
        <v>0.71775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295.40071428571429</v>
      </c>
      <c r="BN134" s="64">
        <f t="shared" si="23"/>
        <v>295.61399999999998</v>
      </c>
      <c r="BO134" s="64">
        <f t="shared" si="24"/>
        <v>0.58886054421768697</v>
      </c>
      <c r="BP134" s="64">
        <f t="shared" si="25"/>
        <v>0.5892857142857143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32.976190476190474</v>
      </c>
      <c r="Y139" s="384">
        <f>IFERROR(Y133/H133,"0")+IFERROR(Y134/H134,"0")+IFERROR(Y135/H135,"0")+IFERROR(Y136/H136,"0")+IFERROR(Y137/H137,"0")+IFERROR(Y138/H138,"0")</f>
        <v>33</v>
      </c>
      <c r="Z139" s="384">
        <f>IFERROR(IF(Z133="",0,Z133),"0")+IFERROR(IF(Z134="",0,Z134),"0")+IFERROR(IF(Z135="",0,Z135),"0")+IFERROR(IF(Z136="",0,Z136),"0")+IFERROR(IF(Z137="",0,Z137),"0")+IFERROR(IF(Z138="",0,Z138),"0")</f>
        <v>0.71775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277</v>
      </c>
      <c r="Y140" s="384">
        <f>IFERROR(SUM(Y133:Y138),"0")</f>
        <v>277.2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4301051476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60</v>
      </c>
      <c r="Y178" s="383">
        <f>IFERROR(IF(X178="",0,CEILING((X178/$H178),1)*$H178),"")</f>
        <v>67.2</v>
      </c>
      <c r="Z178" s="36">
        <f>IFERROR(IF(Y178=0,"",ROUNDUP(Y178/H178,0)*0.02175),"")</f>
        <v>0.17399999999999999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64.028571428571425</v>
      </c>
      <c r="BN178" s="64">
        <f>IFERROR(Y178*I178/H178,"0")</f>
        <v>71.712000000000003</v>
      </c>
      <c r="BO178" s="64">
        <f>IFERROR(1/J178*(X178/H178),"0")</f>
        <v>0.12755102040816324</v>
      </c>
      <c r="BP178" s="64">
        <f>IFERROR(1/J178*(Y178/H178),"0")</f>
        <v>0.14285714285714285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7.1428571428571423</v>
      </c>
      <c r="Y181" s="384">
        <f>IFERROR(Y178/H178,"0")+IFERROR(Y179/H179,"0")+IFERROR(Y180/H180,"0")</f>
        <v>8</v>
      </c>
      <c r="Z181" s="384">
        <f>IFERROR(IF(Z178="",0,Z178),"0")+IFERROR(IF(Z179="",0,Z179),"0")+IFERROR(IF(Z180="",0,Z180),"0")</f>
        <v>0.17399999999999999</v>
      </c>
      <c r="AA181" s="385"/>
      <c r="AB181" s="385"/>
      <c r="AC181" s="385"/>
    </row>
    <row r="182" spans="1:68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60</v>
      </c>
      <c r="Y182" s="384">
        <f>IFERROR(SUM(Y178:Y180),"0")</f>
        <v>67.2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hidden="1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60</v>
      </c>
      <c r="Y208" s="383">
        <f t="shared" ref="Y208:Y215" si="31">IFERROR(IF(X208="",0,CEILING((X208/$H208),1)*$H208),"")</f>
        <v>64.800000000000011</v>
      </c>
      <c r="Z208" s="36">
        <f>IFERROR(IF(Y208=0,"",ROUNDUP(Y208/H208,0)*0.00937),"")</f>
        <v>0.11244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62.333333333333336</v>
      </c>
      <c r="BN208" s="64">
        <f t="shared" ref="BN208:BN215" si="33">IFERROR(Y208*I208/H208,"0")</f>
        <v>67.320000000000007</v>
      </c>
      <c r="BO208" s="64">
        <f t="shared" ref="BO208:BO215" si="34">IFERROR(1/J208*(X208/H208),"0")</f>
        <v>9.2592592592592587E-2</v>
      </c>
      <c r="BP208" s="64">
        <f t="shared" ref="BP208:BP215" si="35">IFERROR(1/J208*(Y208/H208),"0")</f>
        <v>0.10000000000000002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34</v>
      </c>
      <c r="Y209" s="383">
        <f t="shared" si="31"/>
        <v>37.800000000000004</v>
      </c>
      <c r="Z209" s="36">
        <f>IFERROR(IF(Y209=0,"",ROUNDUP(Y209/H209,0)*0.00937),"")</f>
        <v>6.5589999999999996E-2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35.322222222222223</v>
      </c>
      <c r="BN209" s="64">
        <f t="shared" si="33"/>
        <v>39.270000000000003</v>
      </c>
      <c r="BO209" s="64">
        <f t="shared" si="34"/>
        <v>5.2469135802469133E-2</v>
      </c>
      <c r="BP209" s="64">
        <f t="shared" si="35"/>
        <v>5.8333333333333334E-2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17.407407407407405</v>
      </c>
      <c r="Y216" s="384">
        <f>IFERROR(Y208/H208,"0")+IFERROR(Y209/H209,"0")+IFERROR(Y210/H210,"0")+IFERROR(Y211/H211,"0")+IFERROR(Y212/H212,"0")+IFERROR(Y213/H213,"0")+IFERROR(Y214/H214,"0")+IFERROR(Y215/H215,"0")</f>
        <v>19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0.17802999999999999</v>
      </c>
      <c r="AA216" s="385"/>
      <c r="AB216" s="385"/>
      <c r="AC216" s="385"/>
    </row>
    <row r="217" spans="1:68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94</v>
      </c>
      <c r="Y217" s="384">
        <f>IFERROR(SUM(Y208:Y215),"0")</f>
        <v>102.60000000000002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44</v>
      </c>
      <c r="Y220" s="383">
        <f t="shared" si="36"/>
        <v>46.8</v>
      </c>
      <c r="Z220" s="36">
        <f>IFERROR(IF(Y220=0,"",ROUNDUP(Y220/H220,0)*0.02175),"")</f>
        <v>0.1305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47.181538461538466</v>
      </c>
      <c r="BN220" s="64">
        <f t="shared" si="38"/>
        <v>50.184000000000005</v>
      </c>
      <c r="BO220" s="64">
        <f t="shared" si="39"/>
        <v>0.10073260073260074</v>
      </c>
      <c r="BP220" s="64">
        <f t="shared" si="40"/>
        <v>0.10714285714285714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161</v>
      </c>
      <c r="Y223" s="383">
        <f t="shared" si="36"/>
        <v>163.19999999999999</v>
      </c>
      <c r="Z223" s="36">
        <f t="shared" ref="Z223:Z229" si="41">IFERROR(IF(Y223=0,"",ROUNDUP(Y223/H223,0)*0.00753),"")</f>
        <v>0.51204000000000005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180.45416666666665</v>
      </c>
      <c r="BN223" s="64">
        <f t="shared" si="38"/>
        <v>182.92</v>
      </c>
      <c r="BO223" s="64">
        <f t="shared" si="39"/>
        <v>0.43002136752136755</v>
      </c>
      <c r="BP223" s="64">
        <f t="shared" si="40"/>
        <v>0.4358974358974359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101</v>
      </c>
      <c r="Y225" s="383">
        <f t="shared" si="36"/>
        <v>103.2</v>
      </c>
      <c r="Z225" s="36">
        <f t="shared" si="41"/>
        <v>0.32379000000000002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112.44666666666667</v>
      </c>
      <c r="BN225" s="64">
        <f t="shared" si="38"/>
        <v>114.89600000000002</v>
      </c>
      <c r="BO225" s="64">
        <f t="shared" si="39"/>
        <v>0.26976495726495725</v>
      </c>
      <c r="BP225" s="64">
        <f t="shared" si="40"/>
        <v>0.27564102564102561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119</v>
      </c>
      <c r="Y226" s="383">
        <f t="shared" si="36"/>
        <v>120</v>
      </c>
      <c r="Z226" s="36">
        <f t="shared" si="41"/>
        <v>0.3765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132.48666666666668</v>
      </c>
      <c r="BN226" s="64">
        <f t="shared" si="38"/>
        <v>133.60000000000002</v>
      </c>
      <c r="BO226" s="64">
        <f t="shared" si="39"/>
        <v>0.31784188034188032</v>
      </c>
      <c r="BP226" s="64">
        <f t="shared" si="40"/>
        <v>0.32051282051282048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108</v>
      </c>
      <c r="Y228" s="383">
        <f t="shared" si="36"/>
        <v>108</v>
      </c>
      <c r="Z228" s="36">
        <f t="shared" si="41"/>
        <v>0.33884999999999998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120.24000000000001</v>
      </c>
      <c r="BN228" s="64">
        <f t="shared" si="38"/>
        <v>120.24000000000001</v>
      </c>
      <c r="BO228" s="64">
        <f t="shared" si="39"/>
        <v>0.28846153846153844</v>
      </c>
      <c r="BP228" s="64">
        <f t="shared" si="40"/>
        <v>0.28846153846153844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122</v>
      </c>
      <c r="Y229" s="383">
        <f t="shared" si="36"/>
        <v>122.39999999999999</v>
      </c>
      <c r="Z229" s="36">
        <f t="shared" si="41"/>
        <v>0.38403000000000004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136.13166666666669</v>
      </c>
      <c r="BN229" s="64">
        <f t="shared" si="38"/>
        <v>136.578</v>
      </c>
      <c r="BO229" s="64">
        <f t="shared" si="39"/>
        <v>0.32585470085470086</v>
      </c>
      <c r="BP229" s="64">
        <f t="shared" si="40"/>
        <v>0.32692307692307693</v>
      </c>
    </row>
    <row r="230" spans="1:68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260.22435897435901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263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2.0657100000000002</v>
      </c>
      <c r="AA230" s="385"/>
      <c r="AB230" s="385"/>
      <c r="AC230" s="385"/>
    </row>
    <row r="231" spans="1:68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655</v>
      </c>
      <c r="Y231" s="384">
        <f>IFERROR(SUM(Y219:Y229),"0")</f>
        <v>663.6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">
        <v>342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5</v>
      </c>
      <c r="Y236" s="383">
        <f>IFERROR(IF(X236="",0,CEILING((X236/$H236),1)*$H236),"")</f>
        <v>7.1999999999999993</v>
      </c>
      <c r="Z236" s="36">
        <f>IFERROR(IF(Y236=0,"",ROUNDUP(Y236/H236,0)*0.00753),"")</f>
        <v>2.2589999999999999E-2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5.5666666666666673</v>
      </c>
      <c r="BN236" s="64">
        <f>IFERROR(Y236*I236/H236,"0")</f>
        <v>8.016</v>
      </c>
      <c r="BO236" s="64">
        <f>IFERROR(1/J236*(X236/H236),"0")</f>
        <v>1.3354700854700856E-2</v>
      </c>
      <c r="BP236" s="64">
        <f>IFERROR(1/J236*(Y236/H236),"0")</f>
        <v>1.9230769230769232E-2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82</v>
      </c>
      <c r="Y237" s="383">
        <f>IFERROR(IF(X237="",0,CEILING((X237/$H237),1)*$H237),"")</f>
        <v>84</v>
      </c>
      <c r="Z237" s="36">
        <f>IFERROR(IF(Y237=0,"",ROUNDUP(Y237/H237,0)*0.00753),"")</f>
        <v>0.26355000000000001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91.293333333333337</v>
      </c>
      <c r="BN237" s="64">
        <f>IFERROR(Y237*I237/H237,"0")</f>
        <v>93.52000000000001</v>
      </c>
      <c r="BO237" s="64">
        <f>IFERROR(1/J237*(X237/H237),"0")</f>
        <v>0.21901709401709404</v>
      </c>
      <c r="BP237" s="64">
        <f>IFERROR(1/J237*(Y237/H237),"0")</f>
        <v>0.22435897435897434</v>
      </c>
    </row>
    <row r="238" spans="1:68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36.250000000000007</v>
      </c>
      <c r="Y238" s="384">
        <f>IFERROR(Y233/H233,"0")+IFERROR(Y234/H234,"0")+IFERROR(Y235/H235,"0")+IFERROR(Y236/H236,"0")+IFERROR(Y237/H237,"0")</f>
        <v>38</v>
      </c>
      <c r="Z238" s="384">
        <f>IFERROR(IF(Z233="",0,Z233),"0")+IFERROR(IF(Z234="",0,Z234),"0")+IFERROR(IF(Z235="",0,Z235),"0")+IFERROR(IF(Z236="",0,Z236),"0")+IFERROR(IF(Z237="",0,Z237),"0")</f>
        <v>0.28614000000000001</v>
      </c>
      <c r="AA238" s="385"/>
      <c r="AB238" s="385"/>
      <c r="AC238" s="385"/>
    </row>
    <row r="239" spans="1:68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87</v>
      </c>
      <c r="Y239" s="384">
        <f>IFERROR(SUM(Y233:Y237),"0")</f>
        <v>91.2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6" t="s">
        <v>355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31</v>
      </c>
      <c r="Y245" s="383">
        <f t="shared" si="42"/>
        <v>34.799999999999997</v>
      </c>
      <c r="Z245" s="36">
        <f>IFERROR(IF(Y245=0,"",ROUNDUP(Y245/H245,0)*0.02175),"")</f>
        <v>6.5250000000000002E-2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32.282758620689656</v>
      </c>
      <c r="BN245" s="64">
        <f t="shared" si="44"/>
        <v>36.239999999999995</v>
      </c>
      <c r="BO245" s="64">
        <f t="shared" si="45"/>
        <v>4.7721674876847288E-2</v>
      </c>
      <c r="BP245" s="64">
        <f t="shared" si="46"/>
        <v>5.3571428571428568E-2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2" t="s">
        <v>361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21</v>
      </c>
      <c r="Y249" s="383">
        <f t="shared" si="42"/>
        <v>24</v>
      </c>
      <c r="Z249" s="36">
        <f>IFERROR(IF(Y249=0,"",ROUNDUP(Y249/H249,0)*0.00937),"")</f>
        <v>5.6219999999999999E-2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22.26</v>
      </c>
      <c r="BN249" s="64">
        <f t="shared" si="44"/>
        <v>25.44</v>
      </c>
      <c r="BO249" s="64">
        <f t="shared" si="45"/>
        <v>4.3749999999999997E-2</v>
      </c>
      <c r="BP249" s="64">
        <f t="shared" si="46"/>
        <v>0.05</v>
      </c>
    </row>
    <row r="250" spans="1:68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7.9224137931034484</v>
      </c>
      <c r="Y250" s="384">
        <f>IFERROR(Y242/H242,"0")+IFERROR(Y243/H243,"0")+IFERROR(Y244/H244,"0")+IFERROR(Y245/H245,"0")+IFERROR(Y246/H246,"0")+IFERROR(Y247/H247,"0")+IFERROR(Y248/H248,"0")+IFERROR(Y249/H249,"0")</f>
        <v>9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0.12146999999999999</v>
      </c>
      <c r="AA250" s="385"/>
      <c r="AB250" s="385"/>
      <c r="AC250" s="385"/>
    </row>
    <row r="251" spans="1:68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52</v>
      </c>
      <c r="Y251" s="384">
        <f>IFERROR(SUM(Y242:Y249),"0")</f>
        <v>58.8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34</v>
      </c>
      <c r="Y254" s="383">
        <f t="shared" ref="Y254:Y261" si="47">IFERROR(IF(X254="",0,CEILING((X254/$H254),1)*$H254),"")</f>
        <v>34.799999999999997</v>
      </c>
      <c r="Z254" s="36">
        <f>IFERROR(IF(Y254=0,"",ROUNDUP(Y254/H254,0)*0.02175),"")</f>
        <v>6.5250000000000002E-2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35.406896551724138</v>
      </c>
      <c r="BN254" s="64">
        <f t="shared" ref="BN254:BN261" si="49">IFERROR(Y254*I254/H254,"0")</f>
        <v>36.239999999999995</v>
      </c>
      <c r="BO254" s="64">
        <f t="shared" ref="BO254:BO261" si="50">IFERROR(1/J254*(X254/H254),"0")</f>
        <v>5.2339901477832518E-2</v>
      </c>
      <c r="BP254" s="64">
        <f t="shared" ref="BP254:BP261" si="51">IFERROR(1/J254*(Y254/H254),"0")</f>
        <v>5.3571428571428568E-2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6" t="s">
        <v>372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15</v>
      </c>
      <c r="Y258" s="383">
        <f t="shared" si="47"/>
        <v>16</v>
      </c>
      <c r="Z258" s="36">
        <f>IFERROR(IF(Y258=0,"",ROUNDUP(Y258/H258,0)*0.00937),"")</f>
        <v>3.7479999999999999E-2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15.9</v>
      </c>
      <c r="BN258" s="64">
        <f t="shared" si="49"/>
        <v>16.96</v>
      </c>
      <c r="BO258" s="64">
        <f t="shared" si="50"/>
        <v>3.125E-2</v>
      </c>
      <c r="BP258" s="64">
        <f t="shared" si="51"/>
        <v>3.3333333333333333E-2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6.681034482758621</v>
      </c>
      <c r="Y262" s="384">
        <f>IFERROR(Y254/H254,"0")+IFERROR(Y255/H255,"0")+IFERROR(Y256/H256,"0")+IFERROR(Y257/H257,"0")+IFERROR(Y258/H258,"0")+IFERROR(Y259/H259,"0")+IFERROR(Y260/H260,"0")+IFERROR(Y261/H261,"0")</f>
        <v>7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0.10273</v>
      </c>
      <c r="AA262" s="385"/>
      <c r="AB262" s="385"/>
      <c r="AC262" s="385"/>
    </row>
    <row r="263" spans="1:68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49</v>
      </c>
      <c r="Y263" s="384">
        <f>IFERROR(SUM(Y254:Y261),"0")</f>
        <v>50.8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72</v>
      </c>
      <c r="Y289" s="383">
        <f>IFERROR(IF(X289="",0,CEILING((X289/$H289),1)*$H289),"")</f>
        <v>72</v>
      </c>
      <c r="Z289" s="36">
        <f>IFERROR(IF(Y289=0,"",ROUNDUP(Y289/H289,0)*0.00753),"")</f>
        <v>0.22590000000000002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80.160000000000011</v>
      </c>
      <c r="BN289" s="64">
        <f>IFERROR(Y289*I289/H289,"0")</f>
        <v>80.160000000000011</v>
      </c>
      <c r="BO289" s="64">
        <f>IFERROR(1/J289*(X289/H289),"0")</f>
        <v>0.19230769230769229</v>
      </c>
      <c r="BP289" s="64">
        <f>IFERROR(1/J289*(Y289/H289),"0")</f>
        <v>0.19230769230769229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71</v>
      </c>
      <c r="Y290" s="383">
        <f>IFERROR(IF(X290="",0,CEILING((X290/$H290),1)*$H290),"")</f>
        <v>72</v>
      </c>
      <c r="Z290" s="36">
        <f>IFERROR(IF(Y290=0,"",ROUNDUP(Y290/H290,0)*0.00753),"")</f>
        <v>0.22590000000000002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76.916666666666671</v>
      </c>
      <c r="BN290" s="64">
        <f>IFERROR(Y290*I290/H290,"0")</f>
        <v>78.000000000000014</v>
      </c>
      <c r="BO290" s="64">
        <f>IFERROR(1/J290*(X290/H290),"0")</f>
        <v>0.18963675213675216</v>
      </c>
      <c r="BP290" s="64">
        <f>IFERROR(1/J290*(Y290/H290),"0")</f>
        <v>0.19230769230769229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59.583333333333336</v>
      </c>
      <c r="Y292" s="384">
        <f>IFERROR(Y287/H287,"0")+IFERROR(Y288/H288,"0")+IFERROR(Y289/H289,"0")+IFERROR(Y290/H290,"0")+IFERROR(Y291/H291,"0")</f>
        <v>60</v>
      </c>
      <c r="Z292" s="384">
        <f>IFERROR(IF(Z287="",0,Z287),"0")+IFERROR(IF(Z288="",0,Z288),"0")+IFERROR(IF(Z289="",0,Z289),"0")+IFERROR(IF(Z290="",0,Z290),"0")+IFERROR(IF(Z291="",0,Z291),"0")</f>
        <v>0.45180000000000003</v>
      </c>
      <c r="AA292" s="385"/>
      <c r="AB292" s="385"/>
      <c r="AC292" s="385"/>
    </row>
    <row r="293" spans="1:68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143</v>
      </c>
      <c r="Y293" s="384">
        <f>IFERROR(SUM(Y287:Y291),"0")</f>
        <v>144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13</v>
      </c>
      <c r="Y321" s="383">
        <f>IFERROR(IF(X321="",0,CEILING((X321/$H321),1)*$H321),"")</f>
        <v>16.8</v>
      </c>
      <c r="Z321" s="36">
        <f>IFERROR(IF(Y321=0,"",ROUNDUP(Y321/H321,0)*0.00753),"")</f>
        <v>3.0120000000000001E-2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13.804761904761904</v>
      </c>
      <c r="BN321" s="64">
        <f>IFERROR(Y321*I321/H321,"0")</f>
        <v>17.84</v>
      </c>
      <c r="BO321" s="64">
        <f>IFERROR(1/J321*(X321/H321),"0")</f>
        <v>1.9841269841269837E-2</v>
      </c>
      <c r="BP321" s="64">
        <f>IFERROR(1/J321*(Y321/H321),"0")</f>
        <v>2.564102564102564E-2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3.0952380952380949</v>
      </c>
      <c r="Y325" s="384">
        <f>IFERROR(Y321/H321,"0")+IFERROR(Y322/H322,"0")+IFERROR(Y323/H323,"0")+IFERROR(Y324/H324,"0")</f>
        <v>4</v>
      </c>
      <c r="Z325" s="384">
        <f>IFERROR(IF(Z321="",0,Z321),"0")+IFERROR(IF(Z322="",0,Z322),"0")+IFERROR(IF(Z323="",0,Z323),"0")+IFERROR(IF(Z324="",0,Z324),"0")</f>
        <v>3.0120000000000001E-2</v>
      </c>
      <c r="AA325" s="385"/>
      <c r="AB325" s="385"/>
      <c r="AC325" s="385"/>
    </row>
    <row r="326" spans="1:68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13</v>
      </c>
      <c r="Y326" s="384">
        <f>IFERROR(SUM(Y321:Y324),"0")</f>
        <v>16.8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43</v>
      </c>
      <c r="Y337" s="383">
        <f>IFERROR(IF(X337="",0,CEILING((X337/$H337),1)*$H337),"")</f>
        <v>50.400000000000006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45.887142857142855</v>
      </c>
      <c r="BN337" s="64">
        <f>IFERROR(Y337*I337/H337,"0")</f>
        <v>53.784000000000006</v>
      </c>
      <c r="BO337" s="64">
        <f>IFERROR(1/J337*(X337/H337),"0")</f>
        <v>9.1411564625850331E-2</v>
      </c>
      <c r="BP337" s="64">
        <f>IFERROR(1/J337*(Y337/H337),"0")</f>
        <v>0.10714285714285714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36</v>
      </c>
      <c r="Y338" s="383">
        <f>IFERROR(IF(X338="",0,CEILING((X338/$H338),1)*$H338),"")</f>
        <v>39</v>
      </c>
      <c r="Z338" s="36">
        <f>IFERROR(IF(Y338=0,"",ROUNDUP(Y338/H338,0)*0.02175),"")</f>
        <v>0.10874999999999999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38.603076923076927</v>
      </c>
      <c r="BN338" s="64">
        <f>IFERROR(Y338*I338/H338,"0")</f>
        <v>41.820000000000007</v>
      </c>
      <c r="BO338" s="64">
        <f>IFERROR(1/J338*(X338/H338),"0")</f>
        <v>8.2417582417582416E-2</v>
      </c>
      <c r="BP338" s="64">
        <f>IFERROR(1/J338*(Y338/H338),"0")</f>
        <v>8.9285714285714274E-2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9.7344322344322336</v>
      </c>
      <c r="Y340" s="384">
        <f>IFERROR(Y337/H337,"0")+IFERROR(Y338/H338,"0")+IFERROR(Y339/H339,"0")</f>
        <v>11</v>
      </c>
      <c r="Z340" s="384">
        <f>IFERROR(IF(Z337="",0,Z337),"0")+IFERROR(IF(Z338="",0,Z338),"0")+IFERROR(IF(Z339="",0,Z339),"0")</f>
        <v>0.23924999999999999</v>
      </c>
      <c r="AA340" s="385"/>
      <c r="AB340" s="385"/>
      <c r="AC340" s="385"/>
    </row>
    <row r="341" spans="1:68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79</v>
      </c>
      <c r="Y341" s="384">
        <f>IFERROR(SUM(Y337:Y339),"0")</f>
        <v>89.4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hidden="1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1631</v>
      </c>
      <c r="Y369" s="383">
        <f t="shared" ref="Y369:Y377" si="62">IFERROR(IF(X369="",0,CEILING((X369/$H369),1)*$H369),"")</f>
        <v>1635</v>
      </c>
      <c r="Z369" s="36">
        <f>IFERROR(IF(Y369=0,"",ROUNDUP(Y369/H369,0)*0.02175),"")</f>
        <v>2.3707499999999997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1683.192</v>
      </c>
      <c r="BN369" s="64">
        <f t="shared" ref="BN369:BN377" si="64">IFERROR(Y369*I369/H369,"0")</f>
        <v>1687.32</v>
      </c>
      <c r="BO369" s="64">
        <f t="shared" ref="BO369:BO377" si="65">IFERROR(1/J369*(X369/H369),"0")</f>
        <v>2.2652777777777775</v>
      </c>
      <c r="BP369" s="64">
        <f t="shared" ref="BP369:BP377" si="66">IFERROR(1/J369*(Y369/H369),"0")</f>
        <v>2.270833333333333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857</v>
      </c>
      <c r="Y371" s="383">
        <f t="shared" si="62"/>
        <v>870</v>
      </c>
      <c r="Z371" s="36">
        <f>IFERROR(IF(Y371=0,"",ROUNDUP(Y371/H371,0)*0.02175),"")</f>
        <v>1.2614999999999998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884.42400000000009</v>
      </c>
      <c r="BN371" s="64">
        <f t="shared" si="64"/>
        <v>897.84</v>
      </c>
      <c r="BO371" s="64">
        <f t="shared" si="65"/>
        <v>1.1902777777777778</v>
      </c>
      <c r="BP371" s="64">
        <f t="shared" si="66"/>
        <v>1.2083333333333333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1506</v>
      </c>
      <c r="Y373" s="383">
        <f t="shared" si="62"/>
        <v>1515</v>
      </c>
      <c r="Z373" s="36">
        <f>IFERROR(IF(Y373=0,"",ROUNDUP(Y373/H373,0)*0.02175),"")</f>
        <v>2.1967499999999998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1554.192</v>
      </c>
      <c r="BN373" s="64">
        <f t="shared" si="64"/>
        <v>1563.48</v>
      </c>
      <c r="BO373" s="64">
        <f t="shared" si="65"/>
        <v>2.0916666666666668</v>
      </c>
      <c r="BP373" s="64">
        <f t="shared" si="66"/>
        <v>2.1041666666666665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266.26666666666665</v>
      </c>
      <c r="Y378" s="384">
        <f>IFERROR(Y369/H369,"0")+IFERROR(Y370/H370,"0")+IFERROR(Y371/H371,"0")+IFERROR(Y372/H372,"0")+IFERROR(Y373/H373,"0")+IFERROR(Y374/H374,"0")+IFERROR(Y375/H375,"0")+IFERROR(Y376/H376,"0")+IFERROR(Y377/H377,"0")</f>
        <v>268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5.8289999999999988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3994</v>
      </c>
      <c r="Y379" s="384">
        <f>IFERROR(SUM(Y369:Y377),"0")</f>
        <v>4020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904</v>
      </c>
      <c r="Y381" s="383">
        <f>IFERROR(IF(X381="",0,CEILING((X381/$H381),1)*$H381),"")</f>
        <v>915</v>
      </c>
      <c r="Z381" s="36">
        <f>IFERROR(IF(Y381=0,"",ROUNDUP(Y381/H381,0)*0.02175),"")</f>
        <v>1.3267499999999999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932.928</v>
      </c>
      <c r="BN381" s="64">
        <f>IFERROR(Y381*I381/H381,"0")</f>
        <v>944.28000000000009</v>
      </c>
      <c r="BO381" s="64">
        <f>IFERROR(1/J381*(X381/H381),"0")</f>
        <v>1.2555555555555555</v>
      </c>
      <c r="BP381" s="64">
        <f>IFERROR(1/J381*(Y381/H381),"0")</f>
        <v>1.2708333333333333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60.266666666666666</v>
      </c>
      <c r="Y383" s="384">
        <f>IFERROR(Y381/H381,"0")+IFERROR(Y382/H382,"0")</f>
        <v>61</v>
      </c>
      <c r="Z383" s="384">
        <f>IFERROR(IF(Z381="",0,Z381),"0")+IFERROR(IF(Z382="",0,Z382),"0")</f>
        <v>1.3267499999999999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904</v>
      </c>
      <c r="Y384" s="384">
        <f>IFERROR(SUM(Y381:Y382),"0")</f>
        <v>915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128</v>
      </c>
      <c r="Y388" s="383">
        <f>IFERROR(IF(X388="",0,CEILING((X388/$H388),1)*$H388),"")</f>
        <v>132.6</v>
      </c>
      <c r="Z388" s="36">
        <f>IFERROR(IF(Y388=0,"",ROUNDUP(Y388/H388,0)*0.02175),"")</f>
        <v>0.36974999999999997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137.25538461538463</v>
      </c>
      <c r="BN388" s="64">
        <f>IFERROR(Y388*I388/H388,"0")</f>
        <v>142.18800000000002</v>
      </c>
      <c r="BO388" s="64">
        <f>IFERROR(1/J388*(X388/H388),"0")</f>
        <v>0.29304029304029305</v>
      </c>
      <c r="BP388" s="64">
        <f>IFERROR(1/J388*(Y388/H388),"0")</f>
        <v>0.30357142857142855</v>
      </c>
    </row>
    <row r="389" spans="1:68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16.410256410256412</v>
      </c>
      <c r="Y389" s="384">
        <f>IFERROR(Y386/H386,"0")+IFERROR(Y387/H387,"0")+IFERROR(Y388/H388,"0")</f>
        <v>17</v>
      </c>
      <c r="Z389" s="384">
        <f>IFERROR(IF(Z386="",0,Z386),"0")+IFERROR(IF(Z387="",0,Z387),"0")+IFERROR(IF(Z388="",0,Z388),"0")</f>
        <v>0.36974999999999997</v>
      </c>
      <c r="AA389" s="385"/>
      <c r="AB389" s="385"/>
      <c r="AC389" s="385"/>
    </row>
    <row r="390" spans="1:68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128</v>
      </c>
      <c r="Y390" s="384">
        <f>IFERROR(SUM(Y386:Y388),"0")</f>
        <v>132.6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123</v>
      </c>
      <c r="Y392" s="383">
        <f>IFERROR(IF(X392="",0,CEILING((X392/$H392),1)*$H392),"")</f>
        <v>124.8</v>
      </c>
      <c r="Z392" s="36">
        <f>IFERROR(IF(Y392=0,"",ROUNDUP(Y392/H392,0)*0.02175),"")</f>
        <v>0.34799999999999998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131.89384615384617</v>
      </c>
      <c r="BN392" s="64">
        <f>IFERROR(Y392*I392/H392,"0")</f>
        <v>133.82400000000001</v>
      </c>
      <c r="BO392" s="64">
        <f>IFERROR(1/J392*(X392/H392),"0")</f>
        <v>0.28159340659340659</v>
      </c>
      <c r="BP392" s="64">
        <f>IFERROR(1/J392*(Y392/H392),"0")</f>
        <v>0.2857142857142857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15.76923076923077</v>
      </c>
      <c r="Y394" s="384">
        <f>IFERROR(Y392/H392,"0")+IFERROR(Y393/H393,"0")</f>
        <v>16</v>
      </c>
      <c r="Z394" s="384">
        <f>IFERROR(IF(Z392="",0,Z392),"0")+IFERROR(IF(Z393="",0,Z393),"0")</f>
        <v>0.34799999999999998</v>
      </c>
      <c r="AA394" s="385"/>
      <c r="AB394" s="385"/>
      <c r="AC394" s="385"/>
    </row>
    <row r="395" spans="1:68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123</v>
      </c>
      <c r="Y395" s="384">
        <f>IFERROR(SUM(Y392:Y393),"0")</f>
        <v>124.8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hidden="1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4301031139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238</v>
      </c>
      <c r="Y411" s="383">
        <f>IFERROR(IF(X411="",0,CEILING((X411/$H411),1)*$H411),"")</f>
        <v>241.79999999999998</v>
      </c>
      <c r="Z411" s="36">
        <f>IFERROR(IF(Y411=0,"",ROUNDUP(Y411/H411,0)*0.02175),"")</f>
        <v>0.6742499999999999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255.2092307692308</v>
      </c>
      <c r="BN411" s="64">
        <f>IFERROR(Y411*I411/H411,"0")</f>
        <v>259.28400000000005</v>
      </c>
      <c r="BO411" s="64">
        <f>IFERROR(1/J411*(X411/H411),"0")</f>
        <v>0.54487179487179482</v>
      </c>
      <c r="BP411" s="64">
        <f>IFERROR(1/J411*(Y411/H411),"0")</f>
        <v>0.55357142857142849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30.512820512820515</v>
      </c>
      <c r="Y416" s="384">
        <f>IFERROR(Y411/H411,"0")+IFERROR(Y412/H412,"0")+IFERROR(Y413/H413,"0")+IFERROR(Y414/H414,"0")+IFERROR(Y415/H415,"0")</f>
        <v>31</v>
      </c>
      <c r="Z416" s="384">
        <f>IFERROR(IF(Z411="",0,Z411),"0")+IFERROR(IF(Z412="",0,Z412),"0")+IFERROR(IF(Z413="",0,Z413),"0")+IFERROR(IF(Z414="",0,Z414),"0")+IFERROR(IF(Z415="",0,Z415),"0")</f>
        <v>0.6742499999999999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238</v>
      </c>
      <c r="Y417" s="384">
        <f>IFERROR(SUM(Y411:Y415),"0")</f>
        <v>241.79999999999998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74</v>
      </c>
      <c r="Y432" s="383">
        <f t="shared" si="67"/>
        <v>75.600000000000009</v>
      </c>
      <c r="Z432" s="36">
        <f>IFERROR(IF(Y432=0,"",ROUNDUP(Y432/H432,0)*0.00753),"")</f>
        <v>0.13553999999999999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78.052380952380943</v>
      </c>
      <c r="BN432" s="64">
        <f t="shared" si="69"/>
        <v>79.739999999999995</v>
      </c>
      <c r="BO432" s="64">
        <f t="shared" si="70"/>
        <v>0.11294261294261293</v>
      </c>
      <c r="BP432" s="64">
        <f t="shared" si="71"/>
        <v>0.11538461538461538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">
        <v>585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4301031178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588</v>
      </c>
      <c r="C437" s="31">
        <v>4301031330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01" t="s">
        <v>589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95" t="s">
        <v>593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4301031171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596</v>
      </c>
      <c r="C441" s="31">
        <v>4301031331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0" t="s">
        <v>597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5" t="s">
        <v>601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4301031358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6" t="s">
        <v>612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17.619047619047617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18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0.13553999999999999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74</v>
      </c>
      <c r="Y451" s="384">
        <f>IFERROR(SUM(Y429:Y449),"0")</f>
        <v>75.600000000000009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4301031212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633</v>
      </c>
      <c r="C470" s="31">
        <v>4301031324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74" t="s">
        <v>634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4301031173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">
        <v>644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247</v>
      </c>
      <c r="Y515" s="383">
        <f t="shared" si="78"/>
        <v>248.16000000000003</v>
      </c>
      <c r="Z515" s="36">
        <f t="shared" si="79"/>
        <v>0.56211999999999995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263.84090909090907</v>
      </c>
      <c r="BN515" s="64">
        <f t="shared" si="81"/>
        <v>265.08</v>
      </c>
      <c r="BO515" s="64">
        <f t="shared" si="82"/>
        <v>0.44981060606060608</v>
      </c>
      <c r="BP515" s="64">
        <f t="shared" si="83"/>
        <v>0.45192307692307693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46.780303030303031</v>
      </c>
      <c r="Y519" s="384">
        <f>IFERROR(Y510/H510,"0")+IFERROR(Y511/H511,"0")+IFERROR(Y512/H512,"0")+IFERROR(Y513/H513,"0")+IFERROR(Y514/H514,"0")+IFERROR(Y515/H515,"0")+IFERROR(Y516/H516,"0")+IFERROR(Y517/H517,"0")+IFERROR(Y518/H518,"0")</f>
        <v>47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0.56211999999999995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247</v>
      </c>
      <c r="Y520" s="384">
        <f>IFERROR(SUM(Y510:Y518),"0")</f>
        <v>248.16000000000003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192</v>
      </c>
      <c r="Y522" s="383">
        <f>IFERROR(IF(X522="",0,CEILING((X522/$H522),1)*$H522),"")</f>
        <v>195.36</v>
      </c>
      <c r="Z522" s="36">
        <f>IFERROR(IF(Y522=0,"",ROUNDUP(Y522/H522,0)*0.01196),"")</f>
        <v>0.44252000000000002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205.09090909090907</v>
      </c>
      <c r="BN522" s="64">
        <f>IFERROR(Y522*I522/H522,"0")</f>
        <v>208.68</v>
      </c>
      <c r="BO522" s="64">
        <f>IFERROR(1/J522*(X522/H522),"0")</f>
        <v>0.34965034965034963</v>
      </c>
      <c r="BP522" s="64">
        <f>IFERROR(1/J522*(Y522/H522),"0")</f>
        <v>0.35576923076923078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36.36363636363636</v>
      </c>
      <c r="Y524" s="384">
        <f>IFERROR(Y522/H522,"0")+IFERROR(Y523/H523,"0")</f>
        <v>37</v>
      </c>
      <c r="Z524" s="384">
        <f>IFERROR(IF(Z522="",0,Z522),"0")+IFERROR(IF(Z523="",0,Z523),"0")</f>
        <v>0.44252000000000002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192</v>
      </c>
      <c r="Y525" s="384">
        <f>IFERROR(SUM(Y522:Y523),"0")</f>
        <v>195.36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111</v>
      </c>
      <c r="Y527" s="383">
        <f t="shared" ref="Y527:Y532" si="84">IFERROR(IF(X527="",0,CEILING((X527/$H527),1)*$H527),"")</f>
        <v>116.16000000000001</v>
      </c>
      <c r="Z527" s="36">
        <f>IFERROR(IF(Y527=0,"",ROUNDUP(Y527/H527,0)*0.01196),"")</f>
        <v>0.26312000000000002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118.5681818181818</v>
      </c>
      <c r="BN527" s="64">
        <f t="shared" ref="BN527:BN532" si="86">IFERROR(Y527*I527/H527,"0")</f>
        <v>124.08000000000001</v>
      </c>
      <c r="BO527" s="64">
        <f t="shared" ref="BO527:BO532" si="87">IFERROR(1/J527*(X527/H527),"0")</f>
        <v>0.20214160839160841</v>
      </c>
      <c r="BP527" s="64">
        <f t="shared" ref="BP527:BP532" si="88">IFERROR(1/J527*(Y527/H527),"0")</f>
        <v>0.21153846153846156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59</v>
      </c>
      <c r="Y528" s="383">
        <f t="shared" si="84"/>
        <v>63.36</v>
      </c>
      <c r="Z528" s="36">
        <f>IFERROR(IF(Y528=0,"",ROUNDUP(Y528/H528,0)*0.01196),"")</f>
        <v>0.14352000000000001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63.022727272727266</v>
      </c>
      <c r="BN528" s="64">
        <f t="shared" si="86"/>
        <v>67.679999999999993</v>
      </c>
      <c r="BO528" s="64">
        <f t="shared" si="87"/>
        <v>0.1074446386946387</v>
      </c>
      <c r="BP528" s="64">
        <f t="shared" si="88"/>
        <v>0.11538461538461539</v>
      </c>
    </row>
    <row r="529" spans="1:68" ht="27" hidden="1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32.196969696969695</v>
      </c>
      <c r="Y533" s="384">
        <f>IFERROR(Y527/H527,"0")+IFERROR(Y528/H528,"0")+IFERROR(Y529/H529,"0")+IFERROR(Y530/H530,"0")+IFERROR(Y531/H531,"0")+IFERROR(Y532/H532,"0")</f>
        <v>34</v>
      </c>
      <c r="Z533" s="384">
        <f>IFERROR(IF(Z527="",0,Z527),"0")+IFERROR(IF(Z528="",0,Z528),"0")+IFERROR(IF(Z529="",0,Z529),"0")+IFERROR(IF(Z530="",0,Z530),"0")+IFERROR(IF(Z531="",0,Z531),"0")+IFERROR(IF(Z532="",0,Z532),"0")</f>
        <v>0.40664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170</v>
      </c>
      <c r="Y534" s="384">
        <f>IFERROR(SUM(Y527:Y532),"0")</f>
        <v>179.52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27</v>
      </c>
      <c r="Y537" s="383">
        <f>IFERROR(IF(X537="",0,CEILING((X537/$H537),1)*$H537),"")</f>
        <v>31.2</v>
      </c>
      <c r="Z537" s="36">
        <f>IFERROR(IF(Y537=0,"",ROUNDUP(Y537/H537,0)*0.02175),"")</f>
        <v>8.6999999999999994E-2</v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28.89</v>
      </c>
      <c r="BN537" s="64">
        <f>IFERROR(Y537*I537/H537,"0")</f>
        <v>33.384</v>
      </c>
      <c r="BO537" s="64">
        <f>IFERROR(1/J537*(X537/H537),"0")</f>
        <v>6.1813186813186816E-2</v>
      </c>
      <c r="BP537" s="64">
        <f>IFERROR(1/J537*(Y537/H537),"0")</f>
        <v>7.1428571428571425E-2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3.4615384615384617</v>
      </c>
      <c r="Y539" s="384">
        <f>IFERROR(Y536/H536,"0")+IFERROR(Y537/H537,"0")+IFERROR(Y538/H538,"0")</f>
        <v>4</v>
      </c>
      <c r="Z539" s="384">
        <f>IFERROR(IF(Z536="",0,Z536),"0")+IFERROR(IF(Z537="",0,Z537),"0")+IFERROR(IF(Z538="",0,Z538),"0")</f>
        <v>8.6999999999999994E-2</v>
      </c>
      <c r="AA539" s="385"/>
      <c r="AB539" s="385"/>
      <c r="AC539" s="385"/>
    </row>
    <row r="540" spans="1:68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27</v>
      </c>
      <c r="Y540" s="384">
        <f>IFERROR(SUM(Y536:Y538),"0")</f>
        <v>31.2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9</v>
      </c>
      <c r="Y568" s="383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9.5571428571428569</v>
      </c>
      <c r="BN568" s="64">
        <f t="shared" si="96"/>
        <v>13.38</v>
      </c>
      <c r="BO568" s="64">
        <f t="shared" si="97"/>
        <v>1.3736263736263736E-2</v>
      </c>
      <c r="BP568" s="64">
        <f t="shared" si="98"/>
        <v>1.9230769230769232E-2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25</v>
      </c>
      <c r="Y569" s="383">
        <f t="shared" si="94"/>
        <v>25.200000000000003</v>
      </c>
      <c r="Z569" s="36">
        <f>IFERROR(IF(Y569=0,"",ROUNDUP(Y569/H569,0)*0.00753),"")</f>
        <v>4.5179999999999998E-2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26.547619047619047</v>
      </c>
      <c r="BN569" s="64">
        <f t="shared" si="96"/>
        <v>26.76</v>
      </c>
      <c r="BO569" s="64">
        <f t="shared" si="97"/>
        <v>3.815628815628816E-2</v>
      </c>
      <c r="BP569" s="64">
        <f t="shared" si="98"/>
        <v>3.8461538461538464E-2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8.0952380952380949</v>
      </c>
      <c r="Y571" s="384">
        <f>IFERROR(Y565/H565,"0")+IFERROR(Y566/H566,"0")+IFERROR(Y567/H567,"0")+IFERROR(Y568/H568,"0")+IFERROR(Y569/H569,"0")+IFERROR(Y570/H570,"0")</f>
        <v>9</v>
      </c>
      <c r="Z571" s="384">
        <f>IFERROR(IF(Z565="",0,Z565),"0")+IFERROR(IF(Z566="",0,Z566),"0")+IFERROR(IF(Z567="",0,Z567),"0")+IFERROR(IF(Z568="",0,Z568),"0")+IFERROR(IF(Z569="",0,Z569),"0")+IFERROR(IF(Z570="",0,Z570),"0")</f>
        <v>6.7769999999999997E-2</v>
      </c>
      <c r="AA571" s="385"/>
      <c r="AB571" s="385"/>
      <c r="AC571" s="385"/>
    </row>
    <row r="572" spans="1:68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34</v>
      </c>
      <c r="Y572" s="384">
        <f>IFERROR(SUM(Y565:Y570),"0")</f>
        <v>37.800000000000004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406</v>
      </c>
      <c r="Y574" s="383">
        <f>IFERROR(IF(X574="",0,CEILING((X574/$H574),1)*$H574),"")</f>
        <v>413.4</v>
      </c>
      <c r="Z574" s="36">
        <f>IFERROR(IF(Y574=0,"",ROUNDUP(Y574/H574,0)*0.02175),"")</f>
        <v>1.1527499999999999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435.35692307692312</v>
      </c>
      <c r="BN574" s="64">
        <f>IFERROR(Y574*I574/H574,"0")</f>
        <v>443.29200000000003</v>
      </c>
      <c r="BO574" s="64">
        <f>IFERROR(1/J574*(X574/H574),"0")</f>
        <v>0.9294871794871794</v>
      </c>
      <c r="BP574" s="64">
        <f>IFERROR(1/J574*(Y574/H574),"0")</f>
        <v>0.9464285714285714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52.051282051282051</v>
      </c>
      <c r="Y576" s="384">
        <f>IFERROR(Y574/H574,"0")+IFERROR(Y575/H575,"0")</f>
        <v>53</v>
      </c>
      <c r="Z576" s="384">
        <f>IFERROR(IF(Z574="",0,Z574),"0")+IFERROR(IF(Z575="",0,Z575),"0")</f>
        <v>1.1527499999999999</v>
      </c>
      <c r="AA576" s="385"/>
      <c r="AB576" s="385"/>
      <c r="AC576" s="385"/>
    </row>
    <row r="577" spans="1:68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406</v>
      </c>
      <c r="Y577" s="384">
        <f>IFERROR(SUM(Y574:Y575),"0")</f>
        <v>413.4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4301060354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4301060355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8533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8680.24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8968.9158824451406</v>
      </c>
      <c r="Y604" s="384">
        <f>IFERROR(SUM(BN22:BN600),"0")</f>
        <v>9125.0079999999998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15</v>
      </c>
      <c r="Y605" s="38">
        <f>ROUNDUP(SUM(BP22:BP600),0)</f>
        <v>16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9343.9158824451406</v>
      </c>
      <c r="Y606" s="384">
        <f>GrossWeightTotalR+PalletQtyTotalR*25</f>
        <v>9525.0079999999998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1088.9174037648174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1112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16.997980000000002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43.2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191.4</v>
      </c>
      <c r="E613" s="46">
        <f>IFERROR(Y104*1,"0")+IFERROR(Y105*1,"0")+IFERROR(Y106*1,"0")+IFERROR(Y110*1,"0")+IFERROR(Y111*1,"0")+IFERROR(Y112*1,"0")+IFERROR(Y113*1,"0")+IFERROR(Y114*1,"0")</f>
        <v>201.60000000000002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344.4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67.2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857.4</v>
      </c>
      <c r="K613" s="46">
        <f>IFERROR(Y242*1,"0")+IFERROR(Y243*1,"0")+IFERROR(Y244*1,"0")+IFERROR(Y245*1,"0")+IFERROR(Y246*1,"0")+IFERROR(Y247*1,"0")+IFERROR(Y248*1,"0")+IFERROR(Y249*1,"0")</f>
        <v>58.8</v>
      </c>
      <c r="L613" s="375"/>
      <c r="M613" s="46">
        <f>IFERROR(Y254*1,"0")+IFERROR(Y255*1,"0")+IFERROR(Y256*1,"0")+IFERROR(Y257*1,"0")+IFERROR(Y258*1,"0")+IFERROR(Y259*1,"0")+IFERROR(Y260*1,"0")+IFERROR(Y261*1,"0")</f>
        <v>50.8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144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106.2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5192.4000000000005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241.79999999999998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75.600000000000009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654.24000000000012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451.2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88,92"/>
        <filter val="1 506,00"/>
        <filter val="1 631,00"/>
        <filter val="10,00"/>
        <filter val="10,71"/>
        <filter val="101,00"/>
        <filter val="108,00"/>
        <filter val="11,00"/>
        <filter val="111,00"/>
        <filter val="119,00"/>
        <filter val="122,00"/>
        <filter val="123,00"/>
        <filter val="128,00"/>
        <filter val="13,00"/>
        <filter val="143,00"/>
        <filter val="15"/>
        <filter val="15,00"/>
        <filter val="15,77"/>
        <filter val="16,41"/>
        <filter val="161,00"/>
        <filter val="17,41"/>
        <filter val="17,62"/>
        <filter val="170,00"/>
        <filter val="192,00"/>
        <filter val="194,00"/>
        <filter val="2,78"/>
        <filter val="21,00"/>
        <filter val="23,10"/>
        <filter val="238,00"/>
        <filter val="247,00"/>
        <filter val="25,00"/>
        <filter val="260,22"/>
        <filter val="266,27"/>
        <filter val="27,00"/>
        <filter val="277,00"/>
        <filter val="3 994,00"/>
        <filter val="3,10"/>
        <filter val="3,46"/>
        <filter val="30,00"/>
        <filter val="30,51"/>
        <filter val="31,00"/>
        <filter val="32,20"/>
        <filter val="32,98"/>
        <filter val="34,00"/>
        <filter val="36,00"/>
        <filter val="36,25"/>
        <filter val="36,36"/>
        <filter val="406,00"/>
        <filter val="43,00"/>
        <filter val="44,00"/>
        <filter val="46,78"/>
        <filter val="49,00"/>
        <filter val="5,00"/>
        <filter val="5,56"/>
        <filter val="5,98"/>
        <filter val="52,00"/>
        <filter val="52,05"/>
        <filter val="59,00"/>
        <filter val="59,58"/>
        <filter val="6,11"/>
        <filter val="6,68"/>
        <filter val="60,00"/>
        <filter val="60,27"/>
        <filter val="655,00"/>
        <filter val="67,00"/>
        <filter val="7,14"/>
        <filter val="7,87"/>
        <filter val="7,92"/>
        <filter val="71,00"/>
        <filter val="72,00"/>
        <filter val="74,00"/>
        <filter val="79,00"/>
        <filter val="8 533,00"/>
        <filter val="8 968,92"/>
        <filter val="8,10"/>
        <filter val="82,00"/>
        <filter val="85,00"/>
        <filter val="857,00"/>
        <filter val="87,00"/>
        <filter val="9 343,92"/>
        <filter val="9,00"/>
        <filter val="9,73"/>
        <filter val="90,00"/>
        <filter val="904,00"/>
        <filter val="94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