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01,08,24 ПОКОМ КИ филиалы\"/>
    </mc:Choice>
  </mc:AlternateContent>
  <xr:revisionPtr revIDLastSave="0" documentId="13_ncr:1_{08565828-8AB0-4788-A986-E654AB9252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8" i="1" l="1"/>
  <c r="E58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6" i="1"/>
  <c r="O5" i="1" l="1"/>
  <c r="AE20" i="1" l="1"/>
  <c r="AE31" i="1"/>
  <c r="AE34" i="1"/>
  <c r="AE37" i="1"/>
  <c r="AE43" i="1"/>
  <c r="AE54" i="1"/>
  <c r="AE70" i="1"/>
  <c r="AE73" i="1"/>
  <c r="AE77" i="1"/>
  <c r="AE78" i="1"/>
  <c r="AE79" i="1"/>
  <c r="AE80" i="1"/>
  <c r="AE86" i="1"/>
  <c r="AE87" i="1"/>
  <c r="AE90" i="1"/>
  <c r="AE91" i="1"/>
  <c r="AE93" i="1"/>
  <c r="AE98" i="1"/>
  <c r="R7" i="1"/>
  <c r="S7" i="1" s="1"/>
  <c r="R8" i="1"/>
  <c r="S8" i="1" s="1"/>
  <c r="R9" i="1"/>
  <c r="S9" i="1" s="1"/>
  <c r="AE9" i="1" s="1"/>
  <c r="R10" i="1"/>
  <c r="S10" i="1" s="1"/>
  <c r="AE10" i="1" s="1"/>
  <c r="R11" i="1"/>
  <c r="S11" i="1" s="1"/>
  <c r="AE11" i="1" s="1"/>
  <c r="R12" i="1"/>
  <c r="S12" i="1" s="1"/>
  <c r="AE12" i="1" s="1"/>
  <c r="R13" i="1"/>
  <c r="S13" i="1" s="1"/>
  <c r="AE13" i="1" s="1"/>
  <c r="R14" i="1"/>
  <c r="S14" i="1" s="1"/>
  <c r="AE14" i="1" s="1"/>
  <c r="R15" i="1"/>
  <c r="S15" i="1" s="1"/>
  <c r="AE15" i="1" s="1"/>
  <c r="R16" i="1"/>
  <c r="S16" i="1" s="1"/>
  <c r="AE16" i="1" s="1"/>
  <c r="R17" i="1"/>
  <c r="S17" i="1" s="1"/>
  <c r="AE17" i="1" s="1"/>
  <c r="R18" i="1"/>
  <c r="R19" i="1"/>
  <c r="R20" i="1"/>
  <c r="R21" i="1"/>
  <c r="R22" i="1"/>
  <c r="R23" i="1"/>
  <c r="S23" i="1" s="1"/>
  <c r="R24" i="1"/>
  <c r="S24" i="1" s="1"/>
  <c r="R25" i="1"/>
  <c r="AE25" i="1" s="1"/>
  <c r="R26" i="1"/>
  <c r="AE26" i="1" s="1"/>
  <c r="R27" i="1"/>
  <c r="S27" i="1" s="1"/>
  <c r="AE27" i="1" s="1"/>
  <c r="R28" i="1"/>
  <c r="S28" i="1" s="1"/>
  <c r="AE28" i="1" s="1"/>
  <c r="R29" i="1"/>
  <c r="S29" i="1" s="1"/>
  <c r="AE29" i="1" s="1"/>
  <c r="R30" i="1"/>
  <c r="S30" i="1" s="1"/>
  <c r="R31" i="1"/>
  <c r="R32" i="1"/>
  <c r="S32" i="1" s="1"/>
  <c r="AE32" i="1" s="1"/>
  <c r="R33" i="1"/>
  <c r="S33" i="1" s="1"/>
  <c r="AE33" i="1" s="1"/>
  <c r="R34" i="1"/>
  <c r="R35" i="1"/>
  <c r="S35" i="1" s="1"/>
  <c r="AE35" i="1" s="1"/>
  <c r="R36" i="1"/>
  <c r="S36" i="1" s="1"/>
  <c r="R37" i="1"/>
  <c r="R38" i="1"/>
  <c r="AE38" i="1" s="1"/>
  <c r="R39" i="1"/>
  <c r="S39" i="1" s="1"/>
  <c r="AE39" i="1" s="1"/>
  <c r="R40" i="1"/>
  <c r="AE40" i="1" s="1"/>
  <c r="R41" i="1"/>
  <c r="S41" i="1" s="1"/>
  <c r="AE41" i="1" s="1"/>
  <c r="R42" i="1"/>
  <c r="S42" i="1" s="1"/>
  <c r="R43" i="1"/>
  <c r="R44" i="1"/>
  <c r="S44" i="1" s="1"/>
  <c r="AE44" i="1" s="1"/>
  <c r="R45" i="1"/>
  <c r="S45" i="1" s="1"/>
  <c r="AE45" i="1" s="1"/>
  <c r="R46" i="1"/>
  <c r="S46" i="1" s="1"/>
  <c r="AE46" i="1" s="1"/>
  <c r="R47" i="1"/>
  <c r="S47" i="1" s="1"/>
  <c r="AE47" i="1" s="1"/>
  <c r="R48" i="1"/>
  <c r="S48" i="1" s="1"/>
  <c r="AE48" i="1" s="1"/>
  <c r="R49" i="1"/>
  <c r="S49" i="1" s="1"/>
  <c r="AE49" i="1" s="1"/>
  <c r="R50" i="1"/>
  <c r="S50" i="1" s="1"/>
  <c r="AE50" i="1" s="1"/>
  <c r="R51" i="1"/>
  <c r="S51" i="1" s="1"/>
  <c r="R52" i="1"/>
  <c r="S52" i="1" s="1"/>
  <c r="R53" i="1"/>
  <c r="S53" i="1" s="1"/>
  <c r="AE53" i="1" s="1"/>
  <c r="R54" i="1"/>
  <c r="R55" i="1"/>
  <c r="AE55" i="1" s="1"/>
  <c r="R56" i="1"/>
  <c r="S56" i="1" s="1"/>
  <c r="AE56" i="1" s="1"/>
  <c r="R57" i="1"/>
  <c r="S57" i="1" s="1"/>
  <c r="AE57" i="1" s="1"/>
  <c r="R58" i="1"/>
  <c r="S58" i="1" s="1"/>
  <c r="AE58" i="1" s="1"/>
  <c r="R59" i="1"/>
  <c r="S59" i="1" s="1"/>
  <c r="AE59" i="1" s="1"/>
  <c r="R60" i="1"/>
  <c r="S60" i="1" s="1"/>
  <c r="R61" i="1"/>
  <c r="S61" i="1" s="1"/>
  <c r="R62" i="1"/>
  <c r="AE62" i="1" s="1"/>
  <c r="R63" i="1"/>
  <c r="R64" i="1"/>
  <c r="S64" i="1" s="1"/>
  <c r="AE64" i="1" s="1"/>
  <c r="R65" i="1"/>
  <c r="S65" i="1" s="1"/>
  <c r="AE65" i="1" s="1"/>
  <c r="R66" i="1"/>
  <c r="S66" i="1" s="1"/>
  <c r="AE66" i="1" s="1"/>
  <c r="R67" i="1"/>
  <c r="S67" i="1" s="1"/>
  <c r="AE67" i="1" s="1"/>
  <c r="R68" i="1"/>
  <c r="S68" i="1" s="1"/>
  <c r="AE68" i="1" s="1"/>
  <c r="R69" i="1"/>
  <c r="S69" i="1" s="1"/>
  <c r="AE69" i="1" s="1"/>
  <c r="R70" i="1"/>
  <c r="R71" i="1"/>
  <c r="S71" i="1" s="1"/>
  <c r="AE71" i="1" s="1"/>
  <c r="R72" i="1"/>
  <c r="R73" i="1"/>
  <c r="R74" i="1"/>
  <c r="AE74" i="1" s="1"/>
  <c r="R75" i="1"/>
  <c r="AE75" i="1" s="1"/>
  <c r="R76" i="1"/>
  <c r="R77" i="1"/>
  <c r="R78" i="1"/>
  <c r="R79" i="1"/>
  <c r="R80" i="1"/>
  <c r="R81" i="1"/>
  <c r="S81" i="1" s="1"/>
  <c r="AE81" i="1" s="1"/>
  <c r="R82" i="1"/>
  <c r="S82" i="1" s="1"/>
  <c r="AE82" i="1" s="1"/>
  <c r="R83" i="1"/>
  <c r="S83" i="1" s="1"/>
  <c r="R84" i="1"/>
  <c r="S84" i="1" s="1"/>
  <c r="AE84" i="1" s="1"/>
  <c r="R85" i="1"/>
  <c r="S85" i="1" s="1"/>
  <c r="R86" i="1"/>
  <c r="R87" i="1"/>
  <c r="R88" i="1"/>
  <c r="S88" i="1" s="1"/>
  <c r="R89" i="1"/>
  <c r="S89" i="1" s="1"/>
  <c r="R90" i="1"/>
  <c r="R91" i="1"/>
  <c r="R92" i="1"/>
  <c r="R93" i="1"/>
  <c r="R94" i="1"/>
  <c r="R95" i="1"/>
  <c r="R96" i="1"/>
  <c r="AE96" i="1" s="1"/>
  <c r="R97" i="1"/>
  <c r="S97" i="1" s="1"/>
  <c r="R98" i="1"/>
  <c r="R6" i="1"/>
  <c r="S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Q5" i="1"/>
  <c r="P5" i="1"/>
  <c r="N5" i="1"/>
  <c r="M5" i="1"/>
  <c r="L5" i="1"/>
  <c r="J5" i="1"/>
  <c r="F5" i="1"/>
  <c r="E5" i="1"/>
  <c r="AE7" i="1" l="1"/>
  <c r="AE42" i="1"/>
  <c r="AE36" i="1"/>
  <c r="AE30" i="1"/>
  <c r="AE8" i="1"/>
  <c r="AE22" i="1"/>
  <c r="AE18" i="1"/>
  <c r="AE94" i="1"/>
  <c r="AE92" i="1"/>
  <c r="AE88" i="1"/>
  <c r="AE60" i="1"/>
  <c r="AE52" i="1"/>
  <c r="AE24" i="1"/>
  <c r="AE6" i="1"/>
  <c r="AE97" i="1"/>
  <c r="AE95" i="1"/>
  <c r="AE89" i="1"/>
  <c r="AE85" i="1"/>
  <c r="AE83" i="1"/>
  <c r="AE61" i="1"/>
  <c r="AE51" i="1"/>
  <c r="AE23" i="1"/>
  <c r="AE21" i="1"/>
  <c r="AE19" i="1"/>
  <c r="AE63" i="1"/>
  <c r="S76" i="1"/>
  <c r="AE76" i="1" s="1"/>
  <c r="AE72" i="1"/>
  <c r="W98" i="1"/>
  <c r="V98" i="1"/>
  <c r="W96" i="1"/>
  <c r="V96" i="1"/>
  <c r="W94" i="1"/>
  <c r="W92" i="1"/>
  <c r="W90" i="1"/>
  <c r="V90" i="1"/>
  <c r="W88" i="1"/>
  <c r="W86" i="1"/>
  <c r="V86" i="1"/>
  <c r="W84" i="1"/>
  <c r="V84" i="1"/>
  <c r="W82" i="1"/>
  <c r="V82" i="1"/>
  <c r="W80" i="1"/>
  <c r="V80" i="1"/>
  <c r="W78" i="1"/>
  <c r="V78" i="1"/>
  <c r="W76" i="1"/>
  <c r="W74" i="1"/>
  <c r="V74" i="1"/>
  <c r="W72" i="1"/>
  <c r="V72" i="1"/>
  <c r="W70" i="1"/>
  <c r="V70" i="1"/>
  <c r="W68" i="1"/>
  <c r="V68" i="1"/>
  <c r="W66" i="1"/>
  <c r="V66" i="1"/>
  <c r="W64" i="1"/>
  <c r="V64" i="1"/>
  <c r="W62" i="1"/>
  <c r="V62" i="1"/>
  <c r="W60" i="1"/>
  <c r="W58" i="1"/>
  <c r="V58" i="1"/>
  <c r="W56" i="1"/>
  <c r="V56" i="1"/>
  <c r="W54" i="1"/>
  <c r="V54" i="1"/>
  <c r="W52" i="1"/>
  <c r="W50" i="1"/>
  <c r="V50" i="1"/>
  <c r="W48" i="1"/>
  <c r="V48" i="1"/>
  <c r="W46" i="1"/>
  <c r="V46" i="1"/>
  <c r="W44" i="1"/>
  <c r="V44" i="1"/>
  <c r="W42" i="1"/>
  <c r="V42" i="1"/>
  <c r="W40" i="1"/>
  <c r="V40" i="1"/>
  <c r="W38" i="1"/>
  <c r="V38" i="1"/>
  <c r="W36" i="1"/>
  <c r="V36" i="1"/>
  <c r="W34" i="1"/>
  <c r="V34" i="1"/>
  <c r="W32" i="1"/>
  <c r="V32" i="1"/>
  <c r="W30" i="1"/>
  <c r="V30" i="1"/>
  <c r="W28" i="1"/>
  <c r="V28" i="1"/>
  <c r="W26" i="1"/>
  <c r="V26" i="1"/>
  <c r="W24" i="1"/>
  <c r="W22" i="1"/>
  <c r="W20" i="1"/>
  <c r="V20" i="1"/>
  <c r="W18" i="1"/>
  <c r="W16" i="1"/>
  <c r="V16" i="1"/>
  <c r="W14" i="1"/>
  <c r="V14" i="1"/>
  <c r="W12" i="1"/>
  <c r="V12" i="1"/>
  <c r="W10" i="1"/>
  <c r="V10" i="1"/>
  <c r="W8" i="1"/>
  <c r="W6" i="1"/>
  <c r="W97" i="1"/>
  <c r="W95" i="1"/>
  <c r="W93" i="1"/>
  <c r="V93" i="1"/>
  <c r="W91" i="1"/>
  <c r="V91" i="1"/>
  <c r="W89" i="1"/>
  <c r="W87" i="1"/>
  <c r="V87" i="1"/>
  <c r="W85" i="1"/>
  <c r="V83" i="1"/>
  <c r="W83" i="1"/>
  <c r="V81" i="1"/>
  <c r="W81" i="1"/>
  <c r="V79" i="1"/>
  <c r="W79" i="1"/>
  <c r="V77" i="1"/>
  <c r="W77" i="1"/>
  <c r="V75" i="1"/>
  <c r="W75" i="1"/>
  <c r="V73" i="1"/>
  <c r="W73" i="1"/>
  <c r="V71" i="1"/>
  <c r="W71" i="1"/>
  <c r="V69" i="1"/>
  <c r="W69" i="1"/>
  <c r="V67" i="1"/>
  <c r="W67" i="1"/>
  <c r="V65" i="1"/>
  <c r="W65" i="1"/>
  <c r="W63" i="1"/>
  <c r="W61" i="1"/>
  <c r="V59" i="1"/>
  <c r="W59" i="1"/>
  <c r="V57" i="1"/>
  <c r="W57" i="1"/>
  <c r="V55" i="1"/>
  <c r="W55" i="1"/>
  <c r="V53" i="1"/>
  <c r="W53" i="1"/>
  <c r="W51" i="1"/>
  <c r="V49" i="1"/>
  <c r="W49" i="1"/>
  <c r="V47" i="1"/>
  <c r="W47" i="1"/>
  <c r="V45" i="1"/>
  <c r="W45" i="1"/>
  <c r="V43" i="1"/>
  <c r="W43" i="1"/>
  <c r="V41" i="1"/>
  <c r="W41" i="1"/>
  <c r="V39" i="1"/>
  <c r="W39" i="1"/>
  <c r="V37" i="1"/>
  <c r="W37" i="1"/>
  <c r="V35" i="1"/>
  <c r="W35" i="1"/>
  <c r="V33" i="1"/>
  <c r="W33" i="1"/>
  <c r="V31" i="1"/>
  <c r="W31" i="1"/>
  <c r="V29" i="1"/>
  <c r="W29" i="1"/>
  <c r="V27" i="1"/>
  <c r="W27" i="1"/>
  <c r="V25" i="1"/>
  <c r="W25" i="1"/>
  <c r="W23" i="1"/>
  <c r="W21" i="1"/>
  <c r="W19" i="1"/>
  <c r="V17" i="1"/>
  <c r="W17" i="1"/>
  <c r="V15" i="1"/>
  <c r="W15" i="1"/>
  <c r="V13" i="1"/>
  <c r="W13" i="1"/>
  <c r="V11" i="1"/>
  <c r="W11" i="1"/>
  <c r="V9" i="1"/>
  <c r="W9" i="1"/>
  <c r="W7" i="1"/>
  <c r="K5" i="1"/>
  <c r="R5" i="1"/>
  <c r="V7" i="1" l="1"/>
  <c r="V8" i="1"/>
  <c r="V18" i="1"/>
  <c r="V22" i="1"/>
  <c r="V6" i="1"/>
  <c r="V19" i="1"/>
  <c r="V21" i="1"/>
  <c r="V23" i="1"/>
  <c r="V51" i="1"/>
  <c r="V61" i="1"/>
  <c r="V85" i="1"/>
  <c r="V89" i="1"/>
  <c r="V95" i="1"/>
  <c r="V97" i="1"/>
  <c r="V24" i="1"/>
  <c r="V52" i="1"/>
  <c r="V60" i="1"/>
  <c r="V76" i="1"/>
  <c r="V88" i="1"/>
  <c r="V92" i="1"/>
  <c r="V94" i="1"/>
  <c r="V63" i="1"/>
  <c r="AE5" i="1"/>
  <c r="S5" i="1"/>
</calcChain>
</file>

<file path=xl/sharedStrings.xml><?xml version="1.0" encoding="utf-8"?>
<sst xmlns="http://schemas.openxmlformats.org/spreadsheetml/2006/main" count="352" uniqueCount="146">
  <si>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</si>
  <si>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</si>
  <si>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</si>
  <si>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</si>
  <si>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</si>
  <si>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</si>
  <si>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</si>
  <si>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</si>
  <si>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</si>
  <si>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</si>
  <si>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</si>
  <si>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</si>
  <si>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</si>
  <si>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</si>
  <si>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</si>
  <si>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</si>
  <si>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</si>
  <si>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</si>
  <si>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</si>
  <si>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</si>
  <si>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</si>
  <si>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</si>
  <si>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29,07,</t>
  </si>
  <si>
    <t>30,07,</t>
  </si>
  <si>
    <t>03,08,</t>
  </si>
  <si>
    <t>01,08,</t>
  </si>
  <si>
    <t>31,07,</t>
  </si>
  <si>
    <t>25,07,</t>
  </si>
  <si>
    <t>24,07,</t>
  </si>
  <si>
    <t>18,07,</t>
  </si>
  <si>
    <t>17,07,</t>
  </si>
  <si>
    <t>11,07,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</si>
  <si>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</si>
  <si>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</si>
  <si>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</si>
  <si>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</si>
  <si>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</si>
  <si>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</si>
  <si>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</si>
  <si>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</si>
  <si>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</si>
  <si>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</si>
  <si>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</si>
  <si>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</si>
  <si>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</si>
  <si>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</si>
  <si>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</si>
  <si>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</si>
  <si>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</si>
  <si>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218  Колбаса Докторская оригинальная ТМ Особый рецепт БОЛЬШОЙ БАТОН, п/а ВЕС, ТМ Стародворье ПОКОМ</t>
  </si>
  <si>
    <t>не в матрице</t>
  </si>
  <si>
    <t>завод ратировал на  465  Колбаса Филейная оригинальная ТМ Особый рецепт в оболочке полиамид. ВЕС.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</si>
  <si>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</si>
  <si>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</si>
  <si>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</si>
  <si>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</si>
  <si>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</si>
  <si>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</si>
  <si>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</si>
  <si>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</si>
  <si>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</si>
  <si>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</si>
  <si>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</si>
  <si>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</si>
  <si>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24,07,24 филиал обнулил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</si>
  <si>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</si>
  <si>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</si>
  <si>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</si>
  <si>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</si>
  <si>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</si>
  <si>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</si>
  <si>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</si>
  <si>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</si>
  <si>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</si>
  <si>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</si>
  <si>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</si>
  <si>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</si>
  <si>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</si>
  <si>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</si>
  <si>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</si>
  <si>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</si>
  <si>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</si>
  <si>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</si>
  <si>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</si>
  <si>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</si>
  <si>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</si>
  <si>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</si>
  <si>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</si>
  <si>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</si>
  <si>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</si>
  <si>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</si>
  <si>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</si>
  <si>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</si>
  <si>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</si>
  <si>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</si>
  <si>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</si>
  <si>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</si>
  <si>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</si>
  <si>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</si>
  <si>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</si>
  <si>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</si>
  <si>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</si>
  <si>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</si>
  <si>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</si>
  <si>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</si>
  <si>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</si>
  <si>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</si>
  <si>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</si>
  <si>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</si>
  <si>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</si>
  <si>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</si>
  <si>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</si>
  <si>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</si>
  <si>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</si>
  <si>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</si>
  <si>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</si>
  <si>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</si>
  <si>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</si>
  <si>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</si>
  <si>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</si>
  <si>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</si>
  <si>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</si>
  <si>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26,07,24 филиал обнулил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</si>
  <si>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</si>
  <si>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</si>
  <si>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</si>
  <si>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</si>
  <si>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</si>
  <si>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</si>
  <si>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</si>
  <si>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</si>
  <si>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</si>
  <si>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</si>
  <si>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</si>
  <si>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</si>
  <si>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</si>
  <si>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</si>
  <si>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</si>
  <si>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Сардельки Сочинки с сочным окороком ТМ Стародворье полиамид мгс ф/в 0,4 кг СК3</t>
  </si>
  <si>
    <t>Донецк</t>
  </si>
  <si>
    <t>дубль на 328 / не правильно поставлен приход</t>
  </si>
  <si>
    <t>заказ</t>
  </si>
  <si>
    <t>05,08,</t>
  </si>
  <si>
    <t>Spar (акция август)</t>
  </si>
  <si>
    <t>ТК Вояж (акция август)</t>
  </si>
  <si>
    <t>ТК Вояж (акция август) / 26,07,24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</si>
</sst>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7" fillId="7" borderId="1" xfId="1" applyNumberFormat="1" applyFont="1" applyFill="1"/>
    <xf numFmtId="164" fontId="5" fillId="8" borderId="1" xfId="1" applyNumberFormat="1" applyFont="1" applyFill="1"/>
    <xf numFmtId="164" fontId="8" fillId="8" borderId="1" xfId="1" applyNumberFormat="1" applyFont="1" applyFill="1"/>
    <xf numFmtId="164" fontId="1" fillId="0" borderId="1" xfId="1" applyNumberFormat="1" applyFill="1"/>
    <xf numFmtId="164" fontId="9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1,08,24%20&#1076;&#1085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</row>
        <row r="4">
          <cell r="N4" t="str">
            <v>29,07,</v>
          </cell>
        </row>
        <row r="5">
          <cell r="E5">
            <v>34239.133999999998</v>
          </cell>
          <cell r="F5">
            <v>31009.178</v>
          </cell>
          <cell r="J5">
            <v>32740.829999999994</v>
          </cell>
          <cell r="K5">
            <v>1498.3039999999999</v>
          </cell>
          <cell r="L5">
            <v>0</v>
          </cell>
          <cell r="M5">
            <v>0</v>
          </cell>
          <cell r="N5">
            <v>6588.6784799999996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258.959</v>
          </cell>
          <cell r="D6">
            <v>410.05200000000002</v>
          </cell>
          <cell r="E6">
            <v>226.09200000000001</v>
          </cell>
          <cell r="F6">
            <v>335.10399999999998</v>
          </cell>
          <cell r="G6">
            <v>1</v>
          </cell>
          <cell r="H6">
            <v>50</v>
          </cell>
          <cell r="I6" t="str">
            <v>матрица</v>
          </cell>
          <cell r="J6">
            <v>209.35</v>
          </cell>
          <cell r="K6">
            <v>16.742000000000019</v>
          </cell>
          <cell r="N6">
            <v>81.063300000000083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296.26900000000001</v>
          </cell>
          <cell r="D7">
            <v>218.75800000000001</v>
          </cell>
          <cell r="E7">
            <v>251.77600000000001</v>
          </cell>
          <cell r="F7">
            <v>136.11199999999999</v>
          </cell>
          <cell r="G7">
            <v>1</v>
          </cell>
          <cell r="H7">
            <v>45</v>
          </cell>
          <cell r="I7" t="str">
            <v>матрица</v>
          </cell>
          <cell r="J7">
            <v>241.85</v>
          </cell>
          <cell r="K7">
            <v>9.9260000000000161</v>
          </cell>
          <cell r="N7">
            <v>110.254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635.66499999999996</v>
          </cell>
          <cell r="D8">
            <v>355.50400000000002</v>
          </cell>
          <cell r="E8">
            <v>572.71299999999997</v>
          </cell>
          <cell r="F8">
            <v>251.43100000000001</v>
          </cell>
          <cell r="G8">
            <v>1</v>
          </cell>
          <cell r="H8">
            <v>45</v>
          </cell>
          <cell r="I8" t="str">
            <v>матрица</v>
          </cell>
          <cell r="J8">
            <v>577.76</v>
          </cell>
          <cell r="K8">
            <v>-5.0470000000000255</v>
          </cell>
          <cell r="N8">
            <v>108.6052000000001</v>
          </cell>
        </row>
        <row r="9">
          <cell r="A9" t="str">
            <v xml:space="preserve"> 018  Сосиски Рубленые, Вязанка вискофан  ВЕС.ПОКОМ</v>
          </cell>
          <cell r="B9" t="str">
            <v>кг</v>
          </cell>
          <cell r="C9">
            <v>36.944000000000003</v>
          </cell>
          <cell r="D9">
            <v>30.565000000000001</v>
          </cell>
          <cell r="E9">
            <v>23.960999999999999</v>
          </cell>
          <cell r="F9">
            <v>40.000999999999998</v>
          </cell>
          <cell r="G9">
            <v>1</v>
          </cell>
          <cell r="H9">
            <v>40</v>
          </cell>
          <cell r="I9" t="str">
            <v>матрица</v>
          </cell>
          <cell r="J9">
            <v>24.7</v>
          </cell>
          <cell r="K9">
            <v>-0.73900000000000077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B10" t="str">
            <v>шт</v>
          </cell>
          <cell r="C10">
            <v>678</v>
          </cell>
          <cell r="D10">
            <v>731</v>
          </cell>
          <cell r="E10">
            <v>533</v>
          </cell>
          <cell r="F10">
            <v>727</v>
          </cell>
          <cell r="G10">
            <v>0.45</v>
          </cell>
          <cell r="H10">
            <v>45</v>
          </cell>
          <cell r="I10" t="str">
            <v>матрица</v>
          </cell>
          <cell r="J10">
            <v>538</v>
          </cell>
          <cell r="K10">
            <v>-5</v>
          </cell>
          <cell r="N10">
            <v>117.8000000000002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B11" t="str">
            <v>шт</v>
          </cell>
          <cell r="C11">
            <v>802</v>
          </cell>
          <cell r="D11">
            <v>840</v>
          </cell>
          <cell r="E11">
            <v>797</v>
          </cell>
          <cell r="F11">
            <v>521</v>
          </cell>
          <cell r="G11">
            <v>0.45</v>
          </cell>
          <cell r="H11">
            <v>45</v>
          </cell>
          <cell r="I11" t="str">
            <v>матрица</v>
          </cell>
          <cell r="J11">
            <v>781</v>
          </cell>
          <cell r="K11">
            <v>16</v>
          </cell>
          <cell r="N11">
            <v>120</v>
          </cell>
        </row>
        <row r="12">
          <cell r="A12" t="str">
            <v xml:space="preserve"> 047  Кол Баварская, белков.обол. в термоусад. пакете 0.17 кг, ТМ Стародворье  ПОКОМ</v>
          </cell>
          <cell r="B12" t="str">
            <v>шт</v>
          </cell>
          <cell r="C12">
            <v>5</v>
          </cell>
          <cell r="D12">
            <v>75</v>
          </cell>
          <cell r="E12">
            <v>37</v>
          </cell>
          <cell r="F12">
            <v>37</v>
          </cell>
          <cell r="G12">
            <v>0.17</v>
          </cell>
          <cell r="H12">
            <v>180</v>
          </cell>
          <cell r="I12" t="str">
            <v>матрица</v>
          </cell>
          <cell r="J12">
            <v>41</v>
          </cell>
          <cell r="K12">
            <v>-4</v>
          </cell>
        </row>
        <row r="13">
          <cell r="A13" t="str">
            <v xml:space="preserve"> 062  Колбаса Кракушка пряная с сальцем, 0.3кг в/у п/к, БАВАРУШКА ПОКОМ</v>
          </cell>
          <cell r="B13" t="str">
            <v>шт</v>
          </cell>
          <cell r="C13">
            <v>17</v>
          </cell>
          <cell r="D13">
            <v>50</v>
          </cell>
          <cell r="E13">
            <v>9</v>
          </cell>
          <cell r="F13">
            <v>46</v>
          </cell>
          <cell r="G13">
            <v>0.3</v>
          </cell>
          <cell r="H13">
            <v>40</v>
          </cell>
          <cell r="I13" t="str">
            <v>матрица</v>
          </cell>
          <cell r="J13">
            <v>13</v>
          </cell>
          <cell r="K13">
            <v>-4</v>
          </cell>
          <cell r="N13">
            <v>43.8</v>
          </cell>
        </row>
        <row r="14">
          <cell r="A14" t="str">
            <v xml:space="preserve"> 064  Колбаса Молочная Дугушка, вектор 0,4 кг, ТМ Стародворье  ПОКОМ</v>
          </cell>
          <cell r="B14" t="str">
            <v>шт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</row>
        <row r="15">
          <cell r="A15" t="str">
            <v xml:space="preserve"> 077  Колбаса Сервелат запеч Дугушка, вектор 0,35 кг, ТМ Стародворье    ПОКОМ</v>
          </cell>
          <cell r="B15" t="str">
            <v>шт</v>
          </cell>
          <cell r="D15">
            <v>570.38900000000001</v>
          </cell>
          <cell r="G15">
            <v>0</v>
          </cell>
          <cell r="H15" t="e">
            <v>#N/A</v>
          </cell>
          <cell r="I15" t="str">
            <v>не в матрице</v>
          </cell>
          <cell r="K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98</v>
          </cell>
          <cell r="D16">
            <v>105</v>
          </cell>
          <cell r="E16">
            <v>94</v>
          </cell>
          <cell r="F16">
            <v>90</v>
          </cell>
          <cell r="G16">
            <v>0.17</v>
          </cell>
          <cell r="H16">
            <v>180</v>
          </cell>
          <cell r="I16" t="str">
            <v>матрица</v>
          </cell>
          <cell r="J16">
            <v>96</v>
          </cell>
          <cell r="K16">
            <v>-2</v>
          </cell>
          <cell r="N16">
            <v>30</v>
          </cell>
        </row>
        <row r="17">
          <cell r="A17" t="str">
            <v xml:space="preserve"> 117  Колбаса Сервелат Филейбургский с ароматными пряностями, в/у 0,35 кг срез, БАВАРУШКА ПОКОМ</v>
          </cell>
          <cell r="B17" t="str">
            <v>шт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</row>
        <row r="18">
          <cell r="A18" t="str">
            <v xml:space="preserve"> 118  Колбаса Сервелат Филейбургский с филе сочного окорока, в/у 0,35 кг срез, БАВАРУШКА ПОКОМ</v>
          </cell>
          <cell r="B18" t="str">
            <v>шт</v>
          </cell>
          <cell r="G18">
            <v>0</v>
          </cell>
          <cell r="H18" t="e">
            <v>#N/A</v>
          </cell>
          <cell r="I18" t="str">
            <v>матрица</v>
          </cell>
          <cell r="K18">
            <v>0</v>
          </cell>
        </row>
        <row r="19">
          <cell r="A19" t="str">
            <v xml:space="preserve"> 200  Ветчина Дугушка ТМ Стародворье, вектор в/у    ПОКОМ</v>
          </cell>
          <cell r="B19" t="str">
            <v>кг</v>
          </cell>
          <cell r="C19">
            <v>2002.1310000000001</v>
          </cell>
          <cell r="D19">
            <v>2999.7660000000001</v>
          </cell>
          <cell r="E19">
            <v>1952.1369999999999</v>
          </cell>
          <cell r="F19">
            <v>2570.8220000000001</v>
          </cell>
          <cell r="G19">
            <v>1</v>
          </cell>
          <cell r="H19">
            <v>55</v>
          </cell>
          <cell r="I19" t="str">
            <v>матрица</v>
          </cell>
          <cell r="J19">
            <v>1841.25</v>
          </cell>
          <cell r="K19">
            <v>110.88699999999994</v>
          </cell>
          <cell r="N19">
            <v>450</v>
          </cell>
        </row>
        <row r="20">
          <cell r="A20" t="str">
            <v xml:space="preserve"> 201  Ветчина Нежная ТМ Особый рецепт, (2,5кг), ПОКОМ</v>
          </cell>
          <cell r="B20" t="str">
            <v>кг</v>
          </cell>
          <cell r="C20">
            <v>3874.9380000000001</v>
          </cell>
          <cell r="D20">
            <v>1710.43</v>
          </cell>
          <cell r="E20">
            <v>2589.9609999999998</v>
          </cell>
          <cell r="F20">
            <v>1741.6010000000001</v>
          </cell>
          <cell r="G20">
            <v>1</v>
          </cell>
          <cell r="H20">
            <v>50</v>
          </cell>
          <cell r="I20" t="str">
            <v>матрица</v>
          </cell>
          <cell r="J20">
            <v>2584.4</v>
          </cell>
          <cell r="K20">
            <v>5.5609999999996944</v>
          </cell>
          <cell r="N20">
            <v>450</v>
          </cell>
        </row>
        <row r="21">
          <cell r="A21" t="str">
            <v xml:space="preserve"> 217  Колбаса Докторская Дугушка, ВЕС, НЕ ГОСТ, ТМ Стародворье ПОКОМ</v>
          </cell>
          <cell r="B21" t="str">
            <v>кг</v>
          </cell>
          <cell r="C21">
            <v>-346.11700000000002</v>
          </cell>
          <cell r="D21">
            <v>346.11700000000002</v>
          </cell>
          <cell r="G21">
            <v>0</v>
          </cell>
          <cell r="H21">
            <v>55</v>
          </cell>
          <cell r="I21" t="str">
            <v>не в матрице</v>
          </cell>
          <cell r="J21">
            <v>10</v>
          </cell>
          <cell r="K21">
            <v>-10</v>
          </cell>
        </row>
        <row r="22">
          <cell r="A22" t="str">
            <v xml:space="preserve"> 225  Колбаса Дугушка со шпиком, ВЕС, ТМ Стародворье   ПОКОМ</v>
          </cell>
          <cell r="B22" t="str">
            <v>кг</v>
          </cell>
          <cell r="G22">
            <v>0</v>
          </cell>
          <cell r="H22">
            <v>50</v>
          </cell>
          <cell r="I22" t="str">
            <v>матрица</v>
          </cell>
          <cell r="K22">
            <v>0</v>
          </cell>
        </row>
        <row r="23">
          <cell r="A23" t="str">
            <v xml:space="preserve"> 229  Колбаса Молочная Дугушка, в/у, ВЕС, ТМ Стародворье   ПОКОМ</v>
          </cell>
          <cell r="B23" t="str">
            <v>кг</v>
          </cell>
          <cell r="C23">
            <v>2519.0450000000001</v>
          </cell>
          <cell r="D23">
            <v>3834.68</v>
          </cell>
          <cell r="E23">
            <v>3147.2130000000002</v>
          </cell>
          <cell r="F23">
            <v>2385.4650000000001</v>
          </cell>
          <cell r="G23">
            <v>1</v>
          </cell>
          <cell r="H23">
            <v>55</v>
          </cell>
          <cell r="I23" t="str">
            <v>матрица</v>
          </cell>
          <cell r="J23">
            <v>2959.9</v>
          </cell>
          <cell r="K23">
            <v>187.3130000000001</v>
          </cell>
          <cell r="N23">
            <v>750</v>
          </cell>
        </row>
        <row r="24">
          <cell r="A24" t="str">
            <v xml:space="preserve"> 230  Колбаса Молочная Особая ТМ Особый рецепт, п/а, ВЕС. ПОКОМ</v>
          </cell>
          <cell r="B24" t="str">
            <v>кг</v>
          </cell>
          <cell r="C24">
            <v>1343.8119999999999</v>
          </cell>
          <cell r="D24">
            <v>172.684</v>
          </cell>
          <cell r="E24">
            <v>1238.152</v>
          </cell>
          <cell r="F24">
            <v>1E-3</v>
          </cell>
          <cell r="G24">
            <v>0</v>
          </cell>
          <cell r="H24">
            <v>60</v>
          </cell>
          <cell r="I24" t="str">
            <v>не в матрице /ротация ОР</v>
          </cell>
          <cell r="J24">
            <v>1202.4000000000001</v>
          </cell>
          <cell r="K24">
            <v>35.751999999999953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B25" t="str">
            <v>кг</v>
          </cell>
          <cell r="C25">
            <v>398.39699999999999</v>
          </cell>
          <cell r="D25">
            <v>680.78</v>
          </cell>
          <cell r="E25">
            <v>416.94099999999997</v>
          </cell>
          <cell r="F25">
            <v>502.05099999999999</v>
          </cell>
          <cell r="G25">
            <v>1</v>
          </cell>
          <cell r="H25">
            <v>60</v>
          </cell>
          <cell r="I25" t="str">
            <v>матрица</v>
          </cell>
          <cell r="J25">
            <v>387.5</v>
          </cell>
          <cell r="K25">
            <v>29.440999999999974</v>
          </cell>
          <cell r="N25">
            <v>121.23520000000011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B26" t="str">
            <v>кг</v>
          </cell>
          <cell r="C26">
            <v>877.798</v>
          </cell>
          <cell r="D26">
            <v>1204.3489999999999</v>
          </cell>
          <cell r="E26">
            <v>869.93200000000002</v>
          </cell>
          <cell r="F26">
            <v>974.26499999999999</v>
          </cell>
          <cell r="G26">
            <v>1</v>
          </cell>
          <cell r="H26">
            <v>60</v>
          </cell>
          <cell r="I26" t="str">
            <v>матрица</v>
          </cell>
          <cell r="J26">
            <v>834</v>
          </cell>
          <cell r="K26">
            <v>35.932000000000016</v>
          </cell>
          <cell r="N26">
            <v>197.2778000000003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B27" t="str">
            <v>кг</v>
          </cell>
          <cell r="C27">
            <v>1542.2280000000001</v>
          </cell>
          <cell r="D27">
            <v>1696.366</v>
          </cell>
          <cell r="E27">
            <v>1450.92</v>
          </cell>
          <cell r="F27">
            <v>1421.4880000000001</v>
          </cell>
          <cell r="G27">
            <v>1</v>
          </cell>
          <cell r="H27">
            <v>60</v>
          </cell>
          <cell r="I27" t="str">
            <v>матрица</v>
          </cell>
          <cell r="J27">
            <v>1365.55</v>
          </cell>
          <cell r="K27">
            <v>85.370000000000118</v>
          </cell>
          <cell r="N27">
            <v>352.66690000000062</v>
          </cell>
        </row>
        <row r="28">
          <cell r="A28" t="str">
            <v xml:space="preserve"> 243  Колбаса Сервелат Зернистый, ВЕС.  ПОКОМ</v>
          </cell>
          <cell r="B28" t="str">
            <v>кг</v>
          </cell>
          <cell r="C28">
            <v>18.518000000000001</v>
          </cell>
          <cell r="E28">
            <v>8.9339999999999993</v>
          </cell>
          <cell r="G28">
            <v>1</v>
          </cell>
          <cell r="H28">
            <v>35</v>
          </cell>
          <cell r="I28" t="str">
            <v>матрица</v>
          </cell>
          <cell r="J28">
            <v>9.9</v>
          </cell>
          <cell r="K28">
            <v>-0.96600000000000108</v>
          </cell>
          <cell r="N28">
            <v>17.30009999999999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G29">
            <v>0</v>
          </cell>
          <cell r="H29" t="e">
            <v>#N/A</v>
          </cell>
          <cell r="I29" t="str">
            <v>матрица</v>
          </cell>
          <cell r="K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G30">
            <v>0</v>
          </cell>
          <cell r="H30">
            <v>30</v>
          </cell>
          <cell r="I30" t="str">
            <v>матрица</v>
          </cell>
          <cell r="K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255.827</v>
          </cell>
          <cell r="D31">
            <v>847.87699999999995</v>
          </cell>
          <cell r="E31">
            <v>478.64499999999998</v>
          </cell>
          <cell r="F31">
            <v>420.36599999999999</v>
          </cell>
          <cell r="G31">
            <v>1</v>
          </cell>
          <cell r="H31">
            <v>30</v>
          </cell>
          <cell r="I31" t="str">
            <v>матрица</v>
          </cell>
          <cell r="J31">
            <v>520.79999999999995</v>
          </cell>
          <cell r="K31">
            <v>-42.154999999999973</v>
          </cell>
          <cell r="N31">
            <v>200</v>
          </cell>
        </row>
        <row r="32">
          <cell r="A32" t="str">
            <v xml:space="preserve"> 251  Сосиски Баварские, ВЕС.  ПОКОМ</v>
          </cell>
          <cell r="B32" t="str">
            <v>кг</v>
          </cell>
          <cell r="G32">
            <v>0</v>
          </cell>
          <cell r="H32" t="e">
            <v>#N/A</v>
          </cell>
          <cell r="I32" t="str">
            <v>матрица</v>
          </cell>
          <cell r="K32">
            <v>0</v>
          </cell>
        </row>
        <row r="33">
          <cell r="A33" t="str">
            <v xml:space="preserve"> 253  Сосиски Ганноверские   ПОКОМ</v>
          </cell>
          <cell r="B33" t="str">
            <v>кг</v>
          </cell>
          <cell r="G33">
            <v>0</v>
          </cell>
          <cell r="H33">
            <v>40</v>
          </cell>
          <cell r="I33" t="str">
            <v>матрица</v>
          </cell>
          <cell r="K33">
            <v>0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B34" t="str">
            <v>кг</v>
          </cell>
          <cell r="C34">
            <v>4553.7700000000004</v>
          </cell>
          <cell r="D34">
            <v>5735.7259999999997</v>
          </cell>
          <cell r="E34">
            <v>3795.8829999999998</v>
          </cell>
          <cell r="F34">
            <v>5739.8029999999999</v>
          </cell>
          <cell r="G34">
            <v>1</v>
          </cell>
          <cell r="H34">
            <v>40</v>
          </cell>
          <cell r="I34" t="str">
            <v>матрица</v>
          </cell>
          <cell r="J34">
            <v>3761.65</v>
          </cell>
          <cell r="K34">
            <v>34.23299999999972</v>
          </cell>
          <cell r="N34">
            <v>700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B35" t="str">
            <v>кг</v>
          </cell>
          <cell r="G35">
            <v>0</v>
          </cell>
          <cell r="H35">
            <v>35</v>
          </cell>
          <cell r="I35" t="str">
            <v>матрица</v>
          </cell>
          <cell r="K35">
            <v>0</v>
          </cell>
        </row>
        <row r="36">
          <cell r="A36" t="str">
            <v xml:space="preserve"> 259  Сосиски Сливочные Дугушка, ВЕС.   ПОКОМ</v>
          </cell>
          <cell r="B36" t="str">
            <v>кг</v>
          </cell>
          <cell r="C36">
            <v>27.28</v>
          </cell>
          <cell r="D36">
            <v>1.494</v>
          </cell>
          <cell r="E36">
            <v>9.1549999999999994</v>
          </cell>
          <cell r="F36">
            <v>18.312999999999999</v>
          </cell>
          <cell r="G36">
            <v>1</v>
          </cell>
          <cell r="H36">
            <v>45</v>
          </cell>
          <cell r="I36" t="str">
            <v>матрица</v>
          </cell>
          <cell r="J36">
            <v>9.15</v>
          </cell>
          <cell r="K36">
            <v>4.9999999999990052E-3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G38">
            <v>0</v>
          </cell>
          <cell r="H38">
            <v>45</v>
          </cell>
          <cell r="I38" t="str">
            <v>матрица</v>
          </cell>
          <cell r="K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78.197999999999993</v>
          </cell>
          <cell r="D39">
            <v>12.855</v>
          </cell>
          <cell r="E39">
            <v>37.935000000000002</v>
          </cell>
          <cell r="F39">
            <v>21.222000000000001</v>
          </cell>
          <cell r="G39">
            <v>1</v>
          </cell>
          <cell r="H39">
            <v>45</v>
          </cell>
          <cell r="I39" t="str">
            <v>матрица</v>
          </cell>
          <cell r="J39">
            <v>43</v>
          </cell>
          <cell r="K39">
            <v>-5.0649999999999977</v>
          </cell>
          <cell r="N39">
            <v>66.480699999999999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55.037999999999997</v>
          </cell>
          <cell r="D40">
            <v>17.326000000000001</v>
          </cell>
          <cell r="E40">
            <v>20.21</v>
          </cell>
          <cell r="F40">
            <v>39.658000000000001</v>
          </cell>
          <cell r="G40">
            <v>1</v>
          </cell>
          <cell r="H40">
            <v>45</v>
          </cell>
          <cell r="I40" t="str">
            <v>матрица</v>
          </cell>
          <cell r="J40">
            <v>23.7</v>
          </cell>
          <cell r="K40">
            <v>-3.4899999999999984</v>
          </cell>
        </row>
        <row r="41">
          <cell r="A41" t="str">
            <v xml:space="preserve"> 273  Сосиски Сочинки с сочной грудинкой, МГС 0.4кг,   ПОКОМ</v>
          </cell>
          <cell r="B41" t="str">
            <v>шт</v>
          </cell>
          <cell r="C41">
            <v>944</v>
          </cell>
          <cell r="D41">
            <v>816</v>
          </cell>
          <cell r="E41">
            <v>941</v>
          </cell>
          <cell r="F41">
            <v>530</v>
          </cell>
          <cell r="G41">
            <v>0.4</v>
          </cell>
          <cell r="H41">
            <v>45</v>
          </cell>
          <cell r="I41" t="str">
            <v>матрица</v>
          </cell>
          <cell r="J41">
            <v>947</v>
          </cell>
          <cell r="K41">
            <v>-6</v>
          </cell>
          <cell r="N41">
            <v>220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B42" t="str">
            <v>шт</v>
          </cell>
          <cell r="G42">
            <v>0</v>
          </cell>
          <cell r="H42">
            <v>50</v>
          </cell>
          <cell r="I42" t="str">
            <v>матрица</v>
          </cell>
          <cell r="K42">
            <v>0</v>
          </cell>
        </row>
        <row r="43">
          <cell r="A43" t="str">
            <v xml:space="preserve"> 278  Сосиски Сочинки с сочным окороком, МГС 0.4кг,   ПОКОМ</v>
          </cell>
          <cell r="B43" t="str">
            <v>шт</v>
          </cell>
          <cell r="C43">
            <v>906</v>
          </cell>
          <cell r="D43">
            <v>744</v>
          </cell>
          <cell r="E43">
            <v>800</v>
          </cell>
          <cell r="F43">
            <v>576</v>
          </cell>
          <cell r="G43">
            <v>0.4</v>
          </cell>
          <cell r="H43">
            <v>45</v>
          </cell>
          <cell r="I43" t="str">
            <v>матрица</v>
          </cell>
          <cell r="J43">
            <v>809</v>
          </cell>
          <cell r="K43">
            <v>-9</v>
          </cell>
          <cell r="N43">
            <v>200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362.34399999999999</v>
          </cell>
          <cell r="D44">
            <v>445.85599999999999</v>
          </cell>
          <cell r="E44">
            <v>326.77999999999997</v>
          </cell>
          <cell r="F44">
            <v>359.98099999999999</v>
          </cell>
          <cell r="G44">
            <v>1</v>
          </cell>
          <cell r="H44">
            <v>45</v>
          </cell>
          <cell r="I44" t="str">
            <v>матрица</v>
          </cell>
          <cell r="J44">
            <v>321.35000000000002</v>
          </cell>
          <cell r="K44">
            <v>5.42999999999995</v>
          </cell>
          <cell r="N44">
            <v>181.8572999999999</v>
          </cell>
        </row>
        <row r="45">
          <cell r="A45" t="str">
            <v xml:space="preserve"> 284  Сосиски Молокуши миникушай ТМ Вязанка, 0.45кг,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100</v>
          </cell>
          <cell r="D46">
            <v>241</v>
          </cell>
          <cell r="E46">
            <v>171</v>
          </cell>
          <cell r="F46">
            <v>119</v>
          </cell>
          <cell r="G46">
            <v>0.35</v>
          </cell>
          <cell r="H46">
            <v>40</v>
          </cell>
          <cell r="I46" t="str">
            <v>матрица</v>
          </cell>
          <cell r="J46">
            <v>196</v>
          </cell>
          <cell r="K46">
            <v>-25</v>
          </cell>
          <cell r="N46">
            <v>49.900000000000027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44.058</v>
          </cell>
          <cell r="D47">
            <v>12.781000000000001</v>
          </cell>
          <cell r="E47">
            <v>19.239000000000001</v>
          </cell>
          <cell r="F47">
            <v>19.058</v>
          </cell>
          <cell r="G47">
            <v>1</v>
          </cell>
          <cell r="H47">
            <v>40</v>
          </cell>
          <cell r="I47" t="str">
            <v>матрица</v>
          </cell>
          <cell r="J47">
            <v>20.8</v>
          </cell>
          <cell r="K47">
            <v>-1.5609999999999999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209</v>
          </cell>
          <cell r="D48">
            <v>1199</v>
          </cell>
          <cell r="E48">
            <v>426</v>
          </cell>
          <cell r="F48">
            <v>751</v>
          </cell>
          <cell r="G48">
            <v>0.4</v>
          </cell>
          <cell r="H48">
            <v>40</v>
          </cell>
          <cell r="I48" t="str">
            <v>матрица</v>
          </cell>
          <cell r="J48">
            <v>434</v>
          </cell>
          <cell r="K48">
            <v>-8</v>
          </cell>
          <cell r="N48">
            <v>210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1435</v>
          </cell>
          <cell r="D49">
            <v>348</v>
          </cell>
          <cell r="E49">
            <v>719</v>
          </cell>
          <cell r="F49">
            <v>323</v>
          </cell>
          <cell r="G49">
            <v>0.4</v>
          </cell>
          <cell r="H49">
            <v>45</v>
          </cell>
          <cell r="I49" t="str">
            <v>матрица</v>
          </cell>
          <cell r="J49">
            <v>722</v>
          </cell>
          <cell r="K49">
            <v>-3</v>
          </cell>
          <cell r="N49">
            <v>150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B50" t="str">
            <v>кг</v>
          </cell>
          <cell r="C50">
            <v>49.923000000000002</v>
          </cell>
          <cell r="D50">
            <v>21.326000000000001</v>
          </cell>
          <cell r="E50">
            <v>40.581000000000003</v>
          </cell>
          <cell r="F50">
            <v>7.0650000000000004</v>
          </cell>
          <cell r="G50">
            <v>1</v>
          </cell>
          <cell r="H50">
            <v>40</v>
          </cell>
          <cell r="I50" t="str">
            <v>матрица</v>
          </cell>
          <cell r="J50">
            <v>41.7</v>
          </cell>
          <cell r="K50">
            <v>-1.1189999999999998</v>
          </cell>
          <cell r="N50">
            <v>24.548100000000002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350</v>
          </cell>
          <cell r="D51">
            <v>84</v>
          </cell>
          <cell r="E51">
            <v>234</v>
          </cell>
          <cell r="F51">
            <v>163</v>
          </cell>
          <cell r="G51">
            <v>0.35</v>
          </cell>
          <cell r="H51">
            <v>40</v>
          </cell>
          <cell r="I51" t="str">
            <v>матрица</v>
          </cell>
          <cell r="J51">
            <v>239</v>
          </cell>
          <cell r="K51">
            <v>-5</v>
          </cell>
          <cell r="N51">
            <v>10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236</v>
          </cell>
          <cell r="D52">
            <v>419</v>
          </cell>
          <cell r="E52">
            <v>276</v>
          </cell>
          <cell r="F52">
            <v>273</v>
          </cell>
          <cell r="G52">
            <v>0.4</v>
          </cell>
          <cell r="H52">
            <v>40</v>
          </cell>
          <cell r="I52" t="str">
            <v>матрица</v>
          </cell>
          <cell r="J52">
            <v>288</v>
          </cell>
          <cell r="K52">
            <v>-12</v>
          </cell>
          <cell r="N52">
            <v>32.000000000000057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173.80500000000001</v>
          </cell>
          <cell r="D53">
            <v>198.81200000000001</v>
          </cell>
          <cell r="E53">
            <v>152.44900000000001</v>
          </cell>
          <cell r="F53">
            <v>178.096</v>
          </cell>
          <cell r="G53">
            <v>1</v>
          </cell>
          <cell r="H53">
            <v>50</v>
          </cell>
          <cell r="I53" t="str">
            <v>матрица</v>
          </cell>
          <cell r="J53">
            <v>150.80000000000001</v>
          </cell>
          <cell r="K53">
            <v>1.6490000000000009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516.25</v>
          </cell>
          <cell r="D54">
            <v>377.798</v>
          </cell>
          <cell r="E54">
            <v>430.01100000000002</v>
          </cell>
          <cell r="F54">
            <v>339.267</v>
          </cell>
          <cell r="G54">
            <v>1</v>
          </cell>
          <cell r="H54">
            <v>50</v>
          </cell>
          <cell r="I54" t="str">
            <v>матрица</v>
          </cell>
          <cell r="J54">
            <v>408.25</v>
          </cell>
          <cell r="K54">
            <v>21.761000000000024</v>
          </cell>
          <cell r="N54">
            <v>130</v>
          </cell>
        </row>
        <row r="55">
          <cell r="A55" t="str">
            <v xml:space="preserve"> 317 Колбаса Сервелат Рижский ТМ Зареченские, ВЕС  ПОКОМ</v>
          </cell>
          <cell r="B55" t="str">
            <v>кг</v>
          </cell>
          <cell r="G55">
            <v>0</v>
          </cell>
          <cell r="H55" t="e">
            <v>#N/A</v>
          </cell>
          <cell r="I55" t="str">
            <v>матрица</v>
          </cell>
          <cell r="K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G56">
            <v>0</v>
          </cell>
          <cell r="H56">
            <v>40</v>
          </cell>
          <cell r="I56" t="str">
            <v>матрица</v>
          </cell>
          <cell r="K56">
            <v>0</v>
          </cell>
        </row>
        <row r="57">
          <cell r="A57" t="str">
            <v xml:space="preserve"> 321  Колбаса Сервелат Пражский ТМ Зареченские, ВЕС ПОКОМ</v>
          </cell>
          <cell r="B57" t="str">
            <v>кг</v>
          </cell>
          <cell r="G57">
            <v>0</v>
          </cell>
          <cell r="H57" t="e">
            <v>#N/A</v>
          </cell>
          <cell r="I57" t="str">
            <v>матрица</v>
          </cell>
          <cell r="K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46</v>
          </cell>
          <cell r="D58">
            <v>230</v>
          </cell>
          <cell r="E58">
            <v>101</v>
          </cell>
          <cell r="F58">
            <v>149</v>
          </cell>
          <cell r="G58">
            <v>0.45</v>
          </cell>
          <cell r="H58">
            <v>50</v>
          </cell>
          <cell r="I58" t="str">
            <v>матрица</v>
          </cell>
          <cell r="J58">
            <v>101</v>
          </cell>
          <cell r="K58">
            <v>0</v>
          </cell>
          <cell r="N58">
            <v>72.070999999999941</v>
          </cell>
        </row>
        <row r="59">
          <cell r="A59" t="str">
            <v xml:space="preserve"> 327  Сосиски Сочинки с сыром ТМ Стародворье, ВЕС ПОКОМ</v>
          </cell>
          <cell r="B59" t="str">
            <v>кг</v>
          </cell>
          <cell r="G59">
            <v>0</v>
          </cell>
          <cell r="H59" t="e">
            <v>#N/A</v>
          </cell>
          <cell r="I59" t="str">
            <v>матрица</v>
          </cell>
          <cell r="J59">
            <v>12</v>
          </cell>
          <cell r="K59">
            <v>-12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45</v>
          </cell>
          <cell r="D60">
            <v>193</v>
          </cell>
          <cell r="E60">
            <v>105</v>
          </cell>
          <cell r="F60">
            <v>108</v>
          </cell>
          <cell r="G60">
            <v>0.4</v>
          </cell>
          <cell r="H60">
            <v>40</v>
          </cell>
          <cell r="I60" t="str">
            <v>матрица</v>
          </cell>
          <cell r="J60">
            <v>103</v>
          </cell>
          <cell r="K60">
            <v>2</v>
          </cell>
          <cell r="N60">
            <v>52.400000000000013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73</v>
          </cell>
          <cell r="D61">
            <v>120</v>
          </cell>
          <cell r="E61">
            <v>74</v>
          </cell>
          <cell r="F61">
            <v>88</v>
          </cell>
          <cell r="G61">
            <v>0.4</v>
          </cell>
          <cell r="H61">
            <v>40</v>
          </cell>
          <cell r="I61" t="str">
            <v>матрица</v>
          </cell>
          <cell r="J61">
            <v>76</v>
          </cell>
          <cell r="K61">
            <v>-2</v>
          </cell>
          <cell r="N61">
            <v>40.700000000000017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254.99799999999999</v>
          </cell>
          <cell r="D62">
            <v>210.17</v>
          </cell>
          <cell r="E62">
            <v>171.065</v>
          </cell>
          <cell r="F62">
            <v>244.21199999999999</v>
          </cell>
          <cell r="G62">
            <v>1</v>
          </cell>
          <cell r="H62">
            <v>55</v>
          </cell>
          <cell r="I62" t="str">
            <v>матрица</v>
          </cell>
          <cell r="J62">
            <v>164</v>
          </cell>
          <cell r="K62">
            <v>7.0649999999999977</v>
          </cell>
          <cell r="N62">
            <v>85.947399999999931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19</v>
          </cell>
          <cell r="F63">
            <v>19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351.76600000000002</v>
          </cell>
          <cell r="D64">
            <v>240.64400000000001</v>
          </cell>
          <cell r="E64">
            <v>209.559</v>
          </cell>
          <cell r="F64">
            <v>266.49099999999999</v>
          </cell>
          <cell r="G64">
            <v>1</v>
          </cell>
          <cell r="H64">
            <v>50</v>
          </cell>
          <cell r="I64" t="str">
            <v>матрица</v>
          </cell>
          <cell r="J64">
            <v>190.95</v>
          </cell>
          <cell r="K64">
            <v>18.609000000000009</v>
          </cell>
          <cell r="N64">
            <v>96.78490000000005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G65">
            <v>0</v>
          </cell>
          <cell r="H65">
            <v>50</v>
          </cell>
          <cell r="I65" t="str">
            <v>матрица</v>
          </cell>
          <cell r="K65">
            <v>0</v>
          </cell>
        </row>
        <row r="66">
          <cell r="A66" t="str">
            <v xml:space="preserve"> 339  Колбаса вареная Филейская ТМ Вязанка ТС Классическая, 0,40 кг.  ПОКОМ</v>
          </cell>
          <cell r="B66" t="str">
            <v>шт</v>
          </cell>
          <cell r="C66">
            <v>166</v>
          </cell>
          <cell r="D66">
            <v>60</v>
          </cell>
          <cell r="E66">
            <v>98</v>
          </cell>
          <cell r="F66">
            <v>100</v>
          </cell>
          <cell r="G66">
            <v>0.4</v>
          </cell>
          <cell r="H66">
            <v>50</v>
          </cell>
          <cell r="I66" t="str">
            <v>матрица</v>
          </cell>
          <cell r="J66">
            <v>99</v>
          </cell>
          <cell r="K66">
            <v>-1</v>
          </cell>
        </row>
        <row r="67">
          <cell r="A67" t="str">
            <v xml:space="preserve"> 342 Сосиски Сочинки Молочные ТМ Стародворье 0,4 кг ПОКОМ</v>
          </cell>
          <cell r="B67" t="str">
            <v>шт</v>
          </cell>
          <cell r="C67">
            <v>784</v>
          </cell>
          <cell r="D67">
            <v>636</v>
          </cell>
          <cell r="E67">
            <v>684</v>
          </cell>
          <cell r="F67">
            <v>297</v>
          </cell>
          <cell r="G67">
            <v>0.4</v>
          </cell>
          <cell r="H67">
            <v>40</v>
          </cell>
          <cell r="I67" t="str">
            <v>матрица</v>
          </cell>
          <cell r="J67">
            <v>778</v>
          </cell>
          <cell r="K67">
            <v>-94</v>
          </cell>
          <cell r="N67">
            <v>158</v>
          </cell>
        </row>
        <row r="68">
          <cell r="A68" t="str">
            <v xml:space="preserve"> 343 Сосиски Сочинки Сливочные ТМ Стародворье  0,4 кг</v>
          </cell>
          <cell r="B68" t="str">
            <v>шт</v>
          </cell>
          <cell r="C68">
            <v>650</v>
          </cell>
          <cell r="D68">
            <v>516</v>
          </cell>
          <cell r="E68">
            <v>526</v>
          </cell>
          <cell r="F68">
            <v>505</v>
          </cell>
          <cell r="G68">
            <v>0.4</v>
          </cell>
          <cell r="H68">
            <v>40</v>
          </cell>
          <cell r="I68" t="str">
            <v>матрица</v>
          </cell>
          <cell r="J68">
            <v>582</v>
          </cell>
          <cell r="K68">
            <v>-56</v>
          </cell>
          <cell r="N68">
            <v>143.89999999999989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B69" t="str">
            <v>кг</v>
          </cell>
          <cell r="C69">
            <v>191.38399999999999</v>
          </cell>
          <cell r="D69">
            <v>1.2569999999999999</v>
          </cell>
          <cell r="E69">
            <v>124.349</v>
          </cell>
          <cell r="F69">
            <v>33.832999999999998</v>
          </cell>
          <cell r="G69">
            <v>1</v>
          </cell>
          <cell r="H69">
            <v>40</v>
          </cell>
          <cell r="I69" t="str">
            <v>матрица</v>
          </cell>
          <cell r="J69">
            <v>130.5</v>
          </cell>
          <cell r="K69">
            <v>-6.1509999999999962</v>
          </cell>
          <cell r="N69">
            <v>48.42949999999999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B70" t="str">
            <v>кг</v>
          </cell>
          <cell r="C70">
            <v>100.202</v>
          </cell>
          <cell r="D70">
            <v>14.647</v>
          </cell>
          <cell r="E70">
            <v>99.087000000000003</v>
          </cell>
          <cell r="F70">
            <v>1E-3</v>
          </cell>
          <cell r="G70">
            <v>1</v>
          </cell>
          <cell r="H70">
            <v>40</v>
          </cell>
          <cell r="I70" t="str">
            <v>матрица</v>
          </cell>
          <cell r="J70">
            <v>102.7</v>
          </cell>
          <cell r="K70">
            <v>-3.6129999999999995</v>
          </cell>
          <cell r="N70">
            <v>19.41759999999999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G71">
            <v>0</v>
          </cell>
          <cell r="H71" t="e">
            <v>#N/A</v>
          </cell>
          <cell r="I71" t="str">
            <v>матрица</v>
          </cell>
          <cell r="K71">
            <v>0</v>
          </cell>
        </row>
        <row r="72">
          <cell r="A72" t="str">
            <v xml:space="preserve"> 364  Сардельки Филейские Вязанка ВЕС NDX ТМ Вязанка  ПОКОМ</v>
          </cell>
          <cell r="B72" t="str">
            <v>кг</v>
          </cell>
          <cell r="C72">
            <v>83.353999999999999</v>
          </cell>
          <cell r="D72">
            <v>114.598</v>
          </cell>
          <cell r="E72">
            <v>91.638999999999996</v>
          </cell>
          <cell r="F72">
            <v>76.44</v>
          </cell>
          <cell r="G72">
            <v>1</v>
          </cell>
          <cell r="H72">
            <v>30</v>
          </cell>
          <cell r="I72" t="str">
            <v>матрица</v>
          </cell>
          <cell r="J72">
            <v>98.8</v>
          </cell>
          <cell r="K72">
            <v>-7.1610000000000014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B73" t="str">
            <v>шт</v>
          </cell>
          <cell r="G73">
            <v>0</v>
          </cell>
          <cell r="H73" t="e">
            <v>#N/A</v>
          </cell>
          <cell r="I73" t="str">
            <v>матрица</v>
          </cell>
          <cell r="K73">
            <v>0</v>
          </cell>
        </row>
        <row r="74">
          <cell r="A74" t="str">
            <v xml:space="preserve"> 394 Ветчина Сочинка с сочным окороком ТМ Стародворье полиамид ф/в 0,35 кг  Поком</v>
          </cell>
          <cell r="B74" t="str">
            <v>шт</v>
          </cell>
          <cell r="G74">
            <v>0</v>
          </cell>
          <cell r="H74" t="e">
            <v>#N/A</v>
          </cell>
          <cell r="I74" t="str">
            <v>матрица</v>
          </cell>
          <cell r="K74">
            <v>0</v>
          </cell>
        </row>
        <row r="75">
          <cell r="A75" t="str">
            <v xml:space="preserve"> 395  Колбаса Докторская ГОСТ ТМ Вязанка в оболочке полиамид 0,37 кг. ПОКОМ</v>
          </cell>
          <cell r="B75" t="str">
            <v>шт</v>
          </cell>
          <cell r="G75">
            <v>0</v>
          </cell>
          <cell r="H75" t="e">
            <v>#N/A</v>
          </cell>
          <cell r="I75" t="str">
            <v>матрица</v>
          </cell>
          <cell r="K75">
            <v>0</v>
          </cell>
        </row>
        <row r="76">
          <cell r="A76" t="str">
            <v xml:space="preserve"> 396  Сардельки Филейские Вязанка ТМ Вязанка в оболочке NDX  0,4 кг. ПОКОМ</v>
          </cell>
          <cell r="B76" t="str">
            <v>шт</v>
          </cell>
          <cell r="G76">
            <v>0</v>
          </cell>
          <cell r="H76" t="e">
            <v>#N/A</v>
          </cell>
          <cell r="I76" t="str">
            <v>матрица</v>
          </cell>
          <cell r="K76">
            <v>0</v>
          </cell>
        </row>
        <row r="77">
          <cell r="A77" t="str">
            <v xml:space="preserve"> 397  Ветчина Дугушка ТМ Стародворье ТС Дугушка в полиамидной оболочке 0,6 кг. ПОКОМ</v>
          </cell>
          <cell r="B77" t="str">
            <v>шт</v>
          </cell>
          <cell r="G77">
            <v>0</v>
          </cell>
          <cell r="H77" t="e">
            <v>#N/A</v>
          </cell>
          <cell r="I77" t="str">
            <v>матрица</v>
          </cell>
          <cell r="K77">
            <v>0</v>
          </cell>
        </row>
        <row r="78">
          <cell r="A78" t="str">
            <v xml:space="preserve"> 397 Сосиски Сливочные по-стародворски Бордо Фикс.вес 0,45 П/а мгс Стародворье  Поком</v>
          </cell>
          <cell r="B78" t="str">
            <v>шт</v>
          </cell>
          <cell r="G78">
            <v>0</v>
          </cell>
          <cell r="H78" t="e">
            <v>#N/A</v>
          </cell>
          <cell r="I78" t="str">
            <v>матрица</v>
          </cell>
          <cell r="K78">
            <v>0</v>
          </cell>
        </row>
        <row r="79">
          <cell r="A79" t="str">
            <v xml:space="preserve"> 408  Ветчина Сливушка с индейкой ТМ Вязанка, 0,4кг  ПОКОМ</v>
          </cell>
          <cell r="B79" t="str">
            <v>шт</v>
          </cell>
          <cell r="G79">
            <v>0</v>
          </cell>
          <cell r="H79" t="e">
            <v>#N/A</v>
          </cell>
          <cell r="I79" t="str">
            <v>матрица</v>
          </cell>
          <cell r="K79">
            <v>0</v>
          </cell>
        </row>
        <row r="80">
          <cell r="A80" t="str">
            <v xml:space="preserve"> 414  Колбаса Филейбургская с филе сочного окорока 0,11 кг ТМ Баварушка ПОКОМ</v>
          </cell>
          <cell r="B80" t="str">
            <v>шт</v>
          </cell>
          <cell r="D80">
            <v>84</v>
          </cell>
          <cell r="E80">
            <v>8</v>
          </cell>
          <cell r="F80">
            <v>76</v>
          </cell>
          <cell r="G80">
            <v>0</v>
          </cell>
          <cell r="H80" t="e">
            <v>#N/A</v>
          </cell>
          <cell r="I80" t="str">
            <v>разовый заказ (Фомин)</v>
          </cell>
          <cell r="J80">
            <v>8</v>
          </cell>
          <cell r="K80">
            <v>0</v>
          </cell>
        </row>
        <row r="81">
          <cell r="A81" t="str">
            <v xml:space="preserve"> 415  Колбаса Балыкбургская с мраморным балыком 0,11 кг ТМ Баварушка  ПОКОМ</v>
          </cell>
          <cell r="B81" t="str">
            <v>шт</v>
          </cell>
          <cell r="C81">
            <v>70</v>
          </cell>
          <cell r="E81">
            <v>10</v>
          </cell>
          <cell r="F81">
            <v>53</v>
          </cell>
          <cell r="G81">
            <v>0.11</v>
          </cell>
          <cell r="H81">
            <v>150</v>
          </cell>
          <cell r="I81" t="str">
            <v>матрица</v>
          </cell>
          <cell r="J81">
            <v>10</v>
          </cell>
          <cell r="K81">
            <v>0</v>
          </cell>
        </row>
        <row r="82">
          <cell r="A82" t="str">
            <v xml:space="preserve"> 417  Колбаса Филейбургская с ароматными пряностями 0,06 кг нарезка ТМ Баварушка  ПОКОМ</v>
          </cell>
          <cell r="B82" t="str">
            <v>шт</v>
          </cell>
          <cell r="D82">
            <v>100</v>
          </cell>
          <cell r="E82">
            <v>24</v>
          </cell>
          <cell r="F82">
            <v>76</v>
          </cell>
          <cell r="G82">
            <v>0</v>
          </cell>
          <cell r="H82" t="e">
            <v>#N/A</v>
          </cell>
          <cell r="I82" t="str">
            <v>разовый заказ (Фомин)</v>
          </cell>
          <cell r="J82">
            <v>24</v>
          </cell>
          <cell r="K82">
            <v>0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B83" t="str">
            <v>шт</v>
          </cell>
          <cell r="C83">
            <v>147</v>
          </cell>
          <cell r="D83">
            <v>104</v>
          </cell>
          <cell r="E83">
            <v>37</v>
          </cell>
          <cell r="F83">
            <v>200</v>
          </cell>
          <cell r="G83">
            <v>0.06</v>
          </cell>
          <cell r="H83">
            <v>60</v>
          </cell>
          <cell r="I83" t="str">
            <v>матрица</v>
          </cell>
          <cell r="J83">
            <v>39</v>
          </cell>
          <cell r="K83">
            <v>-2</v>
          </cell>
        </row>
        <row r="84">
          <cell r="A84" t="str">
            <v xml:space="preserve"> 422  Деликатесы Бекон Балыкбургский ТМ Баварушка  0,15 кг.ПОКОМ</v>
          </cell>
          <cell r="B84" t="str">
            <v>шт</v>
          </cell>
          <cell r="C84">
            <v>15</v>
          </cell>
          <cell r="D84">
            <v>42</v>
          </cell>
          <cell r="E84">
            <v>12</v>
          </cell>
          <cell r="F84">
            <v>39</v>
          </cell>
          <cell r="G84">
            <v>0.15</v>
          </cell>
          <cell r="H84">
            <v>60</v>
          </cell>
          <cell r="I84" t="str">
            <v>матрица</v>
          </cell>
          <cell r="J84">
            <v>15</v>
          </cell>
          <cell r="K84">
            <v>-3</v>
          </cell>
        </row>
        <row r="85">
          <cell r="A85" t="str">
            <v xml:space="preserve"> 427  Колбаса Филедворская ТМ Стародворье в оболочке полиамид. ВЕС ПОКОМ</v>
          </cell>
          <cell r="B85" t="str">
            <v>кг</v>
          </cell>
          <cell r="C85">
            <v>87.076999999999998</v>
          </cell>
          <cell r="D85">
            <v>12.28</v>
          </cell>
          <cell r="E85">
            <v>26.45</v>
          </cell>
          <cell r="F85">
            <v>67.156000000000006</v>
          </cell>
          <cell r="G85">
            <v>1</v>
          </cell>
          <cell r="H85">
            <v>55</v>
          </cell>
          <cell r="I85" t="str">
            <v>матрица</v>
          </cell>
          <cell r="J85">
            <v>24.3</v>
          </cell>
          <cell r="K85">
            <v>2.1499999999999986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B86" t="str">
            <v>шт</v>
          </cell>
          <cell r="C86">
            <v>57</v>
          </cell>
          <cell r="E86">
            <v>15</v>
          </cell>
          <cell r="F86">
            <v>35</v>
          </cell>
          <cell r="G86">
            <v>0.4</v>
          </cell>
          <cell r="H86">
            <v>55</v>
          </cell>
          <cell r="I86" t="str">
            <v>матрица</v>
          </cell>
          <cell r="J86">
            <v>15</v>
          </cell>
          <cell r="K86">
            <v>0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B87" t="str">
            <v>кг</v>
          </cell>
          <cell r="C87">
            <v>113.71299999999999</v>
          </cell>
          <cell r="E87">
            <v>30.763000000000002</v>
          </cell>
          <cell r="F87">
            <v>75.099999999999994</v>
          </cell>
          <cell r="G87">
            <v>1</v>
          </cell>
          <cell r="H87" t="e">
            <v>#N/A</v>
          </cell>
          <cell r="I87" t="str">
            <v>матрица</v>
          </cell>
          <cell r="J87">
            <v>29.5</v>
          </cell>
          <cell r="K87">
            <v>1.2630000000000017</v>
          </cell>
        </row>
        <row r="88">
          <cell r="A88" t="str">
            <v xml:space="preserve"> 436 Колбаса Докторская Дугушка ТМ Стародворье ТС Дугушка в оболочке вектор 0,6 кг.  Поком</v>
          </cell>
          <cell r="B88" t="str">
            <v>шт</v>
          </cell>
          <cell r="G88">
            <v>0</v>
          </cell>
          <cell r="H88" t="e">
            <v>#N/A</v>
          </cell>
          <cell r="I88" t="str">
            <v>матрица</v>
          </cell>
          <cell r="K88">
            <v>0</v>
          </cell>
        </row>
        <row r="89">
          <cell r="A89" t="str">
            <v xml:space="preserve"> 438  Колбаса Филедворская 0,4 кг. ТМ Стародворье  ПОКОМ</v>
          </cell>
          <cell r="B89" t="str">
            <v>шт</v>
          </cell>
          <cell r="C89">
            <v>53</v>
          </cell>
          <cell r="E89">
            <v>14</v>
          </cell>
          <cell r="F89">
            <v>25</v>
          </cell>
          <cell r="G89">
            <v>0.4</v>
          </cell>
          <cell r="H89" t="e">
            <v>#N/A</v>
          </cell>
          <cell r="I89" t="str">
            <v>матрица</v>
          </cell>
          <cell r="J89">
            <v>15</v>
          </cell>
          <cell r="K89">
            <v>-1</v>
          </cell>
        </row>
        <row r="90">
          <cell r="A90" t="str">
            <v xml:space="preserve"> 440  Колбаса Любительская ТМ Вязанка в оболочке полиамид.ВЕС ПОКОМ </v>
          </cell>
          <cell r="B90" t="str">
            <v>кг</v>
          </cell>
          <cell r="C90">
            <v>110.14700000000001</v>
          </cell>
          <cell r="D90">
            <v>56.204999999999998</v>
          </cell>
          <cell r="E90">
            <v>68.703999999999994</v>
          </cell>
          <cell r="F90">
            <v>60.256999999999998</v>
          </cell>
          <cell r="G90">
            <v>1</v>
          </cell>
          <cell r="H90">
            <v>50</v>
          </cell>
          <cell r="I90" t="str">
            <v>матрица</v>
          </cell>
          <cell r="J90">
            <v>65.099999999999994</v>
          </cell>
          <cell r="K90">
            <v>3.6039999999999992</v>
          </cell>
          <cell r="N90">
            <v>74.259899999999959</v>
          </cell>
        </row>
        <row r="91">
          <cell r="A91" t="str">
            <v xml:space="preserve"> 449  Колбаса Дугушка Стародворская ВЕС ТС Дугушка ПОКОМ</v>
          </cell>
          <cell r="B91" t="str">
            <v>кг</v>
          </cell>
          <cell r="C91">
            <v>1894.8030000000001</v>
          </cell>
          <cell r="E91">
            <v>995.72199999999998</v>
          </cell>
          <cell r="F91">
            <v>210.24799999999999</v>
          </cell>
          <cell r="G91">
            <v>1</v>
          </cell>
          <cell r="H91" t="e">
            <v>#N/A</v>
          </cell>
          <cell r="I91" t="str">
            <v>матрица</v>
          </cell>
          <cell r="J91">
            <v>1109.8499999999999</v>
          </cell>
          <cell r="K91">
            <v>-114.12799999999993</v>
          </cell>
          <cell r="N91">
            <v>250</v>
          </cell>
        </row>
        <row r="92">
          <cell r="A92" t="str">
            <v xml:space="preserve"> 450  Сосиски Молочные ТМ Вязанка в оболочке целлофан. 0,3 кг ПОКОМ</v>
          </cell>
          <cell r="B92" t="str">
            <v>шт</v>
          </cell>
          <cell r="C92">
            <v>103</v>
          </cell>
          <cell r="D92">
            <v>18</v>
          </cell>
          <cell r="E92">
            <v>18</v>
          </cell>
          <cell r="F92">
            <v>102</v>
          </cell>
          <cell r="G92">
            <v>0.3</v>
          </cell>
          <cell r="H92">
            <v>30</v>
          </cell>
          <cell r="I92" t="str">
            <v>матрица</v>
          </cell>
          <cell r="J92">
            <v>18</v>
          </cell>
          <cell r="K92">
            <v>0</v>
          </cell>
        </row>
        <row r="93">
          <cell r="A93" t="str">
            <v xml:space="preserve"> 451 Сосиски Филейские ТМ Вязанка в оболочке целлофан 0,3 кг. ПОКОМ</v>
          </cell>
          <cell r="B93" t="str">
            <v>шт</v>
          </cell>
          <cell r="C93">
            <v>32</v>
          </cell>
          <cell r="E93">
            <v>11</v>
          </cell>
          <cell r="F93">
            <v>16</v>
          </cell>
          <cell r="G93">
            <v>0.3</v>
          </cell>
          <cell r="H93">
            <v>30</v>
          </cell>
          <cell r="I93" t="str">
            <v>матрица</v>
          </cell>
          <cell r="J93">
            <v>15</v>
          </cell>
          <cell r="K93">
            <v>-4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B94" t="str">
            <v>кг</v>
          </cell>
          <cell r="C94">
            <v>1259.576</v>
          </cell>
          <cell r="D94">
            <v>1897.95</v>
          </cell>
          <cell r="E94">
            <v>1630.5219999999999</v>
          </cell>
          <cell r="F94">
            <v>1064.6859999999999</v>
          </cell>
          <cell r="G94">
            <v>1</v>
          </cell>
          <cell r="H94">
            <v>60</v>
          </cell>
          <cell r="I94" t="str">
            <v>матрица / ротация ОР</v>
          </cell>
          <cell r="J94">
            <v>1622.6</v>
          </cell>
          <cell r="K94">
            <v>7.9220000000000255</v>
          </cell>
          <cell r="N94">
            <v>350</v>
          </cell>
        </row>
        <row r="95">
          <cell r="A95" t="str">
            <v xml:space="preserve"> 454 Ветчина Балыкбургская ТМ Баварушка с мраморным балыком в в.у 0,1 кг нарезка ПОКОМ</v>
          </cell>
          <cell r="B95" t="str">
            <v>шт</v>
          </cell>
          <cell r="E95">
            <v>-4</v>
          </cell>
          <cell r="G95">
            <v>0.1</v>
          </cell>
          <cell r="H95">
            <v>60</v>
          </cell>
          <cell r="I95" t="str">
            <v>матрица</v>
          </cell>
          <cell r="K95">
            <v>-4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5016.87</v>
          </cell>
          <cell r="D96">
            <v>2726.8209999999999</v>
          </cell>
          <cell r="E96">
            <v>3812.9250000000002</v>
          </cell>
          <cell r="F96">
            <v>3198.578</v>
          </cell>
          <cell r="G96">
            <v>1</v>
          </cell>
          <cell r="H96">
            <v>60</v>
          </cell>
          <cell r="I96" t="str">
            <v>матрица</v>
          </cell>
          <cell r="J96">
            <v>3751.05</v>
          </cell>
          <cell r="K96">
            <v>61.875</v>
          </cell>
          <cell r="N96">
            <v>71.979580000001079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1665.511</v>
          </cell>
          <cell r="D97">
            <v>1737.645</v>
          </cell>
          <cell r="E97">
            <v>2148.7290000000003</v>
          </cell>
          <cell r="F97">
            <v>2114.0059999999999</v>
          </cell>
          <cell r="G97">
            <v>1</v>
          </cell>
          <cell r="H97">
            <v>60</v>
          </cell>
          <cell r="I97" t="str">
            <v>матрица / ротация ОР</v>
          </cell>
          <cell r="J97">
            <v>887.72</v>
          </cell>
          <cell r="K97">
            <v>1261.0090000000002</v>
          </cell>
        </row>
        <row r="98">
          <cell r="A98" t="str">
            <v xml:space="preserve"> 458  Сосиски Молочные 0,2кг ГОСТ ТМ Вязанка  ПОКОМ</v>
          </cell>
          <cell r="B98" t="str">
            <v>шт</v>
          </cell>
          <cell r="C98">
            <v>59</v>
          </cell>
          <cell r="F98">
            <v>53</v>
          </cell>
          <cell r="G98">
            <v>0.2</v>
          </cell>
          <cell r="H98" t="e">
            <v>#N/A</v>
          </cell>
          <cell r="I98" t="str">
            <v>матрица</v>
          </cell>
          <cell r="K98">
            <v>0</v>
          </cell>
        </row>
        <row r="99">
          <cell r="A99" t="str">
            <v xml:space="preserve"> 465  Колбаса Филейная оригинальная ТМ Особый рецепт в оболочке полиамид. ВЕС. ПОКОМ</v>
          </cell>
          <cell r="B99" t="str">
            <v>кг</v>
          </cell>
          <cell r="G99">
            <v>0</v>
          </cell>
          <cell r="H99" t="e">
            <v>#N/A</v>
          </cell>
          <cell r="I99" t="str">
            <v>матрица</v>
          </cell>
          <cell r="K9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AD45" sqref="AD45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7109375" style="8" customWidth="1"/>
    <col min="8" max="8" width="5.7109375" customWidth="1"/>
    <col min="9" max="9" width="12.5703125" customWidth="1"/>
    <col min="10" max="11" width="6.85546875" customWidth="1"/>
    <col min="12" max="13" width="1" customWidth="1"/>
    <col min="14" max="14" width="6.85546875" style="13" customWidth="1"/>
    <col min="15" max="15" width="10.7109375" style="13" customWidth="1"/>
    <col min="16" max="20" width="6.85546875" customWidth="1"/>
    <col min="21" max="21" width="21.5703125" customWidth="1"/>
    <col min="22" max="23" width="5.42578125" customWidth="1"/>
    <col min="24" max="29" width="6.42578125" customWidth="1"/>
    <col min="30" max="30" width="32.710937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0"/>
      <c r="O1" s="1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0"/>
      <c r="O2" s="10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1" t="s">
        <v>13</v>
      </c>
      <c r="O3" s="11" t="s">
        <v>139</v>
      </c>
      <c r="P3" s="2" t="s">
        <v>13</v>
      </c>
      <c r="Q3" s="2" t="s">
        <v>13</v>
      </c>
      <c r="R3" s="2" t="s">
        <v>14</v>
      </c>
      <c r="S3" s="3" t="s">
        <v>141</v>
      </c>
      <c r="T3" s="9" t="s">
        <v>15</v>
      </c>
      <c r="U3" s="9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22</v>
      </c>
      <c r="O4" s="10" t="s">
        <v>22</v>
      </c>
      <c r="P4" s="1" t="s">
        <v>23</v>
      </c>
      <c r="Q4" s="1" t="s">
        <v>24</v>
      </c>
      <c r="R4" s="1" t="s">
        <v>25</v>
      </c>
      <c r="S4" s="1" t="s">
        <v>142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43785.035000000003</v>
      </c>
      <c r="F5" s="4">
        <f>SUM(F6:F500)</f>
        <v>43647.588999999985</v>
      </c>
      <c r="G5" s="6"/>
      <c r="H5" s="1"/>
      <c r="I5" s="1"/>
      <c r="J5" s="4">
        <f t="shared" ref="J5:T5" si="0">SUM(J6:J500)</f>
        <v>43411.835000000006</v>
      </c>
      <c r="K5" s="4">
        <f t="shared" si="0"/>
        <v>373.20000000000039</v>
      </c>
      <c r="L5" s="4">
        <f t="shared" si="0"/>
        <v>0</v>
      </c>
      <c r="M5" s="4">
        <f t="shared" si="0"/>
        <v>0</v>
      </c>
      <c r="N5" s="12">
        <f t="shared" si="0"/>
        <v>15872.67864</v>
      </c>
      <c r="O5" s="12">
        <f t="shared" si="0"/>
        <v>6588.6784799999996</v>
      </c>
      <c r="P5" s="4">
        <f t="shared" si="0"/>
        <v>15020</v>
      </c>
      <c r="Q5" s="4">
        <f t="shared" si="0"/>
        <v>19033.484180000007</v>
      </c>
      <c r="R5" s="4">
        <f t="shared" si="0"/>
        <v>8757.0069999999978</v>
      </c>
      <c r="S5" s="4">
        <f t="shared" si="0"/>
        <v>19772.601259999999</v>
      </c>
      <c r="T5" s="4">
        <f t="shared" si="0"/>
        <v>0</v>
      </c>
      <c r="U5" s="1"/>
      <c r="V5" s="1"/>
      <c r="W5" s="1"/>
      <c r="X5" s="4">
        <f t="shared" ref="X5:AC5" si="1">SUM(X6:X500)</f>
        <v>9203.7191999999977</v>
      </c>
      <c r="Y5" s="4">
        <f t="shared" si="1"/>
        <v>10111.791800000001</v>
      </c>
      <c r="Z5" s="4">
        <f t="shared" si="1"/>
        <v>9387.6327999999976</v>
      </c>
      <c r="AA5" s="4">
        <f t="shared" si="1"/>
        <v>8548.8407999999963</v>
      </c>
      <c r="AB5" s="4">
        <f t="shared" si="1"/>
        <v>8706.1720000000005</v>
      </c>
      <c r="AC5" s="4">
        <f t="shared" si="1"/>
        <v>8619.4930000000004</v>
      </c>
      <c r="AD5" s="1"/>
      <c r="AE5" s="4">
        <f>SUM(AE6:AE500)</f>
        <v>13516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1581.731</v>
      </c>
      <c r="D6" s="1">
        <v>1031.847</v>
      </c>
      <c r="E6" s="1">
        <v>1120.4570000000001</v>
      </c>
      <c r="F6" s="1">
        <v>1023.451</v>
      </c>
      <c r="G6" s="6">
        <v>1</v>
      </c>
      <c r="H6" s="1">
        <v>50</v>
      </c>
      <c r="I6" s="1" t="s">
        <v>34</v>
      </c>
      <c r="J6" s="1">
        <v>1010.575</v>
      </c>
      <c r="K6" s="1">
        <f t="shared" ref="K6:K37" si="2">E6-J6</f>
        <v>109.88200000000006</v>
      </c>
      <c r="L6" s="1"/>
      <c r="M6" s="1"/>
      <c r="N6" s="10">
        <v>550</v>
      </c>
      <c r="O6" s="10">
        <f>VLOOKUP(A6,[1]Sheet!$A:$N,14,0)</f>
        <v>81.063300000000083</v>
      </c>
      <c r="P6" s="1">
        <v>650</v>
      </c>
      <c r="Q6" s="1">
        <v>0</v>
      </c>
      <c r="R6" s="1">
        <f>E6/5</f>
        <v>224.09140000000002</v>
      </c>
      <c r="S6" s="5">
        <f>11*R6-Q6-P6-F6</f>
        <v>791.55439999999999</v>
      </c>
      <c r="T6" s="5"/>
      <c r="U6" s="1"/>
      <c r="V6" s="1">
        <f>(F6+P6+Q6+S6)/R6</f>
        <v>10.999999999999998</v>
      </c>
      <c r="W6" s="1">
        <f>(F6+P6+Q6)/R6</f>
        <v>7.4677162979034444</v>
      </c>
      <c r="X6" s="1">
        <v>237.79419999999999</v>
      </c>
      <c r="Y6" s="1">
        <v>305.35520000000002</v>
      </c>
      <c r="Z6" s="1">
        <v>259.75940000000003</v>
      </c>
      <c r="AA6" s="1">
        <v>236.09780000000001</v>
      </c>
      <c r="AB6" s="1">
        <v>261.76659999999998</v>
      </c>
      <c r="AC6" s="1">
        <v>236.2062</v>
      </c>
      <c r="AD6" s="1" t="s">
        <v>144</v>
      </c>
      <c r="AE6" s="1">
        <f>ROUND(S6*G6,0)</f>
        <v>792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>
        <v>722.70600000000002</v>
      </c>
      <c r="D7" s="1">
        <v>242.167</v>
      </c>
      <c r="E7" s="1">
        <v>361.72399999999999</v>
      </c>
      <c r="F7" s="1">
        <v>500.13</v>
      </c>
      <c r="G7" s="6">
        <v>1</v>
      </c>
      <c r="H7" s="1">
        <v>45</v>
      </c>
      <c r="I7" s="1" t="s">
        <v>34</v>
      </c>
      <c r="J7" s="1">
        <v>350.2</v>
      </c>
      <c r="K7" s="1">
        <f t="shared" si="2"/>
        <v>11.524000000000001</v>
      </c>
      <c r="L7" s="1"/>
      <c r="M7" s="1"/>
      <c r="N7" s="10">
        <v>129.08174000000031</v>
      </c>
      <c r="O7" s="10">
        <f>VLOOKUP(A7,[1]Sheet!$A:$N,14,0)</f>
        <v>110.254</v>
      </c>
      <c r="P7" s="1"/>
      <c r="Q7" s="1">
        <v>194.2452599999996</v>
      </c>
      <c r="R7" s="1">
        <f t="shared" ref="R7:R70" si="3">E7/5</f>
        <v>72.344799999999992</v>
      </c>
      <c r="S7" s="5">
        <f t="shared" ref="S7:S8" si="4">11*R7-Q7-P7-F7</f>
        <v>101.41754000000037</v>
      </c>
      <c r="T7" s="5"/>
      <c r="U7" s="1"/>
      <c r="V7" s="1">
        <f>(F7+P7+Q7+S7)/R7</f>
        <v>11</v>
      </c>
      <c r="W7" s="1">
        <f t="shared" ref="W7:W70" si="5">(F7+P7+Q7)/R7</f>
        <v>9.5981364244562108</v>
      </c>
      <c r="X7" s="1">
        <v>76.976199999999992</v>
      </c>
      <c r="Y7" s="1">
        <v>83.264600000000002</v>
      </c>
      <c r="Z7" s="1">
        <v>86.306600000000003</v>
      </c>
      <c r="AA7" s="1">
        <v>94.335000000000008</v>
      </c>
      <c r="AB7" s="1">
        <v>89.401399999999995</v>
      </c>
      <c r="AC7" s="1">
        <v>90.465800000000002</v>
      </c>
      <c r="AD7" s="1"/>
      <c r="AE7" s="1">
        <f t="shared" ref="AE7:AE70" si="6">ROUND(S7*G7,0)</f>
        <v>101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33</v>
      </c>
      <c r="C8" s="1">
        <v>638.274</v>
      </c>
      <c r="D8" s="1">
        <v>784.00900000000001</v>
      </c>
      <c r="E8" s="1">
        <v>557.93299999999999</v>
      </c>
      <c r="F8" s="1">
        <v>669.34299999999996</v>
      </c>
      <c r="G8" s="6">
        <v>1</v>
      </c>
      <c r="H8" s="1">
        <v>45</v>
      </c>
      <c r="I8" s="1" t="s">
        <v>34</v>
      </c>
      <c r="J8" s="1">
        <v>541.45500000000004</v>
      </c>
      <c r="K8" s="1">
        <f t="shared" si="2"/>
        <v>16.477999999999952</v>
      </c>
      <c r="L8" s="1"/>
      <c r="M8" s="1"/>
      <c r="N8" s="10">
        <v>193.8663</v>
      </c>
      <c r="O8" s="10">
        <f>VLOOKUP(A8,[1]Sheet!$A:$N,14,0)</f>
        <v>108.6052000000001</v>
      </c>
      <c r="P8" s="1">
        <v>230</v>
      </c>
      <c r="Q8" s="1">
        <v>132.11770000000001</v>
      </c>
      <c r="R8" s="1">
        <f t="shared" si="3"/>
        <v>111.5866</v>
      </c>
      <c r="S8" s="5">
        <f t="shared" si="4"/>
        <v>195.9919000000001</v>
      </c>
      <c r="T8" s="5"/>
      <c r="U8" s="1"/>
      <c r="V8" s="1">
        <f t="shared" ref="V8:V70" si="7">(F8+P8+Q8+S8)/R8</f>
        <v>11</v>
      </c>
      <c r="W8" s="1">
        <f t="shared" si="5"/>
        <v>9.2435892840179736</v>
      </c>
      <c r="X8" s="1">
        <v>123.8124</v>
      </c>
      <c r="Y8" s="1">
        <v>146.977</v>
      </c>
      <c r="Z8" s="1">
        <v>134.452</v>
      </c>
      <c r="AA8" s="1">
        <v>107.964</v>
      </c>
      <c r="AB8" s="1">
        <v>105.8326</v>
      </c>
      <c r="AC8" s="1">
        <v>105.4686</v>
      </c>
      <c r="AD8" s="1"/>
      <c r="AE8" s="1">
        <f t="shared" si="6"/>
        <v>196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33</v>
      </c>
      <c r="C9" s="1">
        <v>271.75700000000001</v>
      </c>
      <c r="D9" s="1">
        <v>298.84899999999999</v>
      </c>
      <c r="E9" s="1">
        <v>260.44299999999998</v>
      </c>
      <c r="F9" s="1">
        <v>249.12200000000001</v>
      </c>
      <c r="G9" s="6">
        <v>1</v>
      </c>
      <c r="H9" s="1">
        <v>40</v>
      </c>
      <c r="I9" s="1" t="s">
        <v>34</v>
      </c>
      <c r="J9" s="1">
        <v>280.05</v>
      </c>
      <c r="K9" s="1">
        <f t="shared" si="2"/>
        <v>-19.607000000000028</v>
      </c>
      <c r="L9" s="1"/>
      <c r="M9" s="1"/>
      <c r="N9" s="10">
        <v>46.174680000000109</v>
      </c>
      <c r="O9" s="10">
        <f>VLOOKUP(A9,[1]Sheet!$A:$N,14,0)</f>
        <v>0</v>
      </c>
      <c r="P9" s="1"/>
      <c r="Q9" s="1">
        <v>224.05031999999991</v>
      </c>
      <c r="R9" s="1">
        <f t="shared" si="3"/>
        <v>52.0886</v>
      </c>
      <c r="S9" s="5">
        <f t="shared" ref="S9:S17" si="8">11*R9-Q9-P9-F9</f>
        <v>99.802280000000053</v>
      </c>
      <c r="T9" s="5"/>
      <c r="U9" s="1"/>
      <c r="V9" s="1">
        <f t="shared" si="7"/>
        <v>11</v>
      </c>
      <c r="W9" s="1">
        <f t="shared" si="5"/>
        <v>9.0839899709341374</v>
      </c>
      <c r="X9" s="1">
        <v>55.44</v>
      </c>
      <c r="Y9" s="1">
        <v>53.219200000000001</v>
      </c>
      <c r="Z9" s="1">
        <v>57.487199999999987</v>
      </c>
      <c r="AA9" s="1">
        <v>43.383200000000002</v>
      </c>
      <c r="AB9" s="1">
        <v>42.9726</v>
      </c>
      <c r="AC9" s="1">
        <v>47.067999999999998</v>
      </c>
      <c r="AD9" s="1"/>
      <c r="AE9" s="1">
        <f t="shared" si="6"/>
        <v>100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39</v>
      </c>
      <c r="C10" s="1">
        <v>536.64</v>
      </c>
      <c r="D10" s="1">
        <v>276</v>
      </c>
      <c r="E10" s="1">
        <v>273</v>
      </c>
      <c r="F10" s="1">
        <v>396</v>
      </c>
      <c r="G10" s="6">
        <v>0.45</v>
      </c>
      <c r="H10" s="1">
        <v>45</v>
      </c>
      <c r="I10" s="1" t="s">
        <v>34</v>
      </c>
      <c r="J10" s="1">
        <v>281</v>
      </c>
      <c r="K10" s="1">
        <f t="shared" si="2"/>
        <v>-8</v>
      </c>
      <c r="L10" s="1"/>
      <c r="M10" s="1"/>
      <c r="N10" s="10">
        <v>74.984800000000064</v>
      </c>
      <c r="O10" s="10">
        <f>VLOOKUP(A10,[1]Sheet!$A:$N,14,0)</f>
        <v>117.8000000000002</v>
      </c>
      <c r="P10" s="1"/>
      <c r="Q10" s="1">
        <v>126.01519999999989</v>
      </c>
      <c r="R10" s="1">
        <f t="shared" si="3"/>
        <v>54.6</v>
      </c>
      <c r="S10" s="5">
        <f t="shared" si="8"/>
        <v>78.584800000000143</v>
      </c>
      <c r="T10" s="5"/>
      <c r="U10" s="1"/>
      <c r="V10" s="1">
        <f t="shared" si="7"/>
        <v>11.000000000000002</v>
      </c>
      <c r="W10" s="1">
        <f t="shared" si="5"/>
        <v>9.5607179487179472</v>
      </c>
      <c r="X10" s="1">
        <v>54.2</v>
      </c>
      <c r="Y10" s="1">
        <v>59.671999999999997</v>
      </c>
      <c r="Z10" s="1">
        <v>70.272000000000006</v>
      </c>
      <c r="AA10" s="1">
        <v>69.400000000000006</v>
      </c>
      <c r="AB10" s="1">
        <v>64.2</v>
      </c>
      <c r="AC10" s="1">
        <v>55</v>
      </c>
      <c r="AD10" s="1"/>
      <c r="AE10" s="1">
        <f t="shared" si="6"/>
        <v>35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39</v>
      </c>
      <c r="C11" s="1">
        <v>844</v>
      </c>
      <c r="D11" s="1">
        <v>468</v>
      </c>
      <c r="E11" s="1">
        <v>576</v>
      </c>
      <c r="F11" s="1">
        <v>478</v>
      </c>
      <c r="G11" s="6">
        <v>0.45</v>
      </c>
      <c r="H11" s="1">
        <v>45</v>
      </c>
      <c r="I11" s="1" t="s">
        <v>34</v>
      </c>
      <c r="J11" s="1">
        <v>586</v>
      </c>
      <c r="K11" s="1">
        <f t="shared" si="2"/>
        <v>-10</v>
      </c>
      <c r="L11" s="1"/>
      <c r="M11" s="1"/>
      <c r="N11" s="10">
        <v>250</v>
      </c>
      <c r="O11" s="10">
        <f>VLOOKUP(A11,[1]Sheet!$A:$N,14,0)</f>
        <v>120</v>
      </c>
      <c r="P11" s="1">
        <v>350</v>
      </c>
      <c r="Q11" s="1">
        <v>21</v>
      </c>
      <c r="R11" s="1">
        <f t="shared" si="3"/>
        <v>115.2</v>
      </c>
      <c r="S11" s="5">
        <f t="shared" si="8"/>
        <v>418.20000000000005</v>
      </c>
      <c r="T11" s="5"/>
      <c r="U11" s="1"/>
      <c r="V11" s="1">
        <f t="shared" si="7"/>
        <v>11</v>
      </c>
      <c r="W11" s="1">
        <f t="shared" si="5"/>
        <v>7.3697916666666661</v>
      </c>
      <c r="X11" s="1">
        <v>120.8</v>
      </c>
      <c r="Y11" s="1">
        <v>144.4</v>
      </c>
      <c r="Z11" s="1">
        <v>122.8</v>
      </c>
      <c r="AA11" s="1">
        <v>118.4</v>
      </c>
      <c r="AB11" s="1">
        <v>114.8</v>
      </c>
      <c r="AC11" s="1">
        <v>113</v>
      </c>
      <c r="AD11" s="1"/>
      <c r="AE11" s="1">
        <f t="shared" si="6"/>
        <v>188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39</v>
      </c>
      <c r="C12" s="1">
        <v>185</v>
      </c>
      <c r="D12" s="1">
        <v>60</v>
      </c>
      <c r="E12" s="1">
        <v>98</v>
      </c>
      <c r="F12" s="1">
        <v>68</v>
      </c>
      <c r="G12" s="6">
        <v>0.17</v>
      </c>
      <c r="H12" s="1">
        <v>180</v>
      </c>
      <c r="I12" s="1" t="s">
        <v>34</v>
      </c>
      <c r="J12" s="1">
        <v>102</v>
      </c>
      <c r="K12" s="1">
        <f t="shared" si="2"/>
        <v>-4</v>
      </c>
      <c r="L12" s="1"/>
      <c r="M12" s="1"/>
      <c r="N12" s="10">
        <v>167.46</v>
      </c>
      <c r="O12" s="10">
        <f>VLOOKUP(A12,[1]Sheet!$A:$N,14,0)</f>
        <v>0</v>
      </c>
      <c r="P12" s="1"/>
      <c r="Q12" s="1">
        <v>0</v>
      </c>
      <c r="R12" s="1">
        <f t="shared" si="3"/>
        <v>19.600000000000001</v>
      </c>
      <c r="S12" s="5">
        <f t="shared" si="8"/>
        <v>147.60000000000002</v>
      </c>
      <c r="T12" s="5"/>
      <c r="U12" s="1"/>
      <c r="V12" s="1">
        <f t="shared" si="7"/>
        <v>11</v>
      </c>
      <c r="W12" s="1">
        <f t="shared" si="5"/>
        <v>3.4693877551020407</v>
      </c>
      <c r="X12" s="1">
        <v>23.8</v>
      </c>
      <c r="Y12" s="1">
        <v>30.6</v>
      </c>
      <c r="Z12" s="1">
        <v>23.4</v>
      </c>
      <c r="AA12" s="1">
        <v>22.2</v>
      </c>
      <c r="AB12" s="1">
        <v>24.6</v>
      </c>
      <c r="AC12" s="1">
        <v>17.600000000000001</v>
      </c>
      <c r="AD12" s="1"/>
      <c r="AE12" s="1">
        <f t="shared" si="6"/>
        <v>25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39</v>
      </c>
      <c r="C13" s="1">
        <v>106</v>
      </c>
      <c r="D13" s="1">
        <v>251</v>
      </c>
      <c r="E13" s="1">
        <v>117</v>
      </c>
      <c r="F13" s="1">
        <v>189</v>
      </c>
      <c r="G13" s="6">
        <v>0.3</v>
      </c>
      <c r="H13" s="1">
        <v>40</v>
      </c>
      <c r="I13" s="1" t="s">
        <v>34</v>
      </c>
      <c r="J13" s="1">
        <v>118</v>
      </c>
      <c r="K13" s="1">
        <f t="shared" si="2"/>
        <v>-1</v>
      </c>
      <c r="L13" s="1"/>
      <c r="M13" s="1"/>
      <c r="N13" s="10">
        <v>85.860000000000014</v>
      </c>
      <c r="O13" s="10">
        <f>VLOOKUP(A13,[1]Sheet!$A:$N,14,0)</f>
        <v>43.8</v>
      </c>
      <c r="P13" s="1"/>
      <c r="Q13" s="1">
        <v>0</v>
      </c>
      <c r="R13" s="1">
        <f t="shared" si="3"/>
        <v>23.4</v>
      </c>
      <c r="S13" s="5">
        <f t="shared" si="8"/>
        <v>68.399999999999977</v>
      </c>
      <c r="T13" s="5"/>
      <c r="U13" s="1"/>
      <c r="V13" s="1">
        <f t="shared" si="7"/>
        <v>11</v>
      </c>
      <c r="W13" s="1">
        <f t="shared" si="5"/>
        <v>8.0769230769230766</v>
      </c>
      <c r="X13" s="1">
        <v>21.6</v>
      </c>
      <c r="Y13" s="1">
        <v>32.6</v>
      </c>
      <c r="Z13" s="1">
        <v>31.4</v>
      </c>
      <c r="AA13" s="1">
        <v>19.2</v>
      </c>
      <c r="AB13" s="1">
        <v>25.8</v>
      </c>
      <c r="AC13" s="1">
        <v>26</v>
      </c>
      <c r="AD13" s="1"/>
      <c r="AE13" s="1">
        <f t="shared" si="6"/>
        <v>21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39</v>
      </c>
      <c r="C14" s="1">
        <v>145</v>
      </c>
      <c r="D14" s="1">
        <v>564</v>
      </c>
      <c r="E14" s="1">
        <v>253</v>
      </c>
      <c r="F14" s="1">
        <v>335</v>
      </c>
      <c r="G14" s="6">
        <v>0.4</v>
      </c>
      <c r="H14" s="1">
        <v>50</v>
      </c>
      <c r="I14" s="1" t="s">
        <v>34</v>
      </c>
      <c r="J14" s="1">
        <v>318</v>
      </c>
      <c r="K14" s="1">
        <f t="shared" si="2"/>
        <v>-65</v>
      </c>
      <c r="L14" s="1"/>
      <c r="M14" s="1"/>
      <c r="N14" s="10">
        <v>210.1</v>
      </c>
      <c r="O14" s="10">
        <f>VLOOKUP(A14,[1]Sheet!$A:$N,14,0)</f>
        <v>0</v>
      </c>
      <c r="P14" s="1"/>
      <c r="Q14" s="1">
        <v>80</v>
      </c>
      <c r="R14" s="1">
        <f t="shared" si="3"/>
        <v>50.6</v>
      </c>
      <c r="S14" s="5">
        <f t="shared" si="8"/>
        <v>141.60000000000002</v>
      </c>
      <c r="T14" s="5"/>
      <c r="U14" s="1"/>
      <c r="V14" s="1">
        <f t="shared" si="7"/>
        <v>11</v>
      </c>
      <c r="W14" s="1">
        <f t="shared" si="5"/>
        <v>8.2015810276679844</v>
      </c>
      <c r="X14" s="1">
        <v>61.4</v>
      </c>
      <c r="Y14" s="1">
        <v>75.8</v>
      </c>
      <c r="Z14" s="1">
        <v>78</v>
      </c>
      <c r="AA14" s="1">
        <v>36.200000000000003</v>
      </c>
      <c r="AB14" s="1">
        <v>17.8</v>
      </c>
      <c r="AC14" s="1">
        <v>39.4</v>
      </c>
      <c r="AD14" s="1"/>
      <c r="AE14" s="1">
        <f t="shared" si="6"/>
        <v>57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39</v>
      </c>
      <c r="C15" s="1">
        <v>375</v>
      </c>
      <c r="D15" s="1">
        <v>90</v>
      </c>
      <c r="E15" s="1">
        <v>230</v>
      </c>
      <c r="F15" s="1">
        <v>146</v>
      </c>
      <c r="G15" s="6">
        <v>0.17</v>
      </c>
      <c r="H15" s="1">
        <v>120</v>
      </c>
      <c r="I15" s="1" t="s">
        <v>34</v>
      </c>
      <c r="J15" s="1">
        <v>209</v>
      </c>
      <c r="K15" s="1">
        <f t="shared" si="2"/>
        <v>21</v>
      </c>
      <c r="L15" s="1"/>
      <c r="M15" s="1"/>
      <c r="N15" s="10">
        <v>205.52</v>
      </c>
      <c r="O15" s="10">
        <f>VLOOKUP(A15,[1]Sheet!$A:$N,14,0)</f>
        <v>30</v>
      </c>
      <c r="P15" s="1"/>
      <c r="Q15" s="1">
        <v>82.480000000000018</v>
      </c>
      <c r="R15" s="1">
        <f t="shared" si="3"/>
        <v>46</v>
      </c>
      <c r="S15" s="5">
        <f t="shared" si="8"/>
        <v>277.52</v>
      </c>
      <c r="T15" s="5"/>
      <c r="U15" s="1"/>
      <c r="V15" s="1">
        <f t="shared" si="7"/>
        <v>11</v>
      </c>
      <c r="W15" s="1">
        <f t="shared" si="5"/>
        <v>4.9669565217391307</v>
      </c>
      <c r="X15" s="1">
        <v>48</v>
      </c>
      <c r="Y15" s="1">
        <v>51.2</v>
      </c>
      <c r="Z15" s="1">
        <v>43.8</v>
      </c>
      <c r="AA15" s="1">
        <v>47.4</v>
      </c>
      <c r="AB15" s="1">
        <v>48</v>
      </c>
      <c r="AC15" s="1">
        <v>33</v>
      </c>
      <c r="AD15" s="1"/>
      <c r="AE15" s="1">
        <f t="shared" si="6"/>
        <v>47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39</v>
      </c>
      <c r="C16" s="1">
        <v>151</v>
      </c>
      <c r="D16" s="1"/>
      <c r="E16" s="1">
        <v>91</v>
      </c>
      <c r="F16" s="1">
        <v>17</v>
      </c>
      <c r="G16" s="6">
        <v>0.35</v>
      </c>
      <c r="H16" s="1">
        <v>45</v>
      </c>
      <c r="I16" s="1" t="s">
        <v>34</v>
      </c>
      <c r="J16" s="1">
        <v>99</v>
      </c>
      <c r="K16" s="1">
        <f t="shared" si="2"/>
        <v>-8</v>
      </c>
      <c r="L16" s="1"/>
      <c r="M16" s="1"/>
      <c r="N16" s="10">
        <v>10</v>
      </c>
      <c r="O16" s="10">
        <f>VLOOKUP(A16,[1]Sheet!$A:$N,14,0)</f>
        <v>0</v>
      </c>
      <c r="P16" s="1"/>
      <c r="Q16" s="1">
        <v>140</v>
      </c>
      <c r="R16" s="1">
        <f t="shared" si="3"/>
        <v>18.2</v>
      </c>
      <c r="S16" s="5">
        <f t="shared" si="8"/>
        <v>43.199999999999989</v>
      </c>
      <c r="T16" s="5"/>
      <c r="U16" s="1"/>
      <c r="V16" s="1">
        <f t="shared" si="7"/>
        <v>11</v>
      </c>
      <c r="W16" s="1">
        <f t="shared" si="5"/>
        <v>8.6263736263736259</v>
      </c>
      <c r="X16" s="1">
        <v>18.600000000000001</v>
      </c>
      <c r="Y16" s="1">
        <v>11.6</v>
      </c>
      <c r="Z16" s="1">
        <v>11</v>
      </c>
      <c r="AA16" s="1">
        <v>17.2</v>
      </c>
      <c r="AB16" s="1">
        <v>17.2</v>
      </c>
      <c r="AC16" s="1">
        <v>12.6</v>
      </c>
      <c r="AD16" s="1"/>
      <c r="AE16" s="1">
        <f t="shared" si="6"/>
        <v>15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39</v>
      </c>
      <c r="C17" s="1">
        <v>253</v>
      </c>
      <c r="D17" s="1">
        <v>162</v>
      </c>
      <c r="E17" s="1">
        <v>194</v>
      </c>
      <c r="F17" s="1">
        <v>182</v>
      </c>
      <c r="G17" s="6">
        <v>0.35</v>
      </c>
      <c r="H17" s="1">
        <v>45</v>
      </c>
      <c r="I17" s="1" t="s">
        <v>34</v>
      </c>
      <c r="J17" s="1">
        <v>205</v>
      </c>
      <c r="K17" s="1">
        <f t="shared" si="2"/>
        <v>-11</v>
      </c>
      <c r="L17" s="1"/>
      <c r="M17" s="1"/>
      <c r="N17" s="10"/>
      <c r="O17" s="10">
        <f>VLOOKUP(A17,[1]Sheet!$A:$N,14,0)</f>
        <v>0</v>
      </c>
      <c r="P17" s="1"/>
      <c r="Q17" s="1">
        <v>197</v>
      </c>
      <c r="R17" s="1">
        <f t="shared" si="3"/>
        <v>38.799999999999997</v>
      </c>
      <c r="S17" s="5">
        <f t="shared" si="8"/>
        <v>47.799999999999955</v>
      </c>
      <c r="T17" s="5"/>
      <c r="U17" s="1"/>
      <c r="V17" s="1">
        <f t="shared" si="7"/>
        <v>11</v>
      </c>
      <c r="W17" s="1">
        <f t="shared" si="5"/>
        <v>9.7680412371134029</v>
      </c>
      <c r="X17" s="1">
        <v>40</v>
      </c>
      <c r="Y17" s="1">
        <v>30.6</v>
      </c>
      <c r="Z17" s="1">
        <v>42.2</v>
      </c>
      <c r="AA17" s="1">
        <v>34.6</v>
      </c>
      <c r="AB17" s="1">
        <v>21.6</v>
      </c>
      <c r="AC17" s="1">
        <v>23.6</v>
      </c>
      <c r="AD17" s="1"/>
      <c r="AE17" s="1">
        <f t="shared" si="6"/>
        <v>17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33</v>
      </c>
      <c r="C18" s="1">
        <v>1317.212</v>
      </c>
      <c r="D18" s="1">
        <v>1136.325</v>
      </c>
      <c r="E18" s="1">
        <v>836.11099999999999</v>
      </c>
      <c r="F18" s="1">
        <v>1391.5429999999999</v>
      </c>
      <c r="G18" s="6">
        <v>1</v>
      </c>
      <c r="H18" s="1">
        <v>55</v>
      </c>
      <c r="I18" s="1" t="s">
        <v>34</v>
      </c>
      <c r="J18" s="1">
        <v>816.75</v>
      </c>
      <c r="K18" s="1">
        <f t="shared" si="2"/>
        <v>19.36099999999999</v>
      </c>
      <c r="L18" s="1"/>
      <c r="M18" s="1"/>
      <c r="N18" s="10">
        <v>220</v>
      </c>
      <c r="O18" s="10">
        <f>VLOOKUP(A18,[1]Sheet!$A:$N,14,0)</f>
        <v>450</v>
      </c>
      <c r="P18" s="1">
        <v>280</v>
      </c>
      <c r="Q18" s="1">
        <v>246.37000000000009</v>
      </c>
      <c r="R18" s="1">
        <f t="shared" si="3"/>
        <v>167.22219999999999</v>
      </c>
      <c r="S18" s="5"/>
      <c r="T18" s="5"/>
      <c r="U18" s="1"/>
      <c r="V18" s="1">
        <f t="shared" si="7"/>
        <v>11.469248700232386</v>
      </c>
      <c r="W18" s="1">
        <f t="shared" si="5"/>
        <v>11.469248700232386</v>
      </c>
      <c r="X18" s="1">
        <v>182.49340000000001</v>
      </c>
      <c r="Y18" s="1">
        <v>214.67619999999999</v>
      </c>
      <c r="Z18" s="1">
        <v>208.0068</v>
      </c>
      <c r="AA18" s="1">
        <v>182.387</v>
      </c>
      <c r="AB18" s="1">
        <v>184.88220000000001</v>
      </c>
      <c r="AC18" s="1">
        <v>180.7492</v>
      </c>
      <c r="AD18" s="1"/>
      <c r="AE18" s="1">
        <f t="shared" si="6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33</v>
      </c>
      <c r="C19" s="1">
        <v>4219.6909999999998</v>
      </c>
      <c r="D19" s="1">
        <v>900.23500000000001</v>
      </c>
      <c r="E19" s="1">
        <v>2388.069</v>
      </c>
      <c r="F19" s="1">
        <v>2191.6579999999999</v>
      </c>
      <c r="G19" s="6">
        <v>1</v>
      </c>
      <c r="H19" s="1">
        <v>50</v>
      </c>
      <c r="I19" s="1" t="s">
        <v>34</v>
      </c>
      <c r="J19" s="1">
        <v>2391.92</v>
      </c>
      <c r="K19" s="1">
        <f t="shared" si="2"/>
        <v>-3.8510000000001128</v>
      </c>
      <c r="L19" s="1"/>
      <c r="M19" s="1"/>
      <c r="N19" s="10">
        <v>500</v>
      </c>
      <c r="O19" s="10">
        <f>VLOOKUP(A19,[1]Sheet!$A:$N,14,0)</f>
        <v>450</v>
      </c>
      <c r="P19" s="1">
        <v>700</v>
      </c>
      <c r="Q19" s="1">
        <v>1700</v>
      </c>
      <c r="R19" s="1">
        <f t="shared" si="3"/>
        <v>477.61379999999997</v>
      </c>
      <c r="S19" s="5">
        <v>750</v>
      </c>
      <c r="T19" s="5"/>
      <c r="U19" s="1"/>
      <c r="V19" s="1">
        <f t="shared" si="7"/>
        <v>11.18405288959406</v>
      </c>
      <c r="W19" s="1">
        <f t="shared" si="5"/>
        <v>9.61374650397455</v>
      </c>
      <c r="X19" s="1">
        <v>491.20979999999997</v>
      </c>
      <c r="Y19" s="1">
        <v>489.29739999999998</v>
      </c>
      <c r="Z19" s="1">
        <v>487.20119999999997</v>
      </c>
      <c r="AA19" s="1">
        <v>514.11199999999997</v>
      </c>
      <c r="AB19" s="1">
        <v>520.06560000000002</v>
      </c>
      <c r="AC19" s="1">
        <v>463.67219999999998</v>
      </c>
      <c r="AD19" s="1"/>
      <c r="AE19" s="1">
        <f t="shared" si="6"/>
        <v>750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4" t="s">
        <v>49</v>
      </c>
      <c r="B20" s="14" t="s">
        <v>33</v>
      </c>
      <c r="C20" s="14">
        <v>102.944</v>
      </c>
      <c r="D20" s="14">
        <v>15.464</v>
      </c>
      <c r="E20" s="14">
        <v>88.572999999999993</v>
      </c>
      <c r="F20" s="14"/>
      <c r="G20" s="15">
        <v>0</v>
      </c>
      <c r="H20" s="14">
        <v>60</v>
      </c>
      <c r="I20" s="14" t="s">
        <v>50</v>
      </c>
      <c r="J20" s="14">
        <v>103</v>
      </c>
      <c r="K20" s="14">
        <f t="shared" si="2"/>
        <v>-14.427000000000007</v>
      </c>
      <c r="L20" s="14"/>
      <c r="M20" s="14"/>
      <c r="N20" s="16"/>
      <c r="O20" s="16"/>
      <c r="P20" s="14"/>
      <c r="Q20" s="14"/>
      <c r="R20" s="14">
        <f t="shared" si="3"/>
        <v>17.714599999999997</v>
      </c>
      <c r="S20" s="17"/>
      <c r="T20" s="17"/>
      <c r="U20" s="14"/>
      <c r="V20" s="14">
        <f t="shared" si="7"/>
        <v>0</v>
      </c>
      <c r="W20" s="14">
        <f t="shared" si="5"/>
        <v>0</v>
      </c>
      <c r="X20" s="14">
        <v>22.086600000000001</v>
      </c>
      <c r="Y20" s="14">
        <v>26.7256</v>
      </c>
      <c r="Z20" s="14">
        <v>25.4984</v>
      </c>
      <c r="AA20" s="14">
        <v>24.734999999999999</v>
      </c>
      <c r="AB20" s="14">
        <v>31.9038</v>
      </c>
      <c r="AC20" s="14">
        <v>36.950000000000003</v>
      </c>
      <c r="AD20" s="14" t="s">
        <v>51</v>
      </c>
      <c r="AE20" s="14">
        <f t="shared" si="6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33</v>
      </c>
      <c r="C21" s="1">
        <v>344.952</v>
      </c>
      <c r="D21" s="1">
        <v>164.53</v>
      </c>
      <c r="E21" s="1">
        <v>239.69900000000001</v>
      </c>
      <c r="F21" s="1">
        <v>132.04300000000001</v>
      </c>
      <c r="G21" s="6">
        <v>1</v>
      </c>
      <c r="H21" s="1">
        <v>50</v>
      </c>
      <c r="I21" s="1" t="s">
        <v>34</v>
      </c>
      <c r="J21" s="1">
        <v>227.68</v>
      </c>
      <c r="K21" s="1">
        <f t="shared" si="2"/>
        <v>12.019000000000005</v>
      </c>
      <c r="L21" s="1"/>
      <c r="M21" s="1"/>
      <c r="N21" s="10">
        <v>161.0671599999998</v>
      </c>
      <c r="O21" s="10">
        <f>VLOOKUP(A21,[1]Sheet!$A:$N,14,0)</f>
        <v>0</v>
      </c>
      <c r="P21" s="1">
        <v>160</v>
      </c>
      <c r="Q21" s="1">
        <v>96.538840000000192</v>
      </c>
      <c r="R21" s="1">
        <f t="shared" si="3"/>
        <v>47.939800000000005</v>
      </c>
      <c r="S21" s="5">
        <v>160</v>
      </c>
      <c r="T21" s="5"/>
      <c r="U21" s="1"/>
      <c r="V21" s="1">
        <f t="shared" si="7"/>
        <v>11.443139938005585</v>
      </c>
      <c r="W21" s="1">
        <f t="shared" si="5"/>
        <v>8.1056207994192739</v>
      </c>
      <c r="X21" s="1">
        <v>61.484000000000002</v>
      </c>
      <c r="Y21" s="1">
        <v>66.068799999999996</v>
      </c>
      <c r="Z21" s="1">
        <v>52.560400000000001</v>
      </c>
      <c r="AA21" s="1">
        <v>48.828200000000002</v>
      </c>
      <c r="AB21" s="1">
        <v>47.279200000000003</v>
      </c>
      <c r="AC21" s="1">
        <v>52.119600000000013</v>
      </c>
      <c r="AD21" s="1"/>
      <c r="AE21" s="1">
        <f t="shared" si="6"/>
        <v>160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33</v>
      </c>
      <c r="C22" s="1">
        <v>1886.2929999999999</v>
      </c>
      <c r="D22" s="1">
        <v>2158.42</v>
      </c>
      <c r="E22" s="1">
        <v>1667.135</v>
      </c>
      <c r="F22" s="1">
        <v>2027.655</v>
      </c>
      <c r="G22" s="6">
        <v>1</v>
      </c>
      <c r="H22" s="1">
        <v>55</v>
      </c>
      <c r="I22" s="1" t="s">
        <v>34</v>
      </c>
      <c r="J22" s="1">
        <v>1620.58</v>
      </c>
      <c r="K22" s="1">
        <f t="shared" si="2"/>
        <v>46.555000000000064</v>
      </c>
      <c r="L22" s="1"/>
      <c r="M22" s="1"/>
      <c r="N22" s="10">
        <v>400</v>
      </c>
      <c r="O22" s="10">
        <f>VLOOKUP(A22,[1]Sheet!$A:$N,14,0)</f>
        <v>750</v>
      </c>
      <c r="P22" s="1">
        <v>500</v>
      </c>
      <c r="Q22" s="1">
        <v>1192.5540000000001</v>
      </c>
      <c r="R22" s="1">
        <f t="shared" si="3"/>
        <v>333.42700000000002</v>
      </c>
      <c r="S22" s="5"/>
      <c r="T22" s="5"/>
      <c r="U22" s="1"/>
      <c r="V22" s="1">
        <f t="shared" si="7"/>
        <v>11.157491744819705</v>
      </c>
      <c r="W22" s="1">
        <f t="shared" si="5"/>
        <v>11.157491744819705</v>
      </c>
      <c r="X22" s="1">
        <v>358.15019999999998</v>
      </c>
      <c r="Y22" s="1">
        <v>359.01080000000002</v>
      </c>
      <c r="Z22" s="1">
        <v>341.58199999999999</v>
      </c>
      <c r="AA22" s="1">
        <v>301.87439999999998</v>
      </c>
      <c r="AB22" s="1">
        <v>296.50540000000001</v>
      </c>
      <c r="AC22" s="1">
        <v>279.68419999999998</v>
      </c>
      <c r="AD22" s="1"/>
      <c r="AE22" s="1">
        <f t="shared" si="6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33</v>
      </c>
      <c r="C23" s="1">
        <v>612.28899999999999</v>
      </c>
      <c r="D23" s="1">
        <v>374.39</v>
      </c>
      <c r="E23" s="1">
        <v>500.98200000000003</v>
      </c>
      <c r="F23" s="1">
        <v>370.14100000000002</v>
      </c>
      <c r="G23" s="6">
        <v>1</v>
      </c>
      <c r="H23" s="1">
        <v>60</v>
      </c>
      <c r="I23" s="1" t="s">
        <v>34</v>
      </c>
      <c r="J23" s="1">
        <v>482.53</v>
      </c>
      <c r="K23" s="1">
        <f t="shared" si="2"/>
        <v>18.452000000000055</v>
      </c>
      <c r="L23" s="1"/>
      <c r="M23" s="1"/>
      <c r="N23" s="10">
        <v>120</v>
      </c>
      <c r="O23" s="10">
        <f>VLOOKUP(A23,[1]Sheet!$A:$N,14,0)</f>
        <v>121.23520000000011</v>
      </c>
      <c r="P23" s="1">
        <v>150</v>
      </c>
      <c r="Q23" s="1">
        <v>465.67999999999989</v>
      </c>
      <c r="R23" s="1">
        <f t="shared" si="3"/>
        <v>100.19640000000001</v>
      </c>
      <c r="S23" s="5">
        <f t="shared" ref="S23:S24" si="9">11*R23-Q23-P23-F23</f>
        <v>116.33940000000035</v>
      </c>
      <c r="T23" s="5"/>
      <c r="U23" s="1"/>
      <c r="V23" s="1">
        <f t="shared" si="7"/>
        <v>11</v>
      </c>
      <c r="W23" s="1">
        <f t="shared" si="5"/>
        <v>9.8388864270572576</v>
      </c>
      <c r="X23" s="1">
        <v>106.6108</v>
      </c>
      <c r="Y23" s="1">
        <v>95.781599999999997</v>
      </c>
      <c r="Z23" s="1">
        <v>89.866600000000005</v>
      </c>
      <c r="AA23" s="1">
        <v>87.889800000000008</v>
      </c>
      <c r="AB23" s="1">
        <v>91.261800000000008</v>
      </c>
      <c r="AC23" s="1">
        <v>88.507800000000003</v>
      </c>
      <c r="AD23" s="1"/>
      <c r="AE23" s="1">
        <f t="shared" si="6"/>
        <v>116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33</v>
      </c>
      <c r="C24" s="1">
        <v>881.596</v>
      </c>
      <c r="D24" s="1">
        <v>420.84199999999998</v>
      </c>
      <c r="E24" s="1">
        <v>560.60699999999997</v>
      </c>
      <c r="F24" s="1">
        <v>583.16800000000001</v>
      </c>
      <c r="G24" s="6">
        <v>1</v>
      </c>
      <c r="H24" s="1">
        <v>60</v>
      </c>
      <c r="I24" s="1" t="s">
        <v>34</v>
      </c>
      <c r="J24" s="1">
        <v>547.98</v>
      </c>
      <c r="K24" s="1">
        <f t="shared" si="2"/>
        <v>12.626999999999953</v>
      </c>
      <c r="L24" s="1"/>
      <c r="M24" s="1"/>
      <c r="N24" s="10">
        <v>150</v>
      </c>
      <c r="O24" s="10">
        <f>VLOOKUP(A24,[1]Sheet!$A:$N,14,0)</f>
        <v>197.2778000000003</v>
      </c>
      <c r="P24" s="1">
        <v>200</v>
      </c>
      <c r="Q24" s="1">
        <v>423.60500000000002</v>
      </c>
      <c r="R24" s="1">
        <f t="shared" si="3"/>
        <v>112.12139999999999</v>
      </c>
      <c r="S24" s="5">
        <f t="shared" si="9"/>
        <v>26.562399999999911</v>
      </c>
      <c r="T24" s="5"/>
      <c r="U24" s="1"/>
      <c r="V24" s="1">
        <f t="shared" si="7"/>
        <v>11</v>
      </c>
      <c r="W24" s="1">
        <f t="shared" si="5"/>
        <v>10.763092505088236</v>
      </c>
      <c r="X24" s="1">
        <v>124.3886</v>
      </c>
      <c r="Y24" s="1">
        <v>120.782</v>
      </c>
      <c r="Z24" s="1">
        <v>113.70780000000001</v>
      </c>
      <c r="AA24" s="1">
        <v>120.642</v>
      </c>
      <c r="AB24" s="1">
        <v>115.3946</v>
      </c>
      <c r="AC24" s="1">
        <v>112.1502</v>
      </c>
      <c r="AD24" s="1"/>
      <c r="AE24" s="1">
        <f t="shared" si="6"/>
        <v>27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33</v>
      </c>
      <c r="C25" s="1">
        <v>1002.677</v>
      </c>
      <c r="D25" s="1">
        <v>606.54899999999998</v>
      </c>
      <c r="E25" s="1">
        <v>689.87</v>
      </c>
      <c r="F25" s="1">
        <v>752.178</v>
      </c>
      <c r="G25" s="6">
        <v>1</v>
      </c>
      <c r="H25" s="1">
        <v>60</v>
      </c>
      <c r="I25" s="1" t="s">
        <v>34</v>
      </c>
      <c r="J25" s="1">
        <v>667.154</v>
      </c>
      <c r="K25" s="1">
        <f t="shared" si="2"/>
        <v>22.716000000000008</v>
      </c>
      <c r="L25" s="1"/>
      <c r="M25" s="1"/>
      <c r="N25" s="10">
        <v>150</v>
      </c>
      <c r="O25" s="10">
        <f>VLOOKUP(A25,[1]Sheet!$A:$N,14,0)</f>
        <v>352.66690000000062</v>
      </c>
      <c r="P25" s="1">
        <v>200</v>
      </c>
      <c r="Q25" s="1">
        <v>593.18800000000022</v>
      </c>
      <c r="R25" s="1">
        <f t="shared" si="3"/>
        <v>137.97399999999999</v>
      </c>
      <c r="S25" s="5"/>
      <c r="T25" s="5"/>
      <c r="U25" s="1"/>
      <c r="V25" s="1">
        <f t="shared" si="7"/>
        <v>11.200414570861179</v>
      </c>
      <c r="W25" s="1">
        <f t="shared" si="5"/>
        <v>11.200414570861179</v>
      </c>
      <c r="X25" s="1">
        <v>145.99340000000001</v>
      </c>
      <c r="Y25" s="1">
        <v>134.58959999999999</v>
      </c>
      <c r="Z25" s="1">
        <v>129.76840000000001</v>
      </c>
      <c r="AA25" s="1">
        <v>136.82939999999999</v>
      </c>
      <c r="AB25" s="1">
        <v>139.76220000000001</v>
      </c>
      <c r="AC25" s="1">
        <v>145.7978</v>
      </c>
      <c r="AD25" s="1"/>
      <c r="AE25" s="1">
        <f t="shared" si="6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33</v>
      </c>
      <c r="C26" s="1">
        <v>48.029000000000003</v>
      </c>
      <c r="D26" s="1">
        <v>1.492</v>
      </c>
      <c r="E26" s="1">
        <v>10.523</v>
      </c>
      <c r="F26" s="1">
        <v>21.635000000000002</v>
      </c>
      <c r="G26" s="6">
        <v>1</v>
      </c>
      <c r="H26" s="1">
        <v>35</v>
      </c>
      <c r="I26" s="1" t="s">
        <v>34</v>
      </c>
      <c r="J26" s="1">
        <v>22.1</v>
      </c>
      <c r="K26" s="1">
        <f t="shared" si="2"/>
        <v>-11.577000000000002</v>
      </c>
      <c r="L26" s="1"/>
      <c r="M26" s="1"/>
      <c r="N26" s="10"/>
      <c r="O26" s="10">
        <f>VLOOKUP(A26,[1]Sheet!$A:$N,14,0)</f>
        <v>17.30009999999999</v>
      </c>
      <c r="P26" s="1"/>
      <c r="Q26" s="1">
        <v>0</v>
      </c>
      <c r="R26" s="1">
        <f t="shared" si="3"/>
        <v>2.1046</v>
      </c>
      <c r="S26" s="5">
        <v>5</v>
      </c>
      <c r="T26" s="5"/>
      <c r="U26" s="1"/>
      <c r="V26" s="1">
        <f t="shared" si="7"/>
        <v>12.655611517628053</v>
      </c>
      <c r="W26" s="1">
        <f t="shared" si="5"/>
        <v>10.279863156894422</v>
      </c>
      <c r="X26" s="1">
        <v>1.6848000000000001</v>
      </c>
      <c r="Y26" s="1">
        <v>0.34799999999999998</v>
      </c>
      <c r="Z26" s="1">
        <v>1.7250000000000001</v>
      </c>
      <c r="AA26" s="1">
        <v>4.8490000000000002</v>
      </c>
      <c r="AB26" s="1">
        <v>4.0242000000000004</v>
      </c>
      <c r="AC26" s="1">
        <v>4.7767999999999997</v>
      </c>
      <c r="AD26" s="1"/>
      <c r="AE26" s="1">
        <f t="shared" si="6"/>
        <v>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33</v>
      </c>
      <c r="C27" s="1">
        <v>499.85899999999998</v>
      </c>
      <c r="D27" s="1">
        <v>152.23599999999999</v>
      </c>
      <c r="E27" s="1">
        <v>344.28</v>
      </c>
      <c r="F27" s="1">
        <v>173.51400000000001</v>
      </c>
      <c r="G27" s="6">
        <v>1</v>
      </c>
      <c r="H27" s="1">
        <v>30</v>
      </c>
      <c r="I27" s="1" t="s">
        <v>34</v>
      </c>
      <c r="J27" s="1">
        <v>366.9</v>
      </c>
      <c r="K27" s="1">
        <f t="shared" si="2"/>
        <v>-22.620000000000005</v>
      </c>
      <c r="L27" s="1"/>
      <c r="M27" s="1"/>
      <c r="N27" s="10">
        <v>82.499700000000075</v>
      </c>
      <c r="O27" s="10">
        <f>VLOOKUP(A27,[1]Sheet!$A:$N,14,0)</f>
        <v>0</v>
      </c>
      <c r="P27" s="1">
        <v>100</v>
      </c>
      <c r="Q27" s="1">
        <v>294.24029999999988</v>
      </c>
      <c r="R27" s="1">
        <f t="shared" si="3"/>
        <v>68.855999999999995</v>
      </c>
      <c r="S27" s="5">
        <f t="shared" ref="S27:S33" si="10">11*R27-Q27-P27-F27</f>
        <v>189.66170000000005</v>
      </c>
      <c r="T27" s="5"/>
      <c r="U27" s="1"/>
      <c r="V27" s="1">
        <f t="shared" si="7"/>
        <v>11</v>
      </c>
      <c r="W27" s="1">
        <f t="shared" si="5"/>
        <v>8.2455312536307641</v>
      </c>
      <c r="X27" s="1">
        <v>72.677999999999997</v>
      </c>
      <c r="Y27" s="1">
        <v>69.262199999999993</v>
      </c>
      <c r="Z27" s="1">
        <v>66.016999999999996</v>
      </c>
      <c r="AA27" s="1">
        <v>73.012199999999993</v>
      </c>
      <c r="AB27" s="1">
        <v>70.776399999999995</v>
      </c>
      <c r="AC27" s="1">
        <v>70.983000000000004</v>
      </c>
      <c r="AD27" s="1"/>
      <c r="AE27" s="1">
        <f t="shared" si="6"/>
        <v>190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33</v>
      </c>
      <c r="C28" s="1">
        <v>501.66699999999997</v>
      </c>
      <c r="D28" s="1">
        <v>72.536000000000001</v>
      </c>
      <c r="E28" s="1">
        <v>412.37</v>
      </c>
      <c r="F28" s="1">
        <v>68.757000000000005</v>
      </c>
      <c r="G28" s="6">
        <v>1</v>
      </c>
      <c r="H28" s="1">
        <v>30</v>
      </c>
      <c r="I28" s="1" t="s">
        <v>34</v>
      </c>
      <c r="J28" s="1">
        <v>406.8</v>
      </c>
      <c r="K28" s="1">
        <f t="shared" si="2"/>
        <v>5.5699999999999932</v>
      </c>
      <c r="L28" s="1"/>
      <c r="M28" s="1"/>
      <c r="N28" s="10">
        <v>101.91315999999991</v>
      </c>
      <c r="O28" s="10">
        <f>VLOOKUP(A28,[1]Sheet!$A:$N,14,0)</f>
        <v>0</v>
      </c>
      <c r="P28" s="1">
        <v>140</v>
      </c>
      <c r="Q28" s="1">
        <v>523.34584000000007</v>
      </c>
      <c r="R28" s="1">
        <f t="shared" si="3"/>
        <v>82.474000000000004</v>
      </c>
      <c r="S28" s="5">
        <f t="shared" si="10"/>
        <v>175.11115999999998</v>
      </c>
      <c r="T28" s="5"/>
      <c r="U28" s="1"/>
      <c r="V28" s="1">
        <f t="shared" si="7"/>
        <v>10.999999999999998</v>
      </c>
      <c r="W28" s="1">
        <f t="shared" si="5"/>
        <v>8.8767713461212008</v>
      </c>
      <c r="X28" s="1">
        <v>88.906800000000004</v>
      </c>
      <c r="Y28" s="1">
        <v>68.345799999999997</v>
      </c>
      <c r="Z28" s="1">
        <v>58.737400000000001</v>
      </c>
      <c r="AA28" s="1">
        <v>71.919200000000004</v>
      </c>
      <c r="AB28" s="1">
        <v>71.969200000000001</v>
      </c>
      <c r="AC28" s="1">
        <v>58.2102</v>
      </c>
      <c r="AD28" s="1"/>
      <c r="AE28" s="1">
        <f t="shared" si="6"/>
        <v>175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33</v>
      </c>
      <c r="C29" s="1">
        <v>846.67700000000002</v>
      </c>
      <c r="D29" s="1">
        <v>443.32400000000001</v>
      </c>
      <c r="E29" s="1">
        <v>531.79300000000001</v>
      </c>
      <c r="F29" s="1">
        <v>589.73900000000003</v>
      </c>
      <c r="G29" s="6">
        <v>1</v>
      </c>
      <c r="H29" s="1">
        <v>30</v>
      </c>
      <c r="I29" s="1" t="s">
        <v>34</v>
      </c>
      <c r="J29" s="1">
        <v>550.79999999999995</v>
      </c>
      <c r="K29" s="1">
        <f t="shared" si="2"/>
        <v>-19.006999999999948</v>
      </c>
      <c r="L29" s="1"/>
      <c r="M29" s="1"/>
      <c r="N29" s="10">
        <v>110</v>
      </c>
      <c r="O29" s="10">
        <f>VLOOKUP(A29,[1]Sheet!$A:$N,14,0)</f>
        <v>200</v>
      </c>
      <c r="P29" s="1">
        <v>140</v>
      </c>
      <c r="Q29" s="1">
        <v>225.25600000000011</v>
      </c>
      <c r="R29" s="1">
        <f t="shared" si="3"/>
        <v>106.3586</v>
      </c>
      <c r="S29" s="5">
        <f t="shared" si="10"/>
        <v>214.94959999999992</v>
      </c>
      <c r="T29" s="5"/>
      <c r="U29" s="1"/>
      <c r="V29" s="1">
        <f t="shared" si="7"/>
        <v>11</v>
      </c>
      <c r="W29" s="1">
        <f t="shared" si="5"/>
        <v>8.9790106300759902</v>
      </c>
      <c r="X29" s="1">
        <v>101.292</v>
      </c>
      <c r="Y29" s="1">
        <v>111.6118</v>
      </c>
      <c r="Z29" s="1">
        <v>111.111</v>
      </c>
      <c r="AA29" s="1">
        <v>120.9686</v>
      </c>
      <c r="AB29" s="1">
        <v>115.2474</v>
      </c>
      <c r="AC29" s="1">
        <v>110.07299999999999</v>
      </c>
      <c r="AD29" s="1"/>
      <c r="AE29" s="1">
        <f t="shared" si="6"/>
        <v>215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33</v>
      </c>
      <c r="C30" s="1">
        <v>213.65199999999999</v>
      </c>
      <c r="D30" s="1">
        <v>112.036</v>
      </c>
      <c r="E30" s="1">
        <v>126.99</v>
      </c>
      <c r="F30" s="1">
        <v>164.505</v>
      </c>
      <c r="G30" s="6">
        <v>1</v>
      </c>
      <c r="H30" s="1">
        <v>45</v>
      </c>
      <c r="I30" s="1" t="s">
        <v>34</v>
      </c>
      <c r="J30" s="1">
        <v>123.825</v>
      </c>
      <c r="K30" s="1">
        <f t="shared" si="2"/>
        <v>3.164999999999992</v>
      </c>
      <c r="L30" s="1"/>
      <c r="M30" s="1"/>
      <c r="N30" s="10"/>
      <c r="O30" s="10">
        <f>VLOOKUP(A30,[1]Sheet!$A:$N,14,0)</f>
        <v>0</v>
      </c>
      <c r="P30" s="1"/>
      <c r="Q30" s="1">
        <v>78.12700000000001</v>
      </c>
      <c r="R30" s="1">
        <f t="shared" si="3"/>
        <v>25.398</v>
      </c>
      <c r="S30" s="5">
        <f>11*R30-Q30-P30-F30</f>
        <v>36.745999999999981</v>
      </c>
      <c r="T30" s="5"/>
      <c r="U30" s="1"/>
      <c r="V30" s="1">
        <f t="shared" si="7"/>
        <v>11</v>
      </c>
      <c r="W30" s="1">
        <f t="shared" si="5"/>
        <v>9.5531931648161272</v>
      </c>
      <c r="X30" s="1">
        <v>26.516999999999999</v>
      </c>
      <c r="Y30" s="1">
        <v>18.858000000000001</v>
      </c>
      <c r="Z30" s="1">
        <v>16.4422</v>
      </c>
      <c r="AA30" s="1">
        <v>23.8154</v>
      </c>
      <c r="AB30" s="1">
        <v>25.837599999999998</v>
      </c>
      <c r="AC30" s="1">
        <v>20.531199999999998</v>
      </c>
      <c r="AD30" s="1"/>
      <c r="AE30" s="1">
        <f t="shared" si="6"/>
        <v>37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33</v>
      </c>
      <c r="C31" s="1">
        <v>55.518999999999998</v>
      </c>
      <c r="D31" s="1"/>
      <c r="E31" s="1">
        <v>35.637</v>
      </c>
      <c r="F31" s="1"/>
      <c r="G31" s="6">
        <v>1</v>
      </c>
      <c r="H31" s="1">
        <v>40</v>
      </c>
      <c r="I31" s="1" t="s">
        <v>34</v>
      </c>
      <c r="J31" s="1">
        <v>63.2</v>
      </c>
      <c r="K31" s="1">
        <f t="shared" si="2"/>
        <v>-27.563000000000002</v>
      </c>
      <c r="L31" s="1"/>
      <c r="M31" s="1"/>
      <c r="N31" s="10">
        <v>109.32859999999999</v>
      </c>
      <c r="O31" s="10">
        <f>VLOOKUP(A31,[1]Sheet!$A:$N,14,0)</f>
        <v>0</v>
      </c>
      <c r="P31" s="1"/>
      <c r="Q31" s="1">
        <v>90</v>
      </c>
      <c r="R31" s="1">
        <f t="shared" si="3"/>
        <v>7.1273999999999997</v>
      </c>
      <c r="S31" s="5"/>
      <c r="T31" s="5"/>
      <c r="U31" s="1"/>
      <c r="V31" s="1">
        <f t="shared" si="7"/>
        <v>12.627325532452227</v>
      </c>
      <c r="W31" s="1">
        <f t="shared" si="5"/>
        <v>12.627325532452227</v>
      </c>
      <c r="X31" s="1">
        <v>10.338200000000001</v>
      </c>
      <c r="Y31" s="1">
        <v>18.5992</v>
      </c>
      <c r="Z31" s="1">
        <v>16.484400000000001</v>
      </c>
      <c r="AA31" s="1">
        <v>3.8794</v>
      </c>
      <c r="AB31" s="1">
        <v>2.7833999999999999</v>
      </c>
      <c r="AC31" s="1">
        <v>13.079800000000001</v>
      </c>
      <c r="AD31" s="1" t="s">
        <v>64</v>
      </c>
      <c r="AE31" s="1">
        <f t="shared" si="6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33</v>
      </c>
      <c r="C32" s="1">
        <v>2734.7280000000001</v>
      </c>
      <c r="D32" s="1">
        <v>1743.8579999999999</v>
      </c>
      <c r="E32" s="1">
        <v>1971.0719999999999</v>
      </c>
      <c r="F32" s="1">
        <v>2139.703</v>
      </c>
      <c r="G32" s="6">
        <v>1</v>
      </c>
      <c r="H32" s="1">
        <v>40</v>
      </c>
      <c r="I32" s="1" t="s">
        <v>34</v>
      </c>
      <c r="J32" s="1">
        <v>2012.8009999999999</v>
      </c>
      <c r="K32" s="1">
        <f t="shared" si="2"/>
        <v>-41.729000000000042</v>
      </c>
      <c r="L32" s="1"/>
      <c r="M32" s="1"/>
      <c r="N32" s="10">
        <v>400</v>
      </c>
      <c r="O32" s="10">
        <f>VLOOKUP(A32,[1]Sheet!$A:$N,14,0)</f>
        <v>700</v>
      </c>
      <c r="P32" s="1">
        <v>500</v>
      </c>
      <c r="Q32" s="1">
        <v>1463.105</v>
      </c>
      <c r="R32" s="1">
        <f t="shared" si="3"/>
        <v>394.21439999999996</v>
      </c>
      <c r="S32" s="5">
        <f t="shared" si="10"/>
        <v>233.55039999999917</v>
      </c>
      <c r="T32" s="5"/>
      <c r="U32" s="1"/>
      <c r="V32" s="1">
        <f t="shared" si="7"/>
        <v>11</v>
      </c>
      <c r="W32" s="1">
        <f t="shared" si="5"/>
        <v>10.407554873693098</v>
      </c>
      <c r="X32" s="1">
        <v>408.00360000000001</v>
      </c>
      <c r="Y32" s="1">
        <v>401.05700000000002</v>
      </c>
      <c r="Z32" s="1">
        <v>395.44779999999997</v>
      </c>
      <c r="AA32" s="1">
        <v>397.09300000000002</v>
      </c>
      <c r="AB32" s="1">
        <v>406.48820000000001</v>
      </c>
      <c r="AC32" s="1">
        <v>365.88060000000002</v>
      </c>
      <c r="AD32" s="1"/>
      <c r="AE32" s="1">
        <f t="shared" si="6"/>
        <v>234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33</v>
      </c>
      <c r="C33" s="1">
        <v>161.92500000000001</v>
      </c>
      <c r="D33" s="1"/>
      <c r="E33" s="1">
        <v>74.688000000000002</v>
      </c>
      <c r="F33" s="1">
        <v>71.289000000000001</v>
      </c>
      <c r="G33" s="6">
        <v>1</v>
      </c>
      <c r="H33" s="1">
        <v>35</v>
      </c>
      <c r="I33" s="1" t="s">
        <v>34</v>
      </c>
      <c r="J33" s="1">
        <v>73.73</v>
      </c>
      <c r="K33" s="1">
        <f t="shared" si="2"/>
        <v>0.95799999999999841</v>
      </c>
      <c r="L33" s="1"/>
      <c r="M33" s="1"/>
      <c r="N33" s="10"/>
      <c r="O33" s="10">
        <f>VLOOKUP(A33,[1]Sheet!$A:$N,14,0)</f>
        <v>0</v>
      </c>
      <c r="P33" s="1"/>
      <c r="Q33" s="1">
        <v>81.798999999999992</v>
      </c>
      <c r="R33" s="1">
        <f t="shared" si="3"/>
        <v>14.9376</v>
      </c>
      <c r="S33" s="5">
        <f t="shared" si="10"/>
        <v>11.225600000000014</v>
      </c>
      <c r="T33" s="5"/>
      <c r="U33" s="1"/>
      <c r="V33" s="1">
        <f t="shared" si="7"/>
        <v>11</v>
      </c>
      <c r="W33" s="1">
        <f t="shared" si="5"/>
        <v>10.248500428449015</v>
      </c>
      <c r="X33" s="1">
        <v>15.9892</v>
      </c>
      <c r="Y33" s="1">
        <v>14.23</v>
      </c>
      <c r="Z33" s="1">
        <v>14.53</v>
      </c>
      <c r="AA33" s="1">
        <v>19.933800000000002</v>
      </c>
      <c r="AB33" s="1">
        <v>20.2942</v>
      </c>
      <c r="AC33" s="1">
        <v>14.305199999999999</v>
      </c>
      <c r="AD33" s="1"/>
      <c r="AE33" s="1">
        <f t="shared" si="6"/>
        <v>11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8" t="s">
        <v>67</v>
      </c>
      <c r="B34" s="18" t="s">
        <v>33</v>
      </c>
      <c r="C34" s="18"/>
      <c r="D34" s="18"/>
      <c r="E34" s="18"/>
      <c r="F34" s="18"/>
      <c r="G34" s="19">
        <v>0</v>
      </c>
      <c r="H34" s="18">
        <v>45</v>
      </c>
      <c r="I34" s="18" t="s">
        <v>34</v>
      </c>
      <c r="J34" s="18">
        <v>11.5</v>
      </c>
      <c r="K34" s="18">
        <f t="shared" si="2"/>
        <v>-11.5</v>
      </c>
      <c r="L34" s="18"/>
      <c r="M34" s="18"/>
      <c r="N34" s="20"/>
      <c r="O34" s="20">
        <f>VLOOKUP(A34,[1]Sheet!$A:$N,14,0)</f>
        <v>0</v>
      </c>
      <c r="P34" s="18"/>
      <c r="Q34" s="18"/>
      <c r="R34" s="18">
        <f t="shared" si="3"/>
        <v>0</v>
      </c>
      <c r="S34" s="21"/>
      <c r="T34" s="21"/>
      <c r="U34" s="18"/>
      <c r="V34" s="18" t="e">
        <f t="shared" si="7"/>
        <v>#DIV/0!</v>
      </c>
      <c r="W34" s="18" t="e">
        <f t="shared" si="5"/>
        <v>#DIV/0!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 t="s">
        <v>68</v>
      </c>
      <c r="AE34" s="18">
        <f t="shared" si="6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33</v>
      </c>
      <c r="C35" s="1">
        <v>241.45099999999999</v>
      </c>
      <c r="D35" s="1">
        <v>102.494</v>
      </c>
      <c r="E35" s="1">
        <v>178.38200000000001</v>
      </c>
      <c r="F35" s="1">
        <v>115.395</v>
      </c>
      <c r="G35" s="6">
        <v>1</v>
      </c>
      <c r="H35" s="1">
        <v>30</v>
      </c>
      <c r="I35" s="1" t="s">
        <v>34</v>
      </c>
      <c r="J35" s="1">
        <v>186.1</v>
      </c>
      <c r="K35" s="1">
        <f t="shared" si="2"/>
        <v>-7.7179999999999893</v>
      </c>
      <c r="L35" s="1"/>
      <c r="M35" s="1"/>
      <c r="N35" s="10">
        <v>73.376439999999945</v>
      </c>
      <c r="O35" s="10">
        <f>VLOOKUP(A35,[1]Sheet!$A:$N,14,0)</f>
        <v>0</v>
      </c>
      <c r="P35" s="1"/>
      <c r="Q35" s="1">
        <v>163.82355999999999</v>
      </c>
      <c r="R35" s="1">
        <f t="shared" si="3"/>
        <v>35.676400000000001</v>
      </c>
      <c r="S35" s="5">
        <f t="shared" ref="S35:S53" si="11">11*R35-Q35-P35-F35</f>
        <v>113.22184000000003</v>
      </c>
      <c r="T35" s="5"/>
      <c r="U35" s="1"/>
      <c r="V35" s="1">
        <f t="shared" si="7"/>
        <v>11</v>
      </c>
      <c r="W35" s="1">
        <f t="shared" si="5"/>
        <v>7.8264219484028645</v>
      </c>
      <c r="X35" s="1">
        <v>37.677199999999999</v>
      </c>
      <c r="Y35" s="1">
        <v>36.131999999999998</v>
      </c>
      <c r="Z35" s="1">
        <v>35.563600000000001</v>
      </c>
      <c r="AA35" s="1">
        <v>37.448</v>
      </c>
      <c r="AB35" s="1">
        <v>43.945599999999999</v>
      </c>
      <c r="AC35" s="1">
        <v>38.0852</v>
      </c>
      <c r="AD35" s="1"/>
      <c r="AE35" s="1">
        <f t="shared" si="6"/>
        <v>113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33</v>
      </c>
      <c r="C36" s="1">
        <v>60.74</v>
      </c>
      <c r="D36" s="1">
        <v>80.688000000000002</v>
      </c>
      <c r="E36" s="1">
        <v>62.564</v>
      </c>
      <c r="F36" s="1">
        <v>67.012</v>
      </c>
      <c r="G36" s="6">
        <v>1</v>
      </c>
      <c r="H36" s="1">
        <v>45</v>
      </c>
      <c r="I36" s="1" t="s">
        <v>34</v>
      </c>
      <c r="J36" s="1">
        <v>57.75</v>
      </c>
      <c r="K36" s="1">
        <f t="shared" si="2"/>
        <v>4.8140000000000001</v>
      </c>
      <c r="L36" s="1"/>
      <c r="M36" s="1"/>
      <c r="N36" s="10"/>
      <c r="O36" s="10">
        <f>VLOOKUP(A36,[1]Sheet!$A:$N,14,0)</f>
        <v>0</v>
      </c>
      <c r="P36" s="1"/>
      <c r="Q36" s="1">
        <v>45.885000000000012</v>
      </c>
      <c r="R36" s="1">
        <f t="shared" si="3"/>
        <v>12.5128</v>
      </c>
      <c r="S36" s="5">
        <f>11*R36-Q36-P36-F36</f>
        <v>24.743799999999993</v>
      </c>
      <c r="T36" s="5"/>
      <c r="U36" s="1"/>
      <c r="V36" s="1">
        <f t="shared" si="7"/>
        <v>11</v>
      </c>
      <c r="W36" s="1">
        <f t="shared" si="5"/>
        <v>9.0225209385589178</v>
      </c>
      <c r="X36" s="1">
        <v>12.2186</v>
      </c>
      <c r="Y36" s="1">
        <v>12.2136</v>
      </c>
      <c r="Z36" s="1">
        <v>14.2898</v>
      </c>
      <c r="AA36" s="1">
        <v>9.3504000000000005</v>
      </c>
      <c r="AB36" s="1">
        <v>5.9944000000000006</v>
      </c>
      <c r="AC36" s="1">
        <v>14.654400000000001</v>
      </c>
      <c r="AD36" s="1"/>
      <c r="AE36" s="1">
        <f t="shared" si="6"/>
        <v>25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33</v>
      </c>
      <c r="C37" s="1">
        <v>120.437</v>
      </c>
      <c r="D37" s="1">
        <v>137.08699999999999</v>
      </c>
      <c r="E37" s="1">
        <v>51.738999999999997</v>
      </c>
      <c r="F37" s="1">
        <v>201.49199999999999</v>
      </c>
      <c r="G37" s="6">
        <v>1</v>
      </c>
      <c r="H37" s="1">
        <v>45</v>
      </c>
      <c r="I37" s="1" t="s">
        <v>34</v>
      </c>
      <c r="J37" s="1">
        <v>47.5</v>
      </c>
      <c r="K37" s="1">
        <f t="shared" si="2"/>
        <v>4.2389999999999972</v>
      </c>
      <c r="L37" s="1"/>
      <c r="M37" s="1"/>
      <c r="N37" s="10"/>
      <c r="O37" s="10">
        <f>VLOOKUP(A37,[1]Sheet!$A:$N,14,0)</f>
        <v>66.480699999999999</v>
      </c>
      <c r="P37" s="1"/>
      <c r="Q37" s="1">
        <v>0</v>
      </c>
      <c r="R37" s="1">
        <f t="shared" si="3"/>
        <v>10.347799999999999</v>
      </c>
      <c r="S37" s="5"/>
      <c r="T37" s="5"/>
      <c r="U37" s="1"/>
      <c r="V37" s="1">
        <f t="shared" si="7"/>
        <v>19.471965055374088</v>
      </c>
      <c r="W37" s="1">
        <f t="shared" si="5"/>
        <v>19.471965055374088</v>
      </c>
      <c r="X37" s="1">
        <v>10.204000000000001</v>
      </c>
      <c r="Y37" s="1">
        <v>13.516</v>
      </c>
      <c r="Z37" s="1">
        <v>19.032399999999999</v>
      </c>
      <c r="AA37" s="1">
        <v>16.207000000000001</v>
      </c>
      <c r="AB37" s="1">
        <v>15.3216</v>
      </c>
      <c r="AC37" s="1">
        <v>16.194600000000001</v>
      </c>
      <c r="AD37" s="1"/>
      <c r="AE37" s="1">
        <f t="shared" si="6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33</v>
      </c>
      <c r="C38" s="1">
        <v>164.14599999999999</v>
      </c>
      <c r="D38" s="1"/>
      <c r="E38" s="1">
        <v>18.074999999999999</v>
      </c>
      <c r="F38" s="1">
        <v>145.35400000000001</v>
      </c>
      <c r="G38" s="6">
        <v>1</v>
      </c>
      <c r="H38" s="1">
        <v>45</v>
      </c>
      <c r="I38" s="1" t="s">
        <v>34</v>
      </c>
      <c r="J38" s="1">
        <v>17.5</v>
      </c>
      <c r="K38" s="1">
        <f t="shared" ref="K38:K69" si="12">E38-J38</f>
        <v>0.57499999999999929</v>
      </c>
      <c r="L38" s="1"/>
      <c r="M38" s="1"/>
      <c r="N38" s="10"/>
      <c r="O38" s="10">
        <f>VLOOKUP(A38,[1]Sheet!$A:$N,14,0)</f>
        <v>0</v>
      </c>
      <c r="P38" s="1"/>
      <c r="Q38" s="1">
        <v>0</v>
      </c>
      <c r="R38" s="1">
        <f t="shared" si="3"/>
        <v>3.6149999999999998</v>
      </c>
      <c r="S38" s="5"/>
      <c r="T38" s="5"/>
      <c r="U38" s="1"/>
      <c r="V38" s="1">
        <f t="shared" si="7"/>
        <v>40.208575380359619</v>
      </c>
      <c r="W38" s="1">
        <f t="shared" si="5"/>
        <v>40.208575380359619</v>
      </c>
      <c r="X38" s="1">
        <v>1.8806</v>
      </c>
      <c r="Y38" s="1">
        <v>7.4584000000000001</v>
      </c>
      <c r="Z38" s="1">
        <v>11.038600000000001</v>
      </c>
      <c r="AA38" s="1">
        <v>18.475200000000001</v>
      </c>
      <c r="AB38" s="1">
        <v>20.958400000000001</v>
      </c>
      <c r="AC38" s="1">
        <v>13.448399999999999</v>
      </c>
      <c r="AD38" s="27" t="s">
        <v>58</v>
      </c>
      <c r="AE38" s="1">
        <f t="shared" si="6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39</v>
      </c>
      <c r="C39" s="1">
        <v>2368.9250000000002</v>
      </c>
      <c r="D39" s="1">
        <v>1728</v>
      </c>
      <c r="E39" s="1">
        <v>1863</v>
      </c>
      <c r="F39" s="1">
        <v>1593.925</v>
      </c>
      <c r="G39" s="6">
        <v>0.4</v>
      </c>
      <c r="H39" s="1">
        <v>45</v>
      </c>
      <c r="I39" s="1" t="s">
        <v>34</v>
      </c>
      <c r="J39" s="1">
        <v>1857</v>
      </c>
      <c r="K39" s="1">
        <f t="shared" si="12"/>
        <v>6</v>
      </c>
      <c r="L39" s="1"/>
      <c r="M39" s="1"/>
      <c r="N39" s="10">
        <v>700</v>
      </c>
      <c r="O39" s="10">
        <f>VLOOKUP(A39,[1]Sheet!$A:$N,14,0)</f>
        <v>220</v>
      </c>
      <c r="P39" s="1">
        <v>1000</v>
      </c>
      <c r="Q39" s="1">
        <v>282.07499999999999</v>
      </c>
      <c r="R39" s="1">
        <f t="shared" si="3"/>
        <v>372.6</v>
      </c>
      <c r="S39" s="5">
        <f t="shared" si="11"/>
        <v>1222.6000000000006</v>
      </c>
      <c r="T39" s="5"/>
      <c r="U39" s="1"/>
      <c r="V39" s="1">
        <f t="shared" si="7"/>
        <v>11</v>
      </c>
      <c r="W39" s="1">
        <f t="shared" si="5"/>
        <v>7.7187332259796024</v>
      </c>
      <c r="X39" s="1">
        <v>390.2</v>
      </c>
      <c r="Y39" s="1">
        <v>459.93599999999998</v>
      </c>
      <c r="Z39" s="1">
        <v>406.73599999999999</v>
      </c>
      <c r="AA39" s="1">
        <v>366.279</v>
      </c>
      <c r="AB39" s="1">
        <v>361.07900000000001</v>
      </c>
      <c r="AC39" s="1">
        <v>366.2</v>
      </c>
      <c r="AD39" s="1" t="s">
        <v>74</v>
      </c>
      <c r="AE39" s="1">
        <f t="shared" si="6"/>
        <v>489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39</v>
      </c>
      <c r="C40" s="1">
        <v>428</v>
      </c>
      <c r="D40" s="1">
        <v>880</v>
      </c>
      <c r="E40" s="1">
        <v>311</v>
      </c>
      <c r="F40" s="1">
        <v>827</v>
      </c>
      <c r="G40" s="6">
        <v>0.45</v>
      </c>
      <c r="H40" s="1">
        <v>50</v>
      </c>
      <c r="I40" s="1" t="s">
        <v>34</v>
      </c>
      <c r="J40" s="1">
        <v>326</v>
      </c>
      <c r="K40" s="1">
        <f t="shared" si="12"/>
        <v>-15</v>
      </c>
      <c r="L40" s="1"/>
      <c r="M40" s="1"/>
      <c r="N40" s="10">
        <v>207.59999999999991</v>
      </c>
      <c r="O40" s="10">
        <f>VLOOKUP(A40,[1]Sheet!$A:$N,14,0)</f>
        <v>0</v>
      </c>
      <c r="P40" s="1">
        <v>220</v>
      </c>
      <c r="Q40" s="1">
        <v>0</v>
      </c>
      <c r="R40" s="1">
        <f t="shared" si="3"/>
        <v>62.2</v>
      </c>
      <c r="S40" s="5"/>
      <c r="T40" s="5"/>
      <c r="U40" s="1"/>
      <c r="V40" s="1">
        <f t="shared" si="7"/>
        <v>16.832797427652732</v>
      </c>
      <c r="W40" s="1">
        <f t="shared" si="5"/>
        <v>16.832797427652732</v>
      </c>
      <c r="X40" s="1">
        <v>70</v>
      </c>
      <c r="Y40" s="1">
        <v>149.19999999999999</v>
      </c>
      <c r="Z40" s="1">
        <v>138.80000000000001</v>
      </c>
      <c r="AA40" s="1">
        <v>91.2</v>
      </c>
      <c r="AB40" s="1">
        <v>80.599999999999994</v>
      </c>
      <c r="AC40" s="1">
        <v>113</v>
      </c>
      <c r="AD40" s="1"/>
      <c r="AE40" s="1">
        <f t="shared" si="6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76</v>
      </c>
      <c r="B41" s="1" t="s">
        <v>39</v>
      </c>
      <c r="C41" s="1">
        <v>1959</v>
      </c>
      <c r="D41" s="1">
        <v>1710</v>
      </c>
      <c r="E41" s="1">
        <v>1530.864</v>
      </c>
      <c r="F41" s="1">
        <v>1563.136</v>
      </c>
      <c r="G41" s="6">
        <v>0.4</v>
      </c>
      <c r="H41" s="1">
        <v>45</v>
      </c>
      <c r="I41" s="1" t="s">
        <v>34</v>
      </c>
      <c r="J41" s="1">
        <v>1569</v>
      </c>
      <c r="K41" s="1">
        <f t="shared" si="12"/>
        <v>-38.135999999999967</v>
      </c>
      <c r="L41" s="1"/>
      <c r="M41" s="1"/>
      <c r="N41" s="10">
        <v>750</v>
      </c>
      <c r="O41" s="10">
        <f>VLOOKUP(A41,[1]Sheet!$A:$N,14,0)</f>
        <v>200</v>
      </c>
      <c r="P41" s="1">
        <v>900</v>
      </c>
      <c r="Q41" s="1">
        <v>0</v>
      </c>
      <c r="R41" s="1">
        <f t="shared" si="3"/>
        <v>306.1728</v>
      </c>
      <c r="S41" s="5">
        <f t="shared" si="11"/>
        <v>904.76479999999992</v>
      </c>
      <c r="T41" s="5"/>
      <c r="U41" s="1"/>
      <c r="V41" s="1">
        <f t="shared" si="7"/>
        <v>11</v>
      </c>
      <c r="W41" s="1">
        <f t="shared" si="5"/>
        <v>8.0449210380543281</v>
      </c>
      <c r="X41" s="1">
        <v>325.97280000000001</v>
      </c>
      <c r="Y41" s="1">
        <v>422.6</v>
      </c>
      <c r="Z41" s="1">
        <v>366.2</v>
      </c>
      <c r="AA41" s="1">
        <v>318.8</v>
      </c>
      <c r="AB41" s="1">
        <v>321</v>
      </c>
      <c r="AC41" s="1">
        <v>343.2</v>
      </c>
      <c r="AD41" s="1" t="s">
        <v>74</v>
      </c>
      <c r="AE41" s="1">
        <f t="shared" si="6"/>
        <v>362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77</v>
      </c>
      <c r="B42" s="1" t="s">
        <v>33</v>
      </c>
      <c r="C42" s="1">
        <v>1162.0650000000001</v>
      </c>
      <c r="D42" s="1">
        <v>1493.999</v>
      </c>
      <c r="E42" s="1">
        <v>1143.123</v>
      </c>
      <c r="F42" s="1">
        <v>1316.192</v>
      </c>
      <c r="G42" s="6">
        <v>1</v>
      </c>
      <c r="H42" s="1">
        <v>45</v>
      </c>
      <c r="I42" s="1" t="s">
        <v>34</v>
      </c>
      <c r="J42" s="1">
        <v>1101.1659999999999</v>
      </c>
      <c r="K42" s="1">
        <f t="shared" si="12"/>
        <v>41.957000000000107</v>
      </c>
      <c r="L42" s="1"/>
      <c r="M42" s="1"/>
      <c r="N42" s="10">
        <v>250</v>
      </c>
      <c r="O42" s="10">
        <f>VLOOKUP(A42,[1]Sheet!$A:$N,14,0)</f>
        <v>181.8572999999999</v>
      </c>
      <c r="P42" s="1">
        <v>350</v>
      </c>
      <c r="Q42" s="1">
        <v>558.70700000000011</v>
      </c>
      <c r="R42" s="1">
        <f t="shared" si="3"/>
        <v>228.62460000000002</v>
      </c>
      <c r="S42" s="5">
        <f>11*R42-Q42-P42-F42</f>
        <v>289.97160000000008</v>
      </c>
      <c r="T42" s="5"/>
      <c r="U42" s="1"/>
      <c r="V42" s="1">
        <f t="shared" si="7"/>
        <v>11</v>
      </c>
      <c r="W42" s="1">
        <f t="shared" si="5"/>
        <v>9.7316692954301516</v>
      </c>
      <c r="X42" s="1">
        <v>241.1208</v>
      </c>
      <c r="Y42" s="1">
        <v>268.9898</v>
      </c>
      <c r="Z42" s="1">
        <v>254.58340000000001</v>
      </c>
      <c r="AA42" s="1">
        <v>208.89400000000001</v>
      </c>
      <c r="AB42" s="1">
        <v>229.2628</v>
      </c>
      <c r="AC42" s="1">
        <v>221.58959999999999</v>
      </c>
      <c r="AD42" s="1"/>
      <c r="AE42" s="1">
        <f t="shared" si="6"/>
        <v>290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39</v>
      </c>
      <c r="C43" s="1">
        <v>507</v>
      </c>
      <c r="D43" s="1">
        <v>570</v>
      </c>
      <c r="E43" s="1">
        <v>381</v>
      </c>
      <c r="F43" s="1">
        <v>489</v>
      </c>
      <c r="G43" s="6">
        <v>0.45</v>
      </c>
      <c r="H43" s="1">
        <v>45</v>
      </c>
      <c r="I43" s="1" t="s">
        <v>34</v>
      </c>
      <c r="J43" s="1">
        <v>381</v>
      </c>
      <c r="K43" s="1">
        <f t="shared" si="12"/>
        <v>0</v>
      </c>
      <c r="L43" s="1"/>
      <c r="M43" s="1"/>
      <c r="N43" s="10">
        <v>250</v>
      </c>
      <c r="O43" s="10">
        <f>VLOOKUP(A43,[1]Sheet!$A:$N,14,0)</f>
        <v>0</v>
      </c>
      <c r="P43" s="1">
        <v>350</v>
      </c>
      <c r="Q43" s="1">
        <v>0</v>
      </c>
      <c r="R43" s="1">
        <f t="shared" si="3"/>
        <v>76.2</v>
      </c>
      <c r="S43" s="5"/>
      <c r="T43" s="5"/>
      <c r="U43" s="1"/>
      <c r="V43" s="1">
        <f t="shared" si="7"/>
        <v>11.010498687664041</v>
      </c>
      <c r="W43" s="1">
        <f t="shared" si="5"/>
        <v>11.010498687664041</v>
      </c>
      <c r="X43" s="1">
        <v>95.2</v>
      </c>
      <c r="Y43" s="1">
        <v>137</v>
      </c>
      <c r="Z43" s="1">
        <v>112</v>
      </c>
      <c r="AA43" s="1">
        <v>89.4</v>
      </c>
      <c r="AB43" s="1">
        <v>90.6</v>
      </c>
      <c r="AC43" s="1">
        <v>109.6</v>
      </c>
      <c r="AD43" s="1"/>
      <c r="AE43" s="1">
        <f t="shared" si="6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79</v>
      </c>
      <c r="B44" s="1" t="s">
        <v>39</v>
      </c>
      <c r="C44" s="1">
        <v>812</v>
      </c>
      <c r="D44" s="1">
        <v>540</v>
      </c>
      <c r="E44" s="1">
        <v>607</v>
      </c>
      <c r="F44" s="1">
        <v>509</v>
      </c>
      <c r="G44" s="6">
        <v>0.35</v>
      </c>
      <c r="H44" s="1">
        <v>40</v>
      </c>
      <c r="I44" s="1" t="s">
        <v>34</v>
      </c>
      <c r="J44" s="1">
        <v>634</v>
      </c>
      <c r="K44" s="1">
        <f t="shared" si="12"/>
        <v>-27</v>
      </c>
      <c r="L44" s="1"/>
      <c r="M44" s="1"/>
      <c r="N44" s="10">
        <v>179.2199999999998</v>
      </c>
      <c r="O44" s="10">
        <f>VLOOKUP(A44,[1]Sheet!$A:$N,14,0)</f>
        <v>49.900000000000027</v>
      </c>
      <c r="P44" s="1">
        <v>190</v>
      </c>
      <c r="Q44" s="1">
        <v>138.7800000000002</v>
      </c>
      <c r="R44" s="1">
        <f t="shared" si="3"/>
        <v>121.4</v>
      </c>
      <c r="S44" s="5">
        <f t="shared" si="11"/>
        <v>497.61999999999989</v>
      </c>
      <c r="T44" s="5"/>
      <c r="U44" s="1"/>
      <c r="V44" s="1">
        <f t="shared" si="7"/>
        <v>11</v>
      </c>
      <c r="W44" s="1">
        <f t="shared" si="5"/>
        <v>6.9009884678747957</v>
      </c>
      <c r="X44" s="1">
        <v>118.2</v>
      </c>
      <c r="Y44" s="1">
        <v>139.6</v>
      </c>
      <c r="Z44" s="1">
        <v>134.80000000000001</v>
      </c>
      <c r="AA44" s="1">
        <v>120.4</v>
      </c>
      <c r="AB44" s="1">
        <v>117.6</v>
      </c>
      <c r="AC44" s="1">
        <v>112.6</v>
      </c>
      <c r="AD44" s="1" t="s">
        <v>144</v>
      </c>
      <c r="AE44" s="1">
        <f t="shared" si="6"/>
        <v>174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80</v>
      </c>
      <c r="B45" s="1" t="s">
        <v>33</v>
      </c>
      <c r="C45" s="1">
        <v>422.55200000000002</v>
      </c>
      <c r="D45" s="1">
        <v>192.31</v>
      </c>
      <c r="E45" s="1">
        <v>173.21899999999999</v>
      </c>
      <c r="F45" s="1">
        <v>349.73700000000002</v>
      </c>
      <c r="G45" s="6">
        <v>1</v>
      </c>
      <c r="H45" s="1">
        <v>40</v>
      </c>
      <c r="I45" s="1" t="s">
        <v>34</v>
      </c>
      <c r="J45" s="1">
        <v>176.1</v>
      </c>
      <c r="K45" s="1">
        <f t="shared" si="12"/>
        <v>-2.8810000000000002</v>
      </c>
      <c r="L45" s="1"/>
      <c r="M45" s="1"/>
      <c r="N45" s="10">
        <v>121.2588200000001</v>
      </c>
      <c r="O45" s="10">
        <f>VLOOKUP(A45,[1]Sheet!$A:$N,14,0)</f>
        <v>0</v>
      </c>
      <c r="P45" s="1"/>
      <c r="Q45" s="1">
        <v>0</v>
      </c>
      <c r="R45" s="1">
        <f t="shared" si="3"/>
        <v>34.643799999999999</v>
      </c>
      <c r="S45" s="5">
        <f t="shared" si="11"/>
        <v>31.344799999999964</v>
      </c>
      <c r="T45" s="5"/>
      <c r="U45" s="1"/>
      <c r="V45" s="1">
        <f t="shared" si="7"/>
        <v>11</v>
      </c>
      <c r="W45" s="1">
        <f t="shared" si="5"/>
        <v>10.09522627425398</v>
      </c>
      <c r="X45" s="1">
        <v>45.452599999999997</v>
      </c>
      <c r="Y45" s="1">
        <v>61.7226</v>
      </c>
      <c r="Z45" s="1">
        <v>63.4938</v>
      </c>
      <c r="AA45" s="1">
        <v>58.692799999999998</v>
      </c>
      <c r="AB45" s="1">
        <v>61.662999999999997</v>
      </c>
      <c r="AC45" s="1">
        <v>55.703200000000002</v>
      </c>
      <c r="AD45" s="1"/>
      <c r="AE45" s="1">
        <f t="shared" si="6"/>
        <v>31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81</v>
      </c>
      <c r="B46" s="1" t="s">
        <v>39</v>
      </c>
      <c r="C46" s="1">
        <v>827</v>
      </c>
      <c r="D46" s="1">
        <v>1140</v>
      </c>
      <c r="E46" s="1">
        <v>893</v>
      </c>
      <c r="F46" s="1">
        <v>699</v>
      </c>
      <c r="G46" s="6">
        <v>0.4</v>
      </c>
      <c r="H46" s="1">
        <v>40</v>
      </c>
      <c r="I46" s="1" t="s">
        <v>34</v>
      </c>
      <c r="J46" s="1">
        <v>925</v>
      </c>
      <c r="K46" s="1">
        <f t="shared" si="12"/>
        <v>-32</v>
      </c>
      <c r="L46" s="1"/>
      <c r="M46" s="1"/>
      <c r="N46" s="10">
        <v>500</v>
      </c>
      <c r="O46" s="10">
        <f>VLOOKUP(A46,[1]Sheet!$A:$N,14,0)</f>
        <v>210</v>
      </c>
      <c r="P46" s="1">
        <v>600</v>
      </c>
      <c r="Q46" s="1">
        <v>0</v>
      </c>
      <c r="R46" s="1">
        <f t="shared" si="3"/>
        <v>178.6</v>
      </c>
      <c r="S46" s="5">
        <f t="shared" si="11"/>
        <v>665.59999999999991</v>
      </c>
      <c r="T46" s="5"/>
      <c r="U46" s="1"/>
      <c r="V46" s="1">
        <f t="shared" si="7"/>
        <v>11</v>
      </c>
      <c r="W46" s="1">
        <f t="shared" si="5"/>
        <v>7.2732362821948486</v>
      </c>
      <c r="X46" s="1">
        <v>186.8</v>
      </c>
      <c r="Y46" s="1">
        <v>230.6</v>
      </c>
      <c r="Z46" s="1">
        <v>182.2</v>
      </c>
      <c r="AA46" s="1">
        <v>125.4</v>
      </c>
      <c r="AB46" s="1">
        <v>144.6</v>
      </c>
      <c r="AC46" s="1">
        <v>203</v>
      </c>
      <c r="AD46" s="1"/>
      <c r="AE46" s="1">
        <f t="shared" si="6"/>
        <v>266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39</v>
      </c>
      <c r="C47" s="1">
        <v>885</v>
      </c>
      <c r="D47" s="1">
        <v>816</v>
      </c>
      <c r="E47" s="1">
        <v>832</v>
      </c>
      <c r="F47" s="1">
        <v>546</v>
      </c>
      <c r="G47" s="6">
        <v>0.4</v>
      </c>
      <c r="H47" s="1">
        <v>45</v>
      </c>
      <c r="I47" s="1" t="s">
        <v>34</v>
      </c>
      <c r="J47" s="1">
        <v>841</v>
      </c>
      <c r="K47" s="1">
        <f t="shared" si="12"/>
        <v>-9</v>
      </c>
      <c r="L47" s="1"/>
      <c r="M47" s="1"/>
      <c r="N47" s="10">
        <v>500</v>
      </c>
      <c r="O47" s="10">
        <f>VLOOKUP(A47,[1]Sheet!$A:$N,14,0)</f>
        <v>150</v>
      </c>
      <c r="P47" s="1">
        <v>550</v>
      </c>
      <c r="Q47" s="1">
        <v>19</v>
      </c>
      <c r="R47" s="1">
        <f t="shared" si="3"/>
        <v>166.4</v>
      </c>
      <c r="S47" s="5">
        <f t="shared" si="11"/>
        <v>715.40000000000009</v>
      </c>
      <c r="T47" s="5"/>
      <c r="U47" s="1"/>
      <c r="V47" s="1">
        <f t="shared" si="7"/>
        <v>11</v>
      </c>
      <c r="W47" s="1">
        <f t="shared" si="5"/>
        <v>6.7007211538461533</v>
      </c>
      <c r="X47" s="1">
        <v>174.2</v>
      </c>
      <c r="Y47" s="1">
        <v>208.4</v>
      </c>
      <c r="Z47" s="1">
        <v>161.19999999999999</v>
      </c>
      <c r="AA47" s="1">
        <v>146.4</v>
      </c>
      <c r="AB47" s="1">
        <v>168.6</v>
      </c>
      <c r="AC47" s="1">
        <v>179.8</v>
      </c>
      <c r="AD47" s="1" t="s">
        <v>74</v>
      </c>
      <c r="AE47" s="1">
        <f t="shared" si="6"/>
        <v>286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83</v>
      </c>
      <c r="B48" s="1" t="s">
        <v>33</v>
      </c>
      <c r="C48" s="1">
        <v>353.21</v>
      </c>
      <c r="D48" s="1">
        <v>253.15199999999999</v>
      </c>
      <c r="E48" s="1">
        <v>237.38499999999999</v>
      </c>
      <c r="F48" s="1">
        <v>246.55099999999999</v>
      </c>
      <c r="G48" s="6">
        <v>1</v>
      </c>
      <c r="H48" s="1">
        <v>40</v>
      </c>
      <c r="I48" s="1" t="s">
        <v>34</v>
      </c>
      <c r="J48" s="1">
        <v>236.6</v>
      </c>
      <c r="K48" s="1">
        <f t="shared" si="12"/>
        <v>0.78499999999999659</v>
      </c>
      <c r="L48" s="1"/>
      <c r="M48" s="1"/>
      <c r="N48" s="10">
        <v>125.6477800000001</v>
      </c>
      <c r="O48" s="10">
        <f>VLOOKUP(A48,[1]Sheet!$A:$N,14,0)</f>
        <v>24.548100000000002</v>
      </c>
      <c r="P48" s="1">
        <v>150</v>
      </c>
      <c r="Q48" s="1">
        <v>34.751219999999883</v>
      </c>
      <c r="R48" s="1">
        <f t="shared" si="3"/>
        <v>47.476999999999997</v>
      </c>
      <c r="S48" s="5">
        <f t="shared" si="11"/>
        <v>90.944780000000094</v>
      </c>
      <c r="T48" s="5"/>
      <c r="U48" s="1"/>
      <c r="V48" s="1">
        <f t="shared" si="7"/>
        <v>11</v>
      </c>
      <c r="W48" s="1">
        <f t="shared" si="5"/>
        <v>9.0844455209891084</v>
      </c>
      <c r="X48" s="1">
        <v>58.422199999999997</v>
      </c>
      <c r="Y48" s="1">
        <v>70.886600000000001</v>
      </c>
      <c r="Z48" s="1">
        <v>59.5792</v>
      </c>
      <c r="AA48" s="1">
        <v>54.355999999999987</v>
      </c>
      <c r="AB48" s="1">
        <v>59.563000000000002</v>
      </c>
      <c r="AC48" s="1">
        <v>49.452800000000003</v>
      </c>
      <c r="AD48" s="1"/>
      <c r="AE48" s="1">
        <f t="shared" si="6"/>
        <v>91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84</v>
      </c>
      <c r="B49" s="1" t="s">
        <v>39</v>
      </c>
      <c r="C49" s="1">
        <v>946</v>
      </c>
      <c r="D49" s="1">
        <v>774</v>
      </c>
      <c r="E49" s="1">
        <v>755</v>
      </c>
      <c r="F49" s="1">
        <v>695</v>
      </c>
      <c r="G49" s="6">
        <v>0.35</v>
      </c>
      <c r="H49" s="1">
        <v>40</v>
      </c>
      <c r="I49" s="1" t="s">
        <v>34</v>
      </c>
      <c r="J49" s="1">
        <v>777</v>
      </c>
      <c r="K49" s="1">
        <f t="shared" si="12"/>
        <v>-22</v>
      </c>
      <c r="L49" s="1"/>
      <c r="M49" s="1"/>
      <c r="N49" s="10">
        <v>234.3</v>
      </c>
      <c r="O49" s="10">
        <f>VLOOKUP(A49,[1]Sheet!$A:$N,14,0)</f>
        <v>10</v>
      </c>
      <c r="P49" s="1">
        <v>250</v>
      </c>
      <c r="Q49" s="1">
        <v>132.69999999999999</v>
      </c>
      <c r="R49" s="1">
        <f t="shared" si="3"/>
        <v>151</v>
      </c>
      <c r="S49" s="5">
        <f t="shared" si="11"/>
        <v>583.29999999999995</v>
      </c>
      <c r="T49" s="5"/>
      <c r="U49" s="1"/>
      <c r="V49" s="1">
        <f t="shared" si="7"/>
        <v>11</v>
      </c>
      <c r="W49" s="1">
        <f t="shared" si="5"/>
        <v>7.137086092715232</v>
      </c>
      <c r="X49" s="1">
        <v>153.6</v>
      </c>
      <c r="Y49" s="1">
        <v>184.6</v>
      </c>
      <c r="Z49" s="1">
        <v>179.4</v>
      </c>
      <c r="AA49" s="1">
        <v>147.4</v>
      </c>
      <c r="AB49" s="1">
        <v>143.19999999999999</v>
      </c>
      <c r="AC49" s="1">
        <v>146.80000000000001</v>
      </c>
      <c r="AD49" s="1"/>
      <c r="AE49" s="1">
        <f t="shared" si="6"/>
        <v>204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85</v>
      </c>
      <c r="B50" s="1" t="s">
        <v>39</v>
      </c>
      <c r="C50" s="1">
        <v>752</v>
      </c>
      <c r="D50" s="1">
        <v>576</v>
      </c>
      <c r="E50" s="1">
        <v>717</v>
      </c>
      <c r="F50" s="1">
        <v>443</v>
      </c>
      <c r="G50" s="6">
        <v>0.4</v>
      </c>
      <c r="H50" s="1">
        <v>40</v>
      </c>
      <c r="I50" s="1" t="s">
        <v>34</v>
      </c>
      <c r="J50" s="1">
        <v>716</v>
      </c>
      <c r="K50" s="1">
        <f t="shared" si="12"/>
        <v>1</v>
      </c>
      <c r="L50" s="1"/>
      <c r="M50" s="1"/>
      <c r="N50" s="10">
        <v>300</v>
      </c>
      <c r="O50" s="10">
        <f>VLOOKUP(A50,[1]Sheet!$A:$N,14,0)</f>
        <v>32.000000000000057</v>
      </c>
      <c r="P50" s="1">
        <v>350</v>
      </c>
      <c r="Q50" s="1">
        <v>268</v>
      </c>
      <c r="R50" s="1">
        <f t="shared" si="3"/>
        <v>143.4</v>
      </c>
      <c r="S50" s="5">
        <f t="shared" si="11"/>
        <v>516.40000000000009</v>
      </c>
      <c r="T50" s="5"/>
      <c r="U50" s="1"/>
      <c r="V50" s="1">
        <f t="shared" si="7"/>
        <v>11</v>
      </c>
      <c r="W50" s="1">
        <f t="shared" si="5"/>
        <v>7.3988842398884236</v>
      </c>
      <c r="X50" s="1">
        <v>147</v>
      </c>
      <c r="Y50" s="1">
        <v>166</v>
      </c>
      <c r="Z50" s="1">
        <v>135.80000000000001</v>
      </c>
      <c r="AA50" s="1">
        <v>121</v>
      </c>
      <c r="AB50" s="1">
        <v>143.19999999999999</v>
      </c>
      <c r="AC50" s="1">
        <v>135.80000000000001</v>
      </c>
      <c r="AD50" s="1"/>
      <c r="AE50" s="1">
        <f t="shared" si="6"/>
        <v>207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86</v>
      </c>
      <c r="B51" s="1" t="s">
        <v>33</v>
      </c>
      <c r="C51" s="1">
        <v>1148.48</v>
      </c>
      <c r="D51" s="1"/>
      <c r="E51" s="1">
        <v>567.52700000000004</v>
      </c>
      <c r="F51" s="1">
        <v>205.483</v>
      </c>
      <c r="G51" s="6">
        <v>1</v>
      </c>
      <c r="H51" s="1">
        <v>50</v>
      </c>
      <c r="I51" s="1" t="s">
        <v>34</v>
      </c>
      <c r="J51" s="1">
        <v>567.4</v>
      </c>
      <c r="K51" s="1">
        <f t="shared" si="12"/>
        <v>0.12700000000006639</v>
      </c>
      <c r="L51" s="1"/>
      <c r="M51" s="1"/>
      <c r="N51" s="10">
        <v>392.72820000000002</v>
      </c>
      <c r="O51" s="10">
        <f>VLOOKUP(A51,[1]Sheet!$A:$N,14,0)</f>
        <v>0</v>
      </c>
      <c r="P51" s="1">
        <v>450</v>
      </c>
      <c r="Q51" s="1">
        <v>391.98779999999988</v>
      </c>
      <c r="R51" s="1">
        <f t="shared" si="3"/>
        <v>113.50540000000001</v>
      </c>
      <c r="S51" s="5">
        <f t="shared" si="11"/>
        <v>201.08860000000021</v>
      </c>
      <c r="T51" s="5"/>
      <c r="U51" s="1"/>
      <c r="V51" s="1">
        <f t="shared" si="7"/>
        <v>11</v>
      </c>
      <c r="W51" s="1">
        <f t="shared" si="5"/>
        <v>9.2283785617248135</v>
      </c>
      <c r="X51" s="1">
        <v>158.53120000000001</v>
      </c>
      <c r="Y51" s="1">
        <v>153.61439999999999</v>
      </c>
      <c r="Z51" s="1">
        <v>110.33839999999999</v>
      </c>
      <c r="AA51" s="1">
        <v>137.40880000000001</v>
      </c>
      <c r="AB51" s="1">
        <v>144.14580000000001</v>
      </c>
      <c r="AC51" s="1">
        <v>122.0586</v>
      </c>
      <c r="AD51" s="1"/>
      <c r="AE51" s="1">
        <f t="shared" si="6"/>
        <v>201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87</v>
      </c>
      <c r="B52" s="1" t="s">
        <v>33</v>
      </c>
      <c r="C52" s="1">
        <v>1417.4469999999999</v>
      </c>
      <c r="D52" s="1">
        <v>523.76099999999997</v>
      </c>
      <c r="E52" s="1">
        <v>800.83100000000002</v>
      </c>
      <c r="F52" s="1">
        <v>759.48199999999997</v>
      </c>
      <c r="G52" s="6">
        <v>1</v>
      </c>
      <c r="H52" s="1">
        <v>50</v>
      </c>
      <c r="I52" s="1" t="s">
        <v>34</v>
      </c>
      <c r="J52" s="1">
        <v>780.8</v>
      </c>
      <c r="K52" s="1">
        <f t="shared" si="12"/>
        <v>20.031000000000063</v>
      </c>
      <c r="L52" s="1"/>
      <c r="M52" s="1"/>
      <c r="N52" s="10">
        <v>450</v>
      </c>
      <c r="O52" s="10">
        <f>VLOOKUP(A52,[1]Sheet!$A:$N,14,0)</f>
        <v>130</v>
      </c>
      <c r="P52" s="1">
        <v>550</v>
      </c>
      <c r="Q52" s="1">
        <v>115.94499999999989</v>
      </c>
      <c r="R52" s="1">
        <f t="shared" si="3"/>
        <v>160.1662</v>
      </c>
      <c r="S52" s="5">
        <f t="shared" si="11"/>
        <v>336.40120000000002</v>
      </c>
      <c r="T52" s="5"/>
      <c r="U52" s="1"/>
      <c r="V52" s="1">
        <f t="shared" si="7"/>
        <v>11</v>
      </c>
      <c r="W52" s="1">
        <f t="shared" si="5"/>
        <v>8.8996742134108189</v>
      </c>
      <c r="X52" s="1">
        <v>193.06659999999999</v>
      </c>
      <c r="Y52" s="1">
        <v>222.85220000000001</v>
      </c>
      <c r="Z52" s="1">
        <v>186.6508</v>
      </c>
      <c r="AA52" s="1">
        <v>193.5438</v>
      </c>
      <c r="AB52" s="1">
        <v>182.78540000000001</v>
      </c>
      <c r="AC52" s="1">
        <v>151.61259999999999</v>
      </c>
      <c r="AD52" s="1"/>
      <c r="AE52" s="1">
        <f t="shared" si="6"/>
        <v>336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33</v>
      </c>
      <c r="C53" s="1">
        <v>90.718999999999994</v>
      </c>
      <c r="D53" s="1"/>
      <c r="E53" s="1">
        <v>52.978999999999999</v>
      </c>
      <c r="F53" s="1">
        <v>27.102</v>
      </c>
      <c r="G53" s="6">
        <v>1</v>
      </c>
      <c r="H53" s="1">
        <v>40</v>
      </c>
      <c r="I53" s="1" t="s">
        <v>34</v>
      </c>
      <c r="J53" s="1">
        <v>54.95</v>
      </c>
      <c r="K53" s="1">
        <f t="shared" si="12"/>
        <v>-1.9710000000000036</v>
      </c>
      <c r="L53" s="1"/>
      <c r="M53" s="1"/>
      <c r="N53" s="10"/>
      <c r="O53" s="10">
        <f>VLOOKUP(A53,[1]Sheet!$A:$N,14,0)</f>
        <v>0</v>
      </c>
      <c r="P53" s="1"/>
      <c r="Q53" s="1">
        <v>68.881999999999991</v>
      </c>
      <c r="R53" s="1">
        <f t="shared" si="3"/>
        <v>10.595800000000001</v>
      </c>
      <c r="S53" s="5">
        <f t="shared" si="11"/>
        <v>20.569800000000019</v>
      </c>
      <c r="T53" s="5"/>
      <c r="U53" s="1"/>
      <c r="V53" s="1">
        <f t="shared" si="7"/>
        <v>11</v>
      </c>
      <c r="W53" s="1">
        <f t="shared" si="5"/>
        <v>9.0586836293625765</v>
      </c>
      <c r="X53" s="1">
        <v>10.133800000000001</v>
      </c>
      <c r="Y53" s="1">
        <v>3.9245999999999999</v>
      </c>
      <c r="Z53" s="1">
        <v>3.4662000000000002</v>
      </c>
      <c r="AA53" s="1">
        <v>8.3244000000000007</v>
      </c>
      <c r="AB53" s="1">
        <v>11.500999999999999</v>
      </c>
      <c r="AC53" s="1">
        <v>6.8081999999999994</v>
      </c>
      <c r="AD53" s="1"/>
      <c r="AE53" s="1">
        <f t="shared" si="6"/>
        <v>21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8" t="s">
        <v>89</v>
      </c>
      <c r="B54" s="18" t="s">
        <v>33</v>
      </c>
      <c r="C54" s="18"/>
      <c r="D54" s="18"/>
      <c r="E54" s="18"/>
      <c r="F54" s="18"/>
      <c r="G54" s="19">
        <v>0</v>
      </c>
      <c r="H54" s="18">
        <v>40</v>
      </c>
      <c r="I54" s="18" t="s">
        <v>34</v>
      </c>
      <c r="J54" s="18">
        <v>16</v>
      </c>
      <c r="K54" s="18">
        <f t="shared" si="12"/>
        <v>-16</v>
      </c>
      <c r="L54" s="18"/>
      <c r="M54" s="18"/>
      <c r="N54" s="20"/>
      <c r="O54" s="20">
        <f>VLOOKUP(A54,[1]Sheet!$A:$N,14,0)</f>
        <v>0</v>
      </c>
      <c r="P54" s="18"/>
      <c r="Q54" s="18"/>
      <c r="R54" s="18">
        <f t="shared" si="3"/>
        <v>0</v>
      </c>
      <c r="S54" s="21"/>
      <c r="T54" s="21"/>
      <c r="U54" s="18"/>
      <c r="V54" s="18" t="e">
        <f t="shared" si="7"/>
        <v>#DIV/0!</v>
      </c>
      <c r="W54" s="18" t="e">
        <f t="shared" si="5"/>
        <v>#DIV/0!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 t="s">
        <v>68</v>
      </c>
      <c r="AE54" s="18">
        <f t="shared" si="6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33</v>
      </c>
      <c r="C55" s="1">
        <v>84.12</v>
      </c>
      <c r="D55" s="1">
        <v>1.383</v>
      </c>
      <c r="E55" s="1">
        <v>52.261000000000003</v>
      </c>
      <c r="F55" s="1">
        <v>22.634</v>
      </c>
      <c r="G55" s="6">
        <v>1</v>
      </c>
      <c r="H55" s="1">
        <v>40</v>
      </c>
      <c r="I55" s="1" t="s">
        <v>34</v>
      </c>
      <c r="J55" s="1">
        <v>54.63</v>
      </c>
      <c r="K55" s="1">
        <f t="shared" si="12"/>
        <v>-2.3689999999999998</v>
      </c>
      <c r="L55" s="1"/>
      <c r="M55" s="1"/>
      <c r="N55" s="10"/>
      <c r="O55" s="10">
        <f>VLOOKUP(A55,[1]Sheet!$A:$N,14,0)</f>
        <v>0</v>
      </c>
      <c r="P55" s="1"/>
      <c r="Q55" s="1">
        <v>85.664999999999992</v>
      </c>
      <c r="R55" s="1">
        <f t="shared" si="3"/>
        <v>10.452200000000001</v>
      </c>
      <c r="S55" s="5">
        <v>10</v>
      </c>
      <c r="T55" s="5"/>
      <c r="U55" s="1"/>
      <c r="V55" s="1">
        <f t="shared" si="7"/>
        <v>11.318095711907539</v>
      </c>
      <c r="W55" s="1">
        <f t="shared" si="5"/>
        <v>10.36135933104992</v>
      </c>
      <c r="X55" s="1">
        <v>11.21</v>
      </c>
      <c r="Y55" s="1">
        <v>6.3415999999999997</v>
      </c>
      <c r="Z55" s="1">
        <v>5.2829999999999986</v>
      </c>
      <c r="AA55" s="1">
        <v>5.8917999999999999</v>
      </c>
      <c r="AB55" s="1">
        <v>9.9653999999999989</v>
      </c>
      <c r="AC55" s="1">
        <v>7.7644000000000002</v>
      </c>
      <c r="AD55" s="1"/>
      <c r="AE55" s="1">
        <f t="shared" si="6"/>
        <v>10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39</v>
      </c>
      <c r="C56" s="1">
        <v>450</v>
      </c>
      <c r="D56" s="1">
        <v>670</v>
      </c>
      <c r="E56" s="1">
        <v>561</v>
      </c>
      <c r="F56" s="1">
        <v>408</v>
      </c>
      <c r="G56" s="6">
        <v>0.45</v>
      </c>
      <c r="H56" s="1">
        <v>50</v>
      </c>
      <c r="I56" s="1" t="s">
        <v>34</v>
      </c>
      <c r="J56" s="1">
        <v>549</v>
      </c>
      <c r="K56" s="1">
        <f t="shared" si="12"/>
        <v>12</v>
      </c>
      <c r="L56" s="1"/>
      <c r="M56" s="1"/>
      <c r="N56" s="10">
        <v>152.96000000000029</v>
      </c>
      <c r="O56" s="10">
        <f>VLOOKUP(A56,[1]Sheet!$A:$N,14,0)</f>
        <v>72.070999999999941</v>
      </c>
      <c r="P56" s="1">
        <v>150</v>
      </c>
      <c r="Q56" s="1">
        <v>0</v>
      </c>
      <c r="R56" s="1">
        <f t="shared" si="3"/>
        <v>112.2</v>
      </c>
      <c r="S56" s="5">
        <f t="shared" ref="S56:S69" si="13">11*R56-Q56-P56-F56</f>
        <v>676.2</v>
      </c>
      <c r="T56" s="5"/>
      <c r="U56" s="1"/>
      <c r="V56" s="1">
        <f t="shared" si="7"/>
        <v>11</v>
      </c>
      <c r="W56" s="1">
        <f t="shared" si="5"/>
        <v>4.9732620320855609</v>
      </c>
      <c r="X56" s="1">
        <v>78.8</v>
      </c>
      <c r="Y56" s="1">
        <v>113.2</v>
      </c>
      <c r="Z56" s="1">
        <v>107.4</v>
      </c>
      <c r="AA56" s="1">
        <v>78.400000000000006</v>
      </c>
      <c r="AB56" s="1">
        <v>69.8</v>
      </c>
      <c r="AC56" s="1">
        <v>91</v>
      </c>
      <c r="AD56" s="1" t="s">
        <v>143</v>
      </c>
      <c r="AE56" s="1">
        <f t="shared" si="6"/>
        <v>304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33</v>
      </c>
      <c r="C57" s="1">
        <v>391.66199999999998</v>
      </c>
      <c r="D57" s="1">
        <v>106.023</v>
      </c>
      <c r="E57" s="1">
        <v>282.49599999999998</v>
      </c>
      <c r="F57" s="1">
        <v>164.041</v>
      </c>
      <c r="G57" s="6">
        <v>1</v>
      </c>
      <c r="H57" s="1">
        <v>40</v>
      </c>
      <c r="I57" s="1" t="s">
        <v>34</v>
      </c>
      <c r="J57" s="1">
        <v>277.89999999999998</v>
      </c>
      <c r="K57" s="1">
        <f t="shared" si="12"/>
        <v>4.5960000000000036</v>
      </c>
      <c r="L57" s="1"/>
      <c r="M57" s="1"/>
      <c r="N57" s="10">
        <v>103.46922000000001</v>
      </c>
      <c r="O57" s="10">
        <f>VLOOKUP(A57,[1]Sheet!$A:$N,14,0)</f>
        <v>0</v>
      </c>
      <c r="P57" s="1"/>
      <c r="Q57" s="1">
        <v>282.31277999999998</v>
      </c>
      <c r="R57" s="1">
        <f t="shared" si="3"/>
        <v>56.499199999999995</v>
      </c>
      <c r="S57" s="5">
        <f t="shared" si="13"/>
        <v>175.13741999999996</v>
      </c>
      <c r="T57" s="5"/>
      <c r="U57" s="1"/>
      <c r="V57" s="1">
        <f t="shared" si="7"/>
        <v>11</v>
      </c>
      <c r="W57" s="1">
        <f t="shared" si="5"/>
        <v>7.9001787635931127</v>
      </c>
      <c r="X57" s="1">
        <v>58.775799999999997</v>
      </c>
      <c r="Y57" s="1">
        <v>51.524999999999999</v>
      </c>
      <c r="Z57" s="1">
        <v>50.273800000000001</v>
      </c>
      <c r="AA57" s="1">
        <v>53.582000000000008</v>
      </c>
      <c r="AB57" s="1">
        <v>59.6126</v>
      </c>
      <c r="AC57" s="1">
        <v>53.152200000000008</v>
      </c>
      <c r="AD57" s="1"/>
      <c r="AE57" s="1">
        <f t="shared" si="6"/>
        <v>175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6" t="s">
        <v>93</v>
      </c>
      <c r="B58" s="1" t="s">
        <v>39</v>
      </c>
      <c r="C58" s="1"/>
      <c r="D58" s="1"/>
      <c r="E58" s="23">
        <f>E98</f>
        <v>485</v>
      </c>
      <c r="F58" s="23">
        <f>F98</f>
        <v>796</v>
      </c>
      <c r="G58" s="6">
        <v>0.4</v>
      </c>
      <c r="H58" s="1">
        <v>40</v>
      </c>
      <c r="I58" s="1" t="s">
        <v>34</v>
      </c>
      <c r="J58" s="1"/>
      <c r="K58" s="1">
        <f t="shared" si="12"/>
        <v>485</v>
      </c>
      <c r="L58" s="1"/>
      <c r="M58" s="1"/>
      <c r="N58" s="10">
        <v>108.8</v>
      </c>
      <c r="O58" s="10">
        <f>VLOOKUP(A58,[1]Sheet!$A:$N,14,0)</f>
        <v>52.400000000000013</v>
      </c>
      <c r="P58" s="1">
        <v>120</v>
      </c>
      <c r="Q58" s="1">
        <v>0</v>
      </c>
      <c r="R58" s="1">
        <f t="shared" si="3"/>
        <v>97</v>
      </c>
      <c r="S58" s="5">
        <f t="shared" si="13"/>
        <v>151</v>
      </c>
      <c r="T58" s="5"/>
      <c r="U58" s="1"/>
      <c r="V58" s="1">
        <f t="shared" si="7"/>
        <v>11</v>
      </c>
      <c r="W58" s="1">
        <f t="shared" si="5"/>
        <v>9.4432989690721651</v>
      </c>
      <c r="X58" s="1">
        <v>75.8</v>
      </c>
      <c r="Y58" s="1">
        <v>137.19999999999999</v>
      </c>
      <c r="Z58" s="1">
        <v>157.19999999999999</v>
      </c>
      <c r="AA58" s="1">
        <v>74.8</v>
      </c>
      <c r="AB58" s="1">
        <v>66.400000000000006</v>
      </c>
      <c r="AC58" s="1">
        <v>87.8</v>
      </c>
      <c r="AD58" s="1" t="s">
        <v>94</v>
      </c>
      <c r="AE58" s="1">
        <f t="shared" si="6"/>
        <v>60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95</v>
      </c>
      <c r="B59" s="1" t="s">
        <v>39</v>
      </c>
      <c r="C59" s="1">
        <v>177</v>
      </c>
      <c r="D59" s="1">
        <v>318</v>
      </c>
      <c r="E59" s="1">
        <v>184</v>
      </c>
      <c r="F59" s="1">
        <v>262</v>
      </c>
      <c r="G59" s="6">
        <v>0.4</v>
      </c>
      <c r="H59" s="1">
        <v>40</v>
      </c>
      <c r="I59" s="1" t="s">
        <v>34</v>
      </c>
      <c r="J59" s="1">
        <v>187</v>
      </c>
      <c r="K59" s="1">
        <f t="shared" si="12"/>
        <v>-3</v>
      </c>
      <c r="L59" s="1"/>
      <c r="M59" s="1"/>
      <c r="N59" s="10">
        <v>64.860000000000014</v>
      </c>
      <c r="O59" s="10">
        <f>VLOOKUP(A59,[1]Sheet!$A:$N,14,0)</f>
        <v>40.700000000000017</v>
      </c>
      <c r="P59" s="1"/>
      <c r="Q59" s="1">
        <v>58.139999999999993</v>
      </c>
      <c r="R59" s="1">
        <f t="shared" si="3"/>
        <v>36.799999999999997</v>
      </c>
      <c r="S59" s="5">
        <f t="shared" si="13"/>
        <v>84.659999999999968</v>
      </c>
      <c r="T59" s="5"/>
      <c r="U59" s="1"/>
      <c r="V59" s="1">
        <f t="shared" si="7"/>
        <v>11</v>
      </c>
      <c r="W59" s="1">
        <f t="shared" si="5"/>
        <v>8.6994565217391315</v>
      </c>
      <c r="X59" s="1">
        <v>37.799999999999997</v>
      </c>
      <c r="Y59" s="1">
        <v>44.6</v>
      </c>
      <c r="Z59" s="1">
        <v>46.4</v>
      </c>
      <c r="AA59" s="1">
        <v>34</v>
      </c>
      <c r="AB59" s="1">
        <v>33</v>
      </c>
      <c r="AC59" s="1">
        <v>37.4</v>
      </c>
      <c r="AD59" s="1"/>
      <c r="AE59" s="1">
        <f t="shared" si="6"/>
        <v>34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96</v>
      </c>
      <c r="B60" s="1" t="s">
        <v>33</v>
      </c>
      <c r="C60" s="1">
        <v>665.51499999999999</v>
      </c>
      <c r="D60" s="1">
        <v>475.89</v>
      </c>
      <c r="E60" s="1">
        <v>478.66300000000001</v>
      </c>
      <c r="F60" s="1">
        <v>509.22199999999998</v>
      </c>
      <c r="G60" s="6">
        <v>1</v>
      </c>
      <c r="H60" s="1">
        <v>55</v>
      </c>
      <c r="I60" s="1" t="s">
        <v>34</v>
      </c>
      <c r="J60" s="1">
        <v>498.65</v>
      </c>
      <c r="K60" s="1">
        <f t="shared" si="12"/>
        <v>-19.986999999999966</v>
      </c>
      <c r="L60" s="1"/>
      <c r="M60" s="1"/>
      <c r="N60" s="10">
        <v>166.22871999999981</v>
      </c>
      <c r="O60" s="10">
        <f>VLOOKUP(A60,[1]Sheet!$A:$N,14,0)</f>
        <v>85.947399999999931</v>
      </c>
      <c r="P60" s="1">
        <v>170</v>
      </c>
      <c r="Q60" s="1">
        <v>259.57128000000029</v>
      </c>
      <c r="R60" s="1">
        <f t="shared" si="3"/>
        <v>95.732600000000005</v>
      </c>
      <c r="S60" s="5">
        <f t="shared" si="13"/>
        <v>114.26531999999975</v>
      </c>
      <c r="T60" s="5"/>
      <c r="U60" s="1"/>
      <c r="V60" s="1">
        <f t="shared" si="7"/>
        <v>11</v>
      </c>
      <c r="W60" s="1">
        <f t="shared" si="5"/>
        <v>9.8064116090025788</v>
      </c>
      <c r="X60" s="1">
        <v>109.4342</v>
      </c>
      <c r="Y60" s="1">
        <v>116.5504</v>
      </c>
      <c r="Z60" s="1">
        <v>108.02379999999999</v>
      </c>
      <c r="AA60" s="1">
        <v>97.919200000000004</v>
      </c>
      <c r="AB60" s="1">
        <v>117.45399999999999</v>
      </c>
      <c r="AC60" s="1">
        <v>109.6236</v>
      </c>
      <c r="AD60" s="1"/>
      <c r="AE60" s="1">
        <f t="shared" si="6"/>
        <v>114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97</v>
      </c>
      <c r="B61" s="1" t="s">
        <v>33</v>
      </c>
      <c r="C61" s="1">
        <v>1753.287</v>
      </c>
      <c r="D61" s="1">
        <v>375.56</v>
      </c>
      <c r="E61" s="1">
        <v>863.26400000000001</v>
      </c>
      <c r="F61" s="1">
        <v>893.98599999999999</v>
      </c>
      <c r="G61" s="6">
        <v>1</v>
      </c>
      <c r="H61" s="1">
        <v>50</v>
      </c>
      <c r="I61" s="1" t="s">
        <v>34</v>
      </c>
      <c r="J61" s="1">
        <v>807.05</v>
      </c>
      <c r="K61" s="1">
        <f t="shared" si="12"/>
        <v>56.214000000000055</v>
      </c>
      <c r="L61" s="1"/>
      <c r="M61" s="1"/>
      <c r="N61" s="10">
        <v>450</v>
      </c>
      <c r="O61" s="10">
        <f>VLOOKUP(A61,[1]Sheet!$A:$N,14,0)</f>
        <v>96.78490000000005</v>
      </c>
      <c r="P61" s="1">
        <v>500</v>
      </c>
      <c r="Q61" s="1">
        <v>227.21600000000001</v>
      </c>
      <c r="R61" s="1">
        <f t="shared" si="3"/>
        <v>172.65280000000001</v>
      </c>
      <c r="S61" s="5">
        <f t="shared" si="13"/>
        <v>277.97880000000021</v>
      </c>
      <c r="T61" s="5"/>
      <c r="U61" s="1"/>
      <c r="V61" s="1">
        <f t="shared" si="7"/>
        <v>11</v>
      </c>
      <c r="W61" s="1">
        <f t="shared" si="5"/>
        <v>9.3899548689624481</v>
      </c>
      <c r="X61" s="1">
        <v>212.82859999999999</v>
      </c>
      <c r="Y61" s="1">
        <v>237.1728</v>
      </c>
      <c r="Z61" s="1">
        <v>207.88740000000001</v>
      </c>
      <c r="AA61" s="1">
        <v>231.26499999999999</v>
      </c>
      <c r="AB61" s="1">
        <v>239.0994</v>
      </c>
      <c r="AC61" s="1">
        <v>212.90280000000001</v>
      </c>
      <c r="AD61" s="1"/>
      <c r="AE61" s="1">
        <f t="shared" si="6"/>
        <v>278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98</v>
      </c>
      <c r="B62" s="1" t="s">
        <v>33</v>
      </c>
      <c r="C62" s="1">
        <v>85.575000000000003</v>
      </c>
      <c r="D62" s="1">
        <v>337.50799999999998</v>
      </c>
      <c r="E62" s="1">
        <v>93.628</v>
      </c>
      <c r="F62" s="1">
        <v>283.58499999999998</v>
      </c>
      <c r="G62" s="6">
        <v>1</v>
      </c>
      <c r="H62" s="1">
        <v>50</v>
      </c>
      <c r="I62" s="1" t="s">
        <v>34</v>
      </c>
      <c r="J62" s="1">
        <v>92.9</v>
      </c>
      <c r="K62" s="1">
        <f t="shared" si="12"/>
        <v>0.72799999999999443</v>
      </c>
      <c r="L62" s="1"/>
      <c r="M62" s="1"/>
      <c r="N62" s="10">
        <v>65.079899999999924</v>
      </c>
      <c r="O62" s="10">
        <f>VLOOKUP(A62,[1]Sheet!$A:$N,14,0)</f>
        <v>0</v>
      </c>
      <c r="P62" s="1"/>
      <c r="Q62" s="1">
        <v>0</v>
      </c>
      <c r="R62" s="1">
        <f t="shared" si="3"/>
        <v>18.7256</v>
      </c>
      <c r="S62" s="5"/>
      <c r="T62" s="5"/>
      <c r="U62" s="1"/>
      <c r="V62" s="1">
        <f t="shared" si="7"/>
        <v>15.144241039005424</v>
      </c>
      <c r="W62" s="1">
        <f t="shared" si="5"/>
        <v>15.144241039005424</v>
      </c>
      <c r="X62" s="1">
        <v>25.3964</v>
      </c>
      <c r="Y62" s="1">
        <v>41.776600000000002</v>
      </c>
      <c r="Z62" s="1">
        <v>46.452599999999997</v>
      </c>
      <c r="AA62" s="1">
        <v>23.212</v>
      </c>
      <c r="AB62" s="1">
        <v>11.8582</v>
      </c>
      <c r="AC62" s="1">
        <v>15.845599999999999</v>
      </c>
      <c r="AD62" s="1"/>
      <c r="AE62" s="1">
        <f t="shared" si="6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99</v>
      </c>
      <c r="B63" s="1" t="s">
        <v>39</v>
      </c>
      <c r="C63" s="1">
        <v>276</v>
      </c>
      <c r="D63" s="1">
        <v>390</v>
      </c>
      <c r="E63" s="1">
        <v>394</v>
      </c>
      <c r="F63" s="1">
        <v>112</v>
      </c>
      <c r="G63" s="6">
        <v>0.4</v>
      </c>
      <c r="H63" s="1">
        <v>50</v>
      </c>
      <c r="I63" s="1" t="s">
        <v>34</v>
      </c>
      <c r="J63" s="1">
        <v>381</v>
      </c>
      <c r="K63" s="1">
        <f t="shared" si="12"/>
        <v>13</v>
      </c>
      <c r="L63" s="1"/>
      <c r="M63" s="1"/>
      <c r="N63" s="10">
        <v>470.82000000000011</v>
      </c>
      <c r="O63" s="10">
        <f>VLOOKUP(A63,[1]Sheet!$A:$N,14,0)</f>
        <v>0</v>
      </c>
      <c r="P63" s="1"/>
      <c r="Q63" s="1">
        <v>0</v>
      </c>
      <c r="R63" s="1">
        <f t="shared" si="3"/>
        <v>78.8</v>
      </c>
      <c r="S63" s="5">
        <v>750</v>
      </c>
      <c r="T63" s="5"/>
      <c r="U63" s="1"/>
      <c r="V63" s="1">
        <f t="shared" si="7"/>
        <v>10.939086294416244</v>
      </c>
      <c r="W63" s="1">
        <f t="shared" si="5"/>
        <v>1.4213197969543148</v>
      </c>
      <c r="X63" s="1">
        <v>55.8</v>
      </c>
      <c r="Y63" s="1">
        <v>92.6</v>
      </c>
      <c r="Z63" s="1">
        <v>68.8</v>
      </c>
      <c r="AA63" s="1">
        <v>26.4</v>
      </c>
      <c r="AB63" s="1">
        <v>26.2</v>
      </c>
      <c r="AC63" s="1">
        <v>63.8</v>
      </c>
      <c r="AD63" s="1" t="s">
        <v>143</v>
      </c>
      <c r="AE63" s="1">
        <f t="shared" si="6"/>
        <v>300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100</v>
      </c>
      <c r="B64" s="1" t="s">
        <v>39</v>
      </c>
      <c r="C64" s="1">
        <v>1728</v>
      </c>
      <c r="D64" s="1">
        <v>564</v>
      </c>
      <c r="E64" s="1">
        <v>1145</v>
      </c>
      <c r="F64" s="1">
        <v>851</v>
      </c>
      <c r="G64" s="6">
        <v>0.4</v>
      </c>
      <c r="H64" s="1">
        <v>40</v>
      </c>
      <c r="I64" s="1" t="s">
        <v>34</v>
      </c>
      <c r="J64" s="1">
        <v>1150</v>
      </c>
      <c r="K64" s="1">
        <f t="shared" si="12"/>
        <v>-5</v>
      </c>
      <c r="L64" s="1"/>
      <c r="M64" s="1"/>
      <c r="N64" s="10">
        <v>400</v>
      </c>
      <c r="O64" s="10">
        <f>VLOOKUP(A64,[1]Sheet!$A:$N,14,0)</f>
        <v>158</v>
      </c>
      <c r="P64" s="1">
        <v>450</v>
      </c>
      <c r="Q64" s="1">
        <v>646</v>
      </c>
      <c r="R64" s="1">
        <f t="shared" si="3"/>
        <v>229</v>
      </c>
      <c r="S64" s="5">
        <f t="shared" si="13"/>
        <v>572</v>
      </c>
      <c r="T64" s="5"/>
      <c r="U64" s="1"/>
      <c r="V64" s="1">
        <f t="shared" si="7"/>
        <v>11</v>
      </c>
      <c r="W64" s="1">
        <f t="shared" si="5"/>
        <v>8.502183406113538</v>
      </c>
      <c r="X64" s="1">
        <v>241.2</v>
      </c>
      <c r="Y64" s="1">
        <v>246</v>
      </c>
      <c r="Z64" s="1">
        <v>221.2</v>
      </c>
      <c r="AA64" s="1">
        <v>241.6</v>
      </c>
      <c r="AB64" s="1">
        <v>249.8</v>
      </c>
      <c r="AC64" s="1">
        <v>229.2</v>
      </c>
      <c r="AD64" s="1"/>
      <c r="AE64" s="1">
        <f t="shared" si="6"/>
        <v>229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101</v>
      </c>
      <c r="B65" s="1" t="s">
        <v>39</v>
      </c>
      <c r="C65" s="1">
        <v>1430</v>
      </c>
      <c r="D65" s="1">
        <v>696</v>
      </c>
      <c r="E65" s="1">
        <v>1037</v>
      </c>
      <c r="F65" s="1">
        <v>861</v>
      </c>
      <c r="G65" s="6">
        <v>0.4</v>
      </c>
      <c r="H65" s="1">
        <v>40</v>
      </c>
      <c r="I65" s="1" t="s">
        <v>34</v>
      </c>
      <c r="J65" s="1">
        <v>1041</v>
      </c>
      <c r="K65" s="1">
        <f t="shared" si="12"/>
        <v>-4</v>
      </c>
      <c r="L65" s="1"/>
      <c r="M65" s="1"/>
      <c r="N65" s="10">
        <v>350</v>
      </c>
      <c r="O65" s="10">
        <f>VLOOKUP(A65,[1]Sheet!$A:$N,14,0)</f>
        <v>143.89999999999989</v>
      </c>
      <c r="P65" s="1">
        <v>400</v>
      </c>
      <c r="Q65" s="1">
        <v>430</v>
      </c>
      <c r="R65" s="1">
        <f t="shared" si="3"/>
        <v>207.4</v>
      </c>
      <c r="S65" s="5">
        <f t="shared" si="13"/>
        <v>590.40000000000009</v>
      </c>
      <c r="T65" s="5"/>
      <c r="U65" s="1"/>
      <c r="V65" s="1">
        <f t="shared" si="7"/>
        <v>11</v>
      </c>
      <c r="W65" s="1">
        <f t="shared" si="5"/>
        <v>8.1533269045323049</v>
      </c>
      <c r="X65" s="1">
        <v>210</v>
      </c>
      <c r="Y65" s="1">
        <v>229.4</v>
      </c>
      <c r="Z65" s="1">
        <v>205.2</v>
      </c>
      <c r="AA65" s="1">
        <v>213.4</v>
      </c>
      <c r="AB65" s="1">
        <v>224.2</v>
      </c>
      <c r="AC65" s="1">
        <v>195.2</v>
      </c>
      <c r="AD65" s="1"/>
      <c r="AE65" s="1">
        <f t="shared" si="6"/>
        <v>236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102</v>
      </c>
      <c r="B66" s="1" t="s">
        <v>33</v>
      </c>
      <c r="C66" s="1">
        <v>919.476</v>
      </c>
      <c r="D66" s="1">
        <v>323.15499999999997</v>
      </c>
      <c r="E66" s="1">
        <v>629.28800000000001</v>
      </c>
      <c r="F66" s="1">
        <v>443.57900000000001</v>
      </c>
      <c r="G66" s="6">
        <v>1</v>
      </c>
      <c r="H66" s="1">
        <v>40</v>
      </c>
      <c r="I66" s="1" t="s">
        <v>34</v>
      </c>
      <c r="J66" s="1">
        <v>609.85599999999999</v>
      </c>
      <c r="K66" s="1">
        <f t="shared" si="12"/>
        <v>19.432000000000016</v>
      </c>
      <c r="L66" s="1"/>
      <c r="M66" s="1"/>
      <c r="N66" s="10">
        <v>291.12469999999968</v>
      </c>
      <c r="O66" s="10">
        <f>VLOOKUP(A66,[1]Sheet!$A:$N,14,0)</f>
        <v>48.42949999999999</v>
      </c>
      <c r="P66" s="1"/>
      <c r="Q66" s="1">
        <v>663.85930000000053</v>
      </c>
      <c r="R66" s="1">
        <f t="shared" si="3"/>
        <v>125.85760000000001</v>
      </c>
      <c r="S66" s="5">
        <f t="shared" si="13"/>
        <v>276.99529999999953</v>
      </c>
      <c r="T66" s="5"/>
      <c r="U66" s="1"/>
      <c r="V66" s="1">
        <f t="shared" si="7"/>
        <v>11</v>
      </c>
      <c r="W66" s="1">
        <f t="shared" si="5"/>
        <v>8.7991372789565379</v>
      </c>
      <c r="X66" s="1">
        <v>142.18620000000001</v>
      </c>
      <c r="Y66" s="1">
        <v>125.23779999999999</v>
      </c>
      <c r="Z66" s="1">
        <v>122.89</v>
      </c>
      <c r="AA66" s="1">
        <v>125.2324</v>
      </c>
      <c r="AB66" s="1">
        <v>139.40039999999999</v>
      </c>
      <c r="AC66" s="1">
        <v>136.86940000000001</v>
      </c>
      <c r="AD66" s="1"/>
      <c r="AE66" s="1">
        <f t="shared" si="6"/>
        <v>277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103</v>
      </c>
      <c r="B67" s="1" t="s">
        <v>33</v>
      </c>
      <c r="C67" s="1">
        <v>561.47</v>
      </c>
      <c r="D67" s="1">
        <v>365.71600000000001</v>
      </c>
      <c r="E67" s="1">
        <v>459.37400000000002</v>
      </c>
      <c r="F67" s="1">
        <v>310.52100000000002</v>
      </c>
      <c r="G67" s="6">
        <v>1</v>
      </c>
      <c r="H67" s="1">
        <v>40</v>
      </c>
      <c r="I67" s="1" t="s">
        <v>34</v>
      </c>
      <c r="J67" s="1">
        <v>446.6</v>
      </c>
      <c r="K67" s="1">
        <f t="shared" si="12"/>
        <v>12.774000000000001</v>
      </c>
      <c r="L67" s="1"/>
      <c r="M67" s="1"/>
      <c r="N67" s="10">
        <v>179.82313999999951</v>
      </c>
      <c r="O67" s="10">
        <f>VLOOKUP(A67,[1]Sheet!$A:$N,14,0)</f>
        <v>19.41759999999999</v>
      </c>
      <c r="P67" s="1">
        <v>200</v>
      </c>
      <c r="Q67" s="1">
        <v>334.47086000000041</v>
      </c>
      <c r="R67" s="1">
        <f t="shared" si="3"/>
        <v>91.874800000000008</v>
      </c>
      <c r="S67" s="5">
        <f t="shared" si="13"/>
        <v>165.63093999999973</v>
      </c>
      <c r="T67" s="5"/>
      <c r="U67" s="1"/>
      <c r="V67" s="1">
        <f t="shared" si="7"/>
        <v>11</v>
      </c>
      <c r="W67" s="1">
        <f t="shared" si="5"/>
        <v>9.1972103340633158</v>
      </c>
      <c r="X67" s="1">
        <v>106.5908</v>
      </c>
      <c r="Y67" s="1">
        <v>107.5774</v>
      </c>
      <c r="Z67" s="1">
        <v>93.383600000000001</v>
      </c>
      <c r="AA67" s="1">
        <v>80.25800000000001</v>
      </c>
      <c r="AB67" s="1">
        <v>101.97020000000001</v>
      </c>
      <c r="AC67" s="1">
        <v>94.394599999999997</v>
      </c>
      <c r="AD67" s="1"/>
      <c r="AE67" s="1">
        <f t="shared" si="6"/>
        <v>166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104</v>
      </c>
      <c r="B68" s="1" t="s">
        <v>33</v>
      </c>
      <c r="C68" s="1">
        <v>565.33799999999997</v>
      </c>
      <c r="D68" s="1">
        <v>332.286</v>
      </c>
      <c r="E68" s="1">
        <v>499.36500000000001</v>
      </c>
      <c r="F68" s="1">
        <v>230.38300000000001</v>
      </c>
      <c r="G68" s="6">
        <v>1</v>
      </c>
      <c r="H68" s="1">
        <v>40</v>
      </c>
      <c r="I68" s="1" t="s">
        <v>34</v>
      </c>
      <c r="J68" s="1">
        <v>483.00799999999998</v>
      </c>
      <c r="K68" s="1">
        <f t="shared" si="12"/>
        <v>16.357000000000028</v>
      </c>
      <c r="L68" s="1"/>
      <c r="M68" s="1"/>
      <c r="N68" s="10">
        <v>213.16922000000011</v>
      </c>
      <c r="O68" s="10">
        <f>VLOOKUP(A68,[1]Sheet!$A:$N,14,0)</f>
        <v>0</v>
      </c>
      <c r="P68" s="1">
        <v>250</v>
      </c>
      <c r="Q68" s="1">
        <v>350.97677999999979</v>
      </c>
      <c r="R68" s="1">
        <f t="shared" si="3"/>
        <v>99.873000000000005</v>
      </c>
      <c r="S68" s="5">
        <f t="shared" si="13"/>
        <v>267.24322000000029</v>
      </c>
      <c r="T68" s="5"/>
      <c r="U68" s="1"/>
      <c r="V68" s="1">
        <f t="shared" si="7"/>
        <v>11</v>
      </c>
      <c r="W68" s="1">
        <f t="shared" si="5"/>
        <v>8.3241694952589764</v>
      </c>
      <c r="X68" s="1">
        <v>113.4984</v>
      </c>
      <c r="Y68" s="1">
        <v>111.9438</v>
      </c>
      <c r="Z68" s="1">
        <v>92.142799999999994</v>
      </c>
      <c r="AA68" s="1">
        <v>85.463999999999999</v>
      </c>
      <c r="AB68" s="1">
        <v>95.465999999999994</v>
      </c>
      <c r="AC68" s="1">
        <v>78.423199999999994</v>
      </c>
      <c r="AD68" s="1"/>
      <c r="AE68" s="1">
        <f t="shared" si="6"/>
        <v>267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105</v>
      </c>
      <c r="B69" s="1" t="s">
        <v>33</v>
      </c>
      <c r="C69" s="1">
        <v>221.36</v>
      </c>
      <c r="D69" s="1">
        <v>147.624</v>
      </c>
      <c r="E69" s="1">
        <v>192.84700000000001</v>
      </c>
      <c r="F69" s="1">
        <v>99.685000000000002</v>
      </c>
      <c r="G69" s="6">
        <v>1</v>
      </c>
      <c r="H69" s="1">
        <v>30</v>
      </c>
      <c r="I69" s="1" t="s">
        <v>34</v>
      </c>
      <c r="J69" s="1">
        <v>229.85</v>
      </c>
      <c r="K69" s="1">
        <f t="shared" si="12"/>
        <v>-37.002999999999986</v>
      </c>
      <c r="L69" s="1"/>
      <c r="M69" s="1"/>
      <c r="N69" s="10">
        <v>61.345919999999857</v>
      </c>
      <c r="O69" s="10">
        <f>VLOOKUP(A69,[1]Sheet!$A:$N,14,0)</f>
        <v>0</v>
      </c>
      <c r="P69" s="1"/>
      <c r="Q69" s="1">
        <v>143.22608000000011</v>
      </c>
      <c r="R69" s="1">
        <f t="shared" si="3"/>
        <v>38.569400000000002</v>
      </c>
      <c r="S69" s="5">
        <f t="shared" si="13"/>
        <v>181.35231999999991</v>
      </c>
      <c r="T69" s="5"/>
      <c r="U69" s="1"/>
      <c r="V69" s="1">
        <f t="shared" si="7"/>
        <v>11</v>
      </c>
      <c r="W69" s="1">
        <f t="shared" si="5"/>
        <v>6.2980258961767648</v>
      </c>
      <c r="X69" s="1">
        <v>36.005399999999987</v>
      </c>
      <c r="Y69" s="1">
        <v>34.851999999999997</v>
      </c>
      <c r="Z69" s="1">
        <v>36.358800000000002</v>
      </c>
      <c r="AA69" s="1">
        <v>33.2376</v>
      </c>
      <c r="AB69" s="1">
        <v>33.265799999999999</v>
      </c>
      <c r="AC69" s="1">
        <v>28.6374</v>
      </c>
      <c r="AD69" s="1" t="s">
        <v>74</v>
      </c>
      <c r="AE69" s="1">
        <f t="shared" si="6"/>
        <v>181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4" t="s">
        <v>106</v>
      </c>
      <c r="B70" s="14" t="s">
        <v>39</v>
      </c>
      <c r="C70" s="14"/>
      <c r="D70" s="14">
        <v>1</v>
      </c>
      <c r="E70" s="14">
        <v>1</v>
      </c>
      <c r="F70" s="14"/>
      <c r="G70" s="15">
        <v>0</v>
      </c>
      <c r="H70" s="14" t="e">
        <v>#N/A</v>
      </c>
      <c r="I70" s="14" t="s">
        <v>50</v>
      </c>
      <c r="J70" s="14"/>
      <c r="K70" s="14">
        <f t="shared" ref="K70:K98" si="14">E70-J70</f>
        <v>1</v>
      </c>
      <c r="L70" s="14"/>
      <c r="M70" s="14"/>
      <c r="N70" s="16"/>
      <c r="O70" s="16"/>
      <c r="P70" s="14"/>
      <c r="Q70" s="14"/>
      <c r="R70" s="14">
        <f t="shared" si="3"/>
        <v>0.2</v>
      </c>
      <c r="S70" s="17"/>
      <c r="T70" s="17"/>
      <c r="U70" s="14"/>
      <c r="V70" s="14">
        <f t="shared" si="7"/>
        <v>0</v>
      </c>
      <c r="W70" s="14">
        <f t="shared" si="5"/>
        <v>0</v>
      </c>
      <c r="X70" s="14">
        <v>0.2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/>
      <c r="AE70" s="14">
        <f t="shared" si="6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107</v>
      </c>
      <c r="B71" s="1" t="s">
        <v>39</v>
      </c>
      <c r="C71" s="1">
        <v>74</v>
      </c>
      <c r="D71" s="1">
        <v>348</v>
      </c>
      <c r="E71" s="1">
        <v>117</v>
      </c>
      <c r="F71" s="1">
        <v>236</v>
      </c>
      <c r="G71" s="6">
        <v>0.6</v>
      </c>
      <c r="H71" s="1">
        <v>55</v>
      </c>
      <c r="I71" s="1" t="s">
        <v>34</v>
      </c>
      <c r="J71" s="1">
        <v>184</v>
      </c>
      <c r="K71" s="1">
        <f t="shared" si="14"/>
        <v>-67</v>
      </c>
      <c r="L71" s="1"/>
      <c r="M71" s="1"/>
      <c r="N71" s="10">
        <v>144.9</v>
      </c>
      <c r="O71" s="10">
        <f>VLOOKUP(A71,[1]Sheet!$A:$N,14,0)</f>
        <v>0</v>
      </c>
      <c r="P71" s="1"/>
      <c r="Q71" s="1">
        <v>0</v>
      </c>
      <c r="R71" s="1">
        <f t="shared" ref="R71:R98" si="15">E71/5</f>
        <v>23.4</v>
      </c>
      <c r="S71" s="5">
        <f t="shared" ref="S71" si="16">11*R71-Q71-P71-F71</f>
        <v>21.399999999999977</v>
      </c>
      <c r="T71" s="5"/>
      <c r="U71" s="1"/>
      <c r="V71" s="1">
        <f t="shared" ref="V71:V98" si="17">(F71+P71+Q71+S71)/R71</f>
        <v>11</v>
      </c>
      <c r="W71" s="1">
        <f t="shared" ref="W71:W98" si="18">(F71+P71+Q71)/R71</f>
        <v>10.085470085470087</v>
      </c>
      <c r="X71" s="1">
        <v>14.2</v>
      </c>
      <c r="Y71" s="1">
        <v>47</v>
      </c>
      <c r="Z71" s="1">
        <v>46.4</v>
      </c>
      <c r="AA71" s="1">
        <v>18.2</v>
      </c>
      <c r="AB71" s="1">
        <v>14</v>
      </c>
      <c r="AC71" s="1">
        <v>30.8</v>
      </c>
      <c r="AD71" s="1" t="s">
        <v>58</v>
      </c>
      <c r="AE71" s="1">
        <f t="shared" ref="AE71:AE98" si="19">ROUND(S71*G71,0)</f>
        <v>13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108</v>
      </c>
      <c r="B72" s="1" t="s">
        <v>39</v>
      </c>
      <c r="C72" s="1">
        <v>212</v>
      </c>
      <c r="D72" s="1">
        <v>189</v>
      </c>
      <c r="E72" s="1">
        <v>331</v>
      </c>
      <c r="F72" s="1">
        <v>-1</v>
      </c>
      <c r="G72" s="6">
        <v>0.35</v>
      </c>
      <c r="H72" s="1">
        <v>50</v>
      </c>
      <c r="I72" s="1" t="s">
        <v>34</v>
      </c>
      <c r="J72" s="1">
        <v>367</v>
      </c>
      <c r="K72" s="1">
        <f t="shared" si="14"/>
        <v>-36</v>
      </c>
      <c r="L72" s="1"/>
      <c r="M72" s="1"/>
      <c r="N72" s="10">
        <v>182.78</v>
      </c>
      <c r="O72" s="10">
        <f>VLOOKUP(A72,[1]Sheet!$A:$N,14,0)</f>
        <v>0</v>
      </c>
      <c r="P72" s="1"/>
      <c r="Q72" s="1">
        <v>0</v>
      </c>
      <c r="R72" s="1">
        <f t="shared" si="15"/>
        <v>66.2</v>
      </c>
      <c r="S72" s="5">
        <v>650</v>
      </c>
      <c r="T72" s="5"/>
      <c r="U72" s="1"/>
      <c r="V72" s="1">
        <f t="shared" si="17"/>
        <v>9.8036253776435043</v>
      </c>
      <c r="W72" s="1">
        <f t="shared" si="18"/>
        <v>-1.5105740181268881E-2</v>
      </c>
      <c r="X72" s="1">
        <v>33.799999999999997</v>
      </c>
      <c r="Y72" s="1">
        <v>46.2</v>
      </c>
      <c r="Z72" s="1">
        <v>39.200000000000003</v>
      </c>
      <c r="AA72" s="1">
        <v>30.4</v>
      </c>
      <c r="AB72" s="1">
        <v>33.200000000000003</v>
      </c>
      <c r="AC72" s="1">
        <v>44.2</v>
      </c>
      <c r="AD72" s="1" t="s">
        <v>143</v>
      </c>
      <c r="AE72" s="1">
        <f t="shared" si="19"/>
        <v>228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109</v>
      </c>
      <c r="B73" s="1" t="s">
        <v>39</v>
      </c>
      <c r="C73" s="1">
        <v>288</v>
      </c>
      <c r="D73" s="1">
        <v>690</v>
      </c>
      <c r="E73" s="1">
        <v>237</v>
      </c>
      <c r="F73" s="1">
        <v>627</v>
      </c>
      <c r="G73" s="6">
        <v>0.37</v>
      </c>
      <c r="H73" s="1">
        <v>50</v>
      </c>
      <c r="I73" s="1" t="s">
        <v>34</v>
      </c>
      <c r="J73" s="1">
        <v>233</v>
      </c>
      <c r="K73" s="1">
        <f t="shared" si="14"/>
        <v>4</v>
      </c>
      <c r="L73" s="1"/>
      <c r="M73" s="1"/>
      <c r="N73" s="10">
        <v>217</v>
      </c>
      <c r="O73" s="10">
        <f>VLOOKUP(A73,[1]Sheet!$A:$N,14,0)</f>
        <v>0</v>
      </c>
      <c r="P73" s="1"/>
      <c r="Q73" s="1">
        <v>0</v>
      </c>
      <c r="R73" s="1">
        <f t="shared" si="15"/>
        <v>47.4</v>
      </c>
      <c r="S73" s="5"/>
      <c r="T73" s="5"/>
      <c r="U73" s="1"/>
      <c r="V73" s="1">
        <f t="shared" si="17"/>
        <v>13.227848101265824</v>
      </c>
      <c r="W73" s="1">
        <f t="shared" si="18"/>
        <v>13.227848101265824</v>
      </c>
      <c r="X73" s="1">
        <v>52.6</v>
      </c>
      <c r="Y73" s="1">
        <v>102</v>
      </c>
      <c r="Z73" s="1">
        <v>101.2</v>
      </c>
      <c r="AA73" s="1">
        <v>61.4</v>
      </c>
      <c r="AB73" s="1">
        <v>51.4</v>
      </c>
      <c r="AC73" s="1">
        <v>74.8</v>
      </c>
      <c r="AD73" s="1"/>
      <c r="AE73" s="1">
        <f t="shared" si="19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110</v>
      </c>
      <c r="B74" s="1" t="s">
        <v>39</v>
      </c>
      <c r="C74" s="1">
        <v>77</v>
      </c>
      <c r="D74" s="1">
        <v>168</v>
      </c>
      <c r="E74" s="1">
        <v>44</v>
      </c>
      <c r="F74" s="1">
        <v>158</v>
      </c>
      <c r="G74" s="6">
        <v>0.4</v>
      </c>
      <c r="H74" s="1">
        <v>30</v>
      </c>
      <c r="I74" s="1" t="s">
        <v>34</v>
      </c>
      <c r="J74" s="1">
        <v>67</v>
      </c>
      <c r="K74" s="1">
        <f t="shared" si="14"/>
        <v>-23</v>
      </c>
      <c r="L74" s="1"/>
      <c r="M74" s="1"/>
      <c r="N74" s="10"/>
      <c r="O74" s="10">
        <f>VLOOKUP(A74,[1]Sheet!$A:$N,14,0)</f>
        <v>0</v>
      </c>
      <c r="P74" s="1"/>
      <c r="Q74" s="1">
        <v>0</v>
      </c>
      <c r="R74" s="1">
        <f t="shared" si="15"/>
        <v>8.8000000000000007</v>
      </c>
      <c r="S74" s="5"/>
      <c r="T74" s="5"/>
      <c r="U74" s="1"/>
      <c r="V74" s="1">
        <f t="shared" si="17"/>
        <v>17.954545454545453</v>
      </c>
      <c r="W74" s="1">
        <f t="shared" si="18"/>
        <v>17.954545454545453</v>
      </c>
      <c r="X74" s="1">
        <v>3.4</v>
      </c>
      <c r="Y74" s="1">
        <v>20.8</v>
      </c>
      <c r="Z74" s="1">
        <v>25</v>
      </c>
      <c r="AA74" s="1">
        <v>15</v>
      </c>
      <c r="AB74" s="1">
        <v>17.2</v>
      </c>
      <c r="AC74" s="1">
        <v>22.6</v>
      </c>
      <c r="AD74" s="1"/>
      <c r="AE74" s="1">
        <f t="shared" si="19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4.1" customHeight="1" x14ac:dyDescent="0.25">
      <c r="A75" s="1" t="s">
        <v>111</v>
      </c>
      <c r="B75" s="1" t="s">
        <v>39</v>
      </c>
      <c r="C75" s="1">
        <v>57</v>
      </c>
      <c r="D75" s="1">
        <v>744</v>
      </c>
      <c r="E75" s="1">
        <v>295</v>
      </c>
      <c r="F75" s="1">
        <v>449</v>
      </c>
      <c r="G75" s="6">
        <v>0.6</v>
      </c>
      <c r="H75" s="1">
        <v>55</v>
      </c>
      <c r="I75" s="1" t="s">
        <v>34</v>
      </c>
      <c r="J75" s="1">
        <v>361</v>
      </c>
      <c r="K75" s="1">
        <f t="shared" si="14"/>
        <v>-66</v>
      </c>
      <c r="L75" s="1"/>
      <c r="M75" s="1"/>
      <c r="N75" s="10">
        <v>257.5</v>
      </c>
      <c r="O75" s="10">
        <f>VLOOKUP(A75,[1]Sheet!$A:$N,14,0)</f>
        <v>0</v>
      </c>
      <c r="P75" s="1"/>
      <c r="Q75" s="1">
        <v>200</v>
      </c>
      <c r="R75" s="1">
        <f t="shared" si="15"/>
        <v>59</v>
      </c>
      <c r="S75" s="5"/>
      <c r="T75" s="5"/>
      <c r="U75" s="1"/>
      <c r="V75" s="1">
        <f t="shared" si="17"/>
        <v>11</v>
      </c>
      <c r="W75" s="1">
        <f t="shared" si="18"/>
        <v>11</v>
      </c>
      <c r="X75" s="1">
        <v>49.4</v>
      </c>
      <c r="Y75" s="1">
        <v>95</v>
      </c>
      <c r="Z75" s="1">
        <v>115.2</v>
      </c>
      <c r="AA75" s="1">
        <v>43.2</v>
      </c>
      <c r="AB75" s="1">
        <v>18.2</v>
      </c>
      <c r="AC75" s="1">
        <v>61.8</v>
      </c>
      <c r="AD75" s="1" t="s">
        <v>74</v>
      </c>
      <c r="AE75" s="1">
        <f t="shared" si="19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4.1" customHeight="1" x14ac:dyDescent="0.25">
      <c r="A76" s="1" t="s">
        <v>112</v>
      </c>
      <c r="B76" s="1" t="s">
        <v>39</v>
      </c>
      <c r="C76" s="1">
        <v>69</v>
      </c>
      <c r="D76" s="1">
        <v>108</v>
      </c>
      <c r="E76" s="1">
        <v>108</v>
      </c>
      <c r="F76" s="1">
        <v>21</v>
      </c>
      <c r="G76" s="6">
        <v>0.45</v>
      </c>
      <c r="H76" s="1">
        <v>40</v>
      </c>
      <c r="I76" s="1" t="s">
        <v>34</v>
      </c>
      <c r="J76" s="1">
        <v>121</v>
      </c>
      <c r="K76" s="1">
        <f t="shared" si="14"/>
        <v>-13</v>
      </c>
      <c r="L76" s="1"/>
      <c r="M76" s="1"/>
      <c r="N76" s="10"/>
      <c r="O76" s="10">
        <f>VLOOKUP(A76,[1]Sheet!$A:$N,14,0)</f>
        <v>0</v>
      </c>
      <c r="P76" s="1"/>
      <c r="Q76" s="1">
        <v>0</v>
      </c>
      <c r="R76" s="1">
        <f t="shared" si="15"/>
        <v>21.6</v>
      </c>
      <c r="S76" s="5">
        <f>10*R76-Q76-P76-F76</f>
        <v>195</v>
      </c>
      <c r="T76" s="5"/>
      <c r="U76" s="1"/>
      <c r="V76" s="1">
        <f t="shared" si="17"/>
        <v>10</v>
      </c>
      <c r="W76" s="1">
        <f t="shared" si="18"/>
        <v>0.97222222222222221</v>
      </c>
      <c r="X76" s="1">
        <v>9.6</v>
      </c>
      <c r="Y76" s="1">
        <v>16</v>
      </c>
      <c r="Z76" s="1">
        <v>18.399999999999999</v>
      </c>
      <c r="AA76" s="1">
        <v>9.8000000000000007</v>
      </c>
      <c r="AB76" s="1">
        <v>11</v>
      </c>
      <c r="AC76" s="1">
        <v>16.8</v>
      </c>
      <c r="AD76" s="1" t="s">
        <v>145</v>
      </c>
      <c r="AE76" s="1">
        <f t="shared" si="19"/>
        <v>88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113</v>
      </c>
      <c r="B77" s="1" t="s">
        <v>39</v>
      </c>
      <c r="C77" s="1">
        <v>119</v>
      </c>
      <c r="D77" s="1">
        <v>330</v>
      </c>
      <c r="E77" s="1">
        <v>98</v>
      </c>
      <c r="F77" s="1">
        <v>295</v>
      </c>
      <c r="G77" s="6">
        <v>0.4</v>
      </c>
      <c r="H77" s="1">
        <v>50</v>
      </c>
      <c r="I77" s="1" t="s">
        <v>34</v>
      </c>
      <c r="J77" s="1">
        <v>101</v>
      </c>
      <c r="K77" s="1">
        <f t="shared" si="14"/>
        <v>-3</v>
      </c>
      <c r="L77" s="1"/>
      <c r="M77" s="1"/>
      <c r="N77" s="10">
        <v>169.8000000000001</v>
      </c>
      <c r="O77" s="10">
        <f>VLOOKUP(A77,[1]Sheet!$A:$N,14,0)</f>
        <v>0</v>
      </c>
      <c r="P77" s="1"/>
      <c r="Q77" s="1">
        <v>0</v>
      </c>
      <c r="R77" s="1">
        <f t="shared" si="15"/>
        <v>19.600000000000001</v>
      </c>
      <c r="S77" s="5"/>
      <c r="T77" s="5"/>
      <c r="U77" s="1"/>
      <c r="V77" s="1">
        <f t="shared" si="17"/>
        <v>15.051020408163264</v>
      </c>
      <c r="W77" s="1">
        <f t="shared" si="18"/>
        <v>15.051020408163264</v>
      </c>
      <c r="X77" s="1">
        <v>20.399999999999999</v>
      </c>
      <c r="Y77" s="1">
        <v>53.6</v>
      </c>
      <c r="Z77" s="1">
        <v>50.4</v>
      </c>
      <c r="AA77" s="1">
        <v>29.8</v>
      </c>
      <c r="AB77" s="1">
        <v>31.2</v>
      </c>
      <c r="AC77" s="1">
        <v>39</v>
      </c>
      <c r="AD77" s="1"/>
      <c r="AE77" s="1">
        <f t="shared" si="19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114</v>
      </c>
      <c r="B78" s="1" t="s">
        <v>39</v>
      </c>
      <c r="C78" s="1">
        <v>84</v>
      </c>
      <c r="D78" s="1">
        <v>1</v>
      </c>
      <c r="E78" s="1">
        <v>17</v>
      </c>
      <c r="F78" s="1">
        <v>48</v>
      </c>
      <c r="G78" s="6">
        <v>0</v>
      </c>
      <c r="H78" s="1" t="e">
        <v>#N/A</v>
      </c>
      <c r="I78" s="1" t="s">
        <v>115</v>
      </c>
      <c r="J78" s="1">
        <v>14</v>
      </c>
      <c r="K78" s="1">
        <f t="shared" si="14"/>
        <v>3</v>
      </c>
      <c r="L78" s="1"/>
      <c r="M78" s="1"/>
      <c r="N78" s="10"/>
      <c r="O78" s="10">
        <f>VLOOKUP(A78,[1]Sheet!$A:$N,14,0)</f>
        <v>0</v>
      </c>
      <c r="P78" s="1"/>
      <c r="Q78" s="1"/>
      <c r="R78" s="1">
        <f t="shared" si="15"/>
        <v>3.4</v>
      </c>
      <c r="S78" s="5"/>
      <c r="T78" s="5"/>
      <c r="U78" s="1"/>
      <c r="V78" s="1">
        <f t="shared" si="17"/>
        <v>14.117647058823529</v>
      </c>
      <c r="W78" s="1">
        <f t="shared" si="18"/>
        <v>14.117647058823529</v>
      </c>
      <c r="X78" s="1">
        <v>2.2000000000000002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/>
      <c r="AE78" s="1">
        <f t="shared" si="19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116</v>
      </c>
      <c r="B79" s="1" t="s">
        <v>39</v>
      </c>
      <c r="C79" s="1">
        <v>151</v>
      </c>
      <c r="D79" s="1">
        <v>23</v>
      </c>
      <c r="E79" s="1">
        <v>3</v>
      </c>
      <c r="F79" s="1">
        <v>170</v>
      </c>
      <c r="G79" s="6">
        <v>0.11</v>
      </c>
      <c r="H79" s="1">
        <v>150</v>
      </c>
      <c r="I79" s="1" t="s">
        <v>34</v>
      </c>
      <c r="J79" s="1">
        <v>3</v>
      </c>
      <c r="K79" s="1">
        <f t="shared" si="14"/>
        <v>0</v>
      </c>
      <c r="L79" s="1"/>
      <c r="M79" s="1"/>
      <c r="N79" s="10"/>
      <c r="O79" s="10">
        <f>VLOOKUP(A79,[1]Sheet!$A:$N,14,0)</f>
        <v>0</v>
      </c>
      <c r="P79" s="1"/>
      <c r="Q79" s="1">
        <v>0</v>
      </c>
      <c r="R79" s="1">
        <f t="shared" si="15"/>
        <v>0.6</v>
      </c>
      <c r="S79" s="5"/>
      <c r="T79" s="5"/>
      <c r="U79" s="1"/>
      <c r="V79" s="1">
        <f t="shared" si="17"/>
        <v>283.33333333333337</v>
      </c>
      <c r="W79" s="1">
        <f t="shared" si="18"/>
        <v>283.33333333333337</v>
      </c>
      <c r="X79" s="1">
        <v>0.4</v>
      </c>
      <c r="Y79" s="1">
        <v>3.2</v>
      </c>
      <c r="Z79" s="1">
        <v>3.6</v>
      </c>
      <c r="AA79" s="1">
        <v>6.2</v>
      </c>
      <c r="AB79" s="1">
        <v>7</v>
      </c>
      <c r="AC79" s="1">
        <v>1.8</v>
      </c>
      <c r="AD79" s="27" t="s">
        <v>58</v>
      </c>
      <c r="AE79" s="1">
        <f t="shared" si="19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117</v>
      </c>
      <c r="B80" s="1" t="s">
        <v>39</v>
      </c>
      <c r="C80" s="1">
        <v>100</v>
      </c>
      <c r="D80" s="1">
        <v>1</v>
      </c>
      <c r="E80" s="1">
        <v>38</v>
      </c>
      <c r="F80" s="1">
        <v>63</v>
      </c>
      <c r="G80" s="6">
        <v>0</v>
      </c>
      <c r="H80" s="1" t="e">
        <v>#N/A</v>
      </c>
      <c r="I80" s="1" t="s">
        <v>115</v>
      </c>
      <c r="J80" s="1">
        <v>52</v>
      </c>
      <c r="K80" s="1">
        <f t="shared" si="14"/>
        <v>-14</v>
      </c>
      <c r="L80" s="1"/>
      <c r="M80" s="1"/>
      <c r="N80" s="10"/>
      <c r="O80" s="10">
        <f>VLOOKUP(A80,[1]Sheet!$A:$N,14,0)</f>
        <v>0</v>
      </c>
      <c r="P80" s="1"/>
      <c r="Q80" s="1"/>
      <c r="R80" s="1">
        <f t="shared" si="15"/>
        <v>7.6</v>
      </c>
      <c r="S80" s="5"/>
      <c r="T80" s="5"/>
      <c r="U80" s="1"/>
      <c r="V80" s="1">
        <f t="shared" si="17"/>
        <v>8.2894736842105274</v>
      </c>
      <c r="W80" s="1">
        <f t="shared" si="18"/>
        <v>8.2894736842105274</v>
      </c>
      <c r="X80" s="1">
        <v>5.6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/>
      <c r="AE80" s="1">
        <f t="shared" si="19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118</v>
      </c>
      <c r="B81" s="1" t="s">
        <v>39</v>
      </c>
      <c r="C81" s="1">
        <v>234</v>
      </c>
      <c r="D81" s="1"/>
      <c r="E81" s="1">
        <v>119</v>
      </c>
      <c r="F81" s="1">
        <v>90</v>
      </c>
      <c r="G81" s="6">
        <v>0.06</v>
      </c>
      <c r="H81" s="1">
        <v>60</v>
      </c>
      <c r="I81" s="1" t="s">
        <v>34</v>
      </c>
      <c r="J81" s="1">
        <v>118</v>
      </c>
      <c r="K81" s="1">
        <f t="shared" si="14"/>
        <v>1</v>
      </c>
      <c r="L81" s="1"/>
      <c r="M81" s="1"/>
      <c r="N81" s="10"/>
      <c r="O81" s="10">
        <f>VLOOKUP(A81,[1]Sheet!$A:$N,14,0)</f>
        <v>0</v>
      </c>
      <c r="P81" s="1"/>
      <c r="Q81" s="1">
        <v>145</v>
      </c>
      <c r="R81" s="1">
        <f t="shared" si="15"/>
        <v>23.8</v>
      </c>
      <c r="S81" s="5">
        <f t="shared" ref="S81:S84" si="20">11*R81-Q81-P81-F81</f>
        <v>26.800000000000011</v>
      </c>
      <c r="T81" s="5"/>
      <c r="U81" s="1"/>
      <c r="V81" s="1">
        <f t="shared" si="17"/>
        <v>11</v>
      </c>
      <c r="W81" s="1">
        <f t="shared" si="18"/>
        <v>9.8739495798319332</v>
      </c>
      <c r="X81" s="1">
        <v>25.2</v>
      </c>
      <c r="Y81" s="1">
        <v>17.600000000000001</v>
      </c>
      <c r="Z81" s="1">
        <v>13.2</v>
      </c>
      <c r="AA81" s="1">
        <v>12.6</v>
      </c>
      <c r="AB81" s="1">
        <v>17.600000000000001</v>
      </c>
      <c r="AC81" s="1">
        <v>16.8</v>
      </c>
      <c r="AD81" s="1"/>
      <c r="AE81" s="1">
        <f t="shared" si="19"/>
        <v>2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119</v>
      </c>
      <c r="B82" s="1" t="s">
        <v>39</v>
      </c>
      <c r="C82" s="1">
        <v>127</v>
      </c>
      <c r="D82" s="1"/>
      <c r="E82" s="1">
        <v>50</v>
      </c>
      <c r="F82" s="1">
        <v>57</v>
      </c>
      <c r="G82" s="6">
        <v>0.15</v>
      </c>
      <c r="H82" s="1">
        <v>60</v>
      </c>
      <c r="I82" s="1" t="s">
        <v>34</v>
      </c>
      <c r="J82" s="1">
        <v>51</v>
      </c>
      <c r="K82" s="1">
        <f t="shared" si="14"/>
        <v>-1</v>
      </c>
      <c r="L82" s="1"/>
      <c r="M82" s="1"/>
      <c r="N82" s="10"/>
      <c r="O82" s="10">
        <f>VLOOKUP(A82,[1]Sheet!$A:$N,14,0)</f>
        <v>0</v>
      </c>
      <c r="P82" s="1"/>
      <c r="Q82" s="1">
        <v>23</v>
      </c>
      <c r="R82" s="1">
        <f t="shared" si="15"/>
        <v>10</v>
      </c>
      <c r="S82" s="5">
        <f t="shared" si="20"/>
        <v>30</v>
      </c>
      <c r="T82" s="5"/>
      <c r="U82" s="1"/>
      <c r="V82" s="1">
        <f t="shared" si="17"/>
        <v>11</v>
      </c>
      <c r="W82" s="1">
        <f t="shared" si="18"/>
        <v>8</v>
      </c>
      <c r="X82" s="1">
        <v>8.8000000000000007</v>
      </c>
      <c r="Y82" s="1">
        <v>3.2</v>
      </c>
      <c r="Z82" s="1">
        <v>4.5999999999999996</v>
      </c>
      <c r="AA82" s="1">
        <v>11.4</v>
      </c>
      <c r="AB82" s="1">
        <v>10.6</v>
      </c>
      <c r="AC82" s="1">
        <v>9.8000000000000007</v>
      </c>
      <c r="AD82" s="1"/>
      <c r="AE82" s="1">
        <f t="shared" si="19"/>
        <v>5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120</v>
      </c>
      <c r="B83" s="1" t="s">
        <v>33</v>
      </c>
      <c r="C83" s="1">
        <v>213.822</v>
      </c>
      <c r="D83" s="1">
        <v>42.185000000000002</v>
      </c>
      <c r="E83" s="1">
        <v>105.254</v>
      </c>
      <c r="F83" s="1">
        <v>130.84299999999999</v>
      </c>
      <c r="G83" s="6">
        <v>1</v>
      </c>
      <c r="H83" s="1">
        <v>55</v>
      </c>
      <c r="I83" s="1" t="s">
        <v>34</v>
      </c>
      <c r="J83" s="1">
        <v>99.3</v>
      </c>
      <c r="K83" s="1">
        <f t="shared" si="14"/>
        <v>5.9540000000000077</v>
      </c>
      <c r="L83" s="1"/>
      <c r="M83" s="1"/>
      <c r="N83" s="10"/>
      <c r="O83" s="10">
        <f>VLOOKUP(A83,[1]Sheet!$A:$N,14,0)</f>
        <v>0</v>
      </c>
      <c r="P83" s="1"/>
      <c r="Q83" s="1">
        <v>73.90300000000002</v>
      </c>
      <c r="R83" s="1">
        <f t="shared" si="15"/>
        <v>21.050800000000002</v>
      </c>
      <c r="S83" s="5">
        <f>11*R83-Q83-P83-F83</f>
        <v>26.81280000000001</v>
      </c>
      <c r="T83" s="5"/>
      <c r="U83" s="1"/>
      <c r="V83" s="1">
        <f t="shared" si="17"/>
        <v>11</v>
      </c>
      <c r="W83" s="1">
        <f t="shared" si="18"/>
        <v>9.7262811864632219</v>
      </c>
      <c r="X83" s="1">
        <v>21.970400000000001</v>
      </c>
      <c r="Y83" s="1">
        <v>14.025600000000001</v>
      </c>
      <c r="Z83" s="1">
        <v>24.580200000000001</v>
      </c>
      <c r="AA83" s="1">
        <v>23.705400000000001</v>
      </c>
      <c r="AB83" s="1">
        <v>13.276400000000001</v>
      </c>
      <c r="AC83" s="1">
        <v>25.763200000000001</v>
      </c>
      <c r="AD83" s="1"/>
      <c r="AE83" s="1">
        <f t="shared" si="19"/>
        <v>27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121</v>
      </c>
      <c r="B84" s="1" t="s">
        <v>39</v>
      </c>
      <c r="C84" s="1"/>
      <c r="D84" s="1">
        <v>100</v>
      </c>
      <c r="E84" s="1">
        <v>92</v>
      </c>
      <c r="F84" s="1">
        <v>8</v>
      </c>
      <c r="G84" s="6">
        <v>0.4</v>
      </c>
      <c r="H84" s="1">
        <v>55</v>
      </c>
      <c r="I84" s="1" t="s">
        <v>34</v>
      </c>
      <c r="J84" s="1">
        <v>136</v>
      </c>
      <c r="K84" s="1">
        <f t="shared" si="14"/>
        <v>-44</v>
      </c>
      <c r="L84" s="1"/>
      <c r="M84" s="1"/>
      <c r="N84" s="10"/>
      <c r="O84" s="10">
        <f>VLOOKUP(A84,[1]Sheet!$A:$N,14,0)</f>
        <v>0</v>
      </c>
      <c r="P84" s="1"/>
      <c r="Q84" s="1">
        <v>70</v>
      </c>
      <c r="R84" s="1">
        <f t="shared" si="15"/>
        <v>18.399999999999999</v>
      </c>
      <c r="S84" s="5">
        <f t="shared" si="20"/>
        <v>124.39999999999998</v>
      </c>
      <c r="T84" s="5"/>
      <c r="U84" s="1"/>
      <c r="V84" s="1">
        <f t="shared" si="17"/>
        <v>11</v>
      </c>
      <c r="W84" s="1">
        <f t="shared" si="18"/>
        <v>4.2391304347826093</v>
      </c>
      <c r="X84" s="1">
        <v>18.399999999999999</v>
      </c>
      <c r="Y84" s="1">
        <v>14.4</v>
      </c>
      <c r="Z84" s="1">
        <v>32.4</v>
      </c>
      <c r="AA84" s="1">
        <v>18.8</v>
      </c>
      <c r="AB84" s="1">
        <v>2.8</v>
      </c>
      <c r="AC84" s="1">
        <v>14.2</v>
      </c>
      <c r="AD84" s="1" t="s">
        <v>122</v>
      </c>
      <c r="AE84" s="1">
        <f t="shared" si="19"/>
        <v>50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123</v>
      </c>
      <c r="B85" s="1" t="s">
        <v>33</v>
      </c>
      <c r="C85" s="1">
        <v>857.44500000000005</v>
      </c>
      <c r="D85" s="1"/>
      <c r="E85" s="1">
        <v>460.09300000000002</v>
      </c>
      <c r="F85" s="1">
        <v>153.19999999999999</v>
      </c>
      <c r="G85" s="6">
        <v>1</v>
      </c>
      <c r="H85" s="1">
        <v>55</v>
      </c>
      <c r="I85" s="1" t="s">
        <v>34</v>
      </c>
      <c r="J85" s="1">
        <v>426.14</v>
      </c>
      <c r="K85" s="1">
        <f t="shared" si="14"/>
        <v>33.953000000000031</v>
      </c>
      <c r="L85" s="1"/>
      <c r="M85" s="1"/>
      <c r="N85" s="10">
        <v>311.30480000000011</v>
      </c>
      <c r="O85" s="10">
        <f>VLOOKUP(A85,[1]Sheet!$A:$N,14,0)</f>
        <v>0</v>
      </c>
      <c r="P85" s="1">
        <v>350</v>
      </c>
      <c r="Q85" s="1">
        <v>273.43219999999991</v>
      </c>
      <c r="R85" s="1">
        <f t="shared" si="15"/>
        <v>92.018600000000006</v>
      </c>
      <c r="S85" s="5">
        <f>11*R85-Q85-P85-F85</f>
        <v>235.57240000000007</v>
      </c>
      <c r="T85" s="5"/>
      <c r="U85" s="1"/>
      <c r="V85" s="1">
        <f t="shared" si="17"/>
        <v>11</v>
      </c>
      <c r="W85" s="1">
        <f t="shared" si="18"/>
        <v>8.4399480105109159</v>
      </c>
      <c r="X85" s="1">
        <v>119.47880000000001</v>
      </c>
      <c r="Y85" s="1">
        <v>121.5236</v>
      </c>
      <c r="Z85" s="1">
        <v>122.15479999999999</v>
      </c>
      <c r="AA85" s="1">
        <v>99.7136</v>
      </c>
      <c r="AB85" s="1">
        <v>67.2744</v>
      </c>
      <c r="AC85" s="1">
        <v>63.348400000000012</v>
      </c>
      <c r="AD85" s="1" t="s">
        <v>64</v>
      </c>
      <c r="AE85" s="1">
        <f t="shared" si="19"/>
        <v>236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8" t="s">
        <v>124</v>
      </c>
      <c r="B86" s="18" t="s">
        <v>39</v>
      </c>
      <c r="C86" s="18"/>
      <c r="D86" s="18"/>
      <c r="E86" s="18"/>
      <c r="F86" s="18"/>
      <c r="G86" s="19">
        <v>0</v>
      </c>
      <c r="H86" s="18" t="e">
        <v>#N/A</v>
      </c>
      <c r="I86" s="18" t="s">
        <v>34</v>
      </c>
      <c r="J86" s="18"/>
      <c r="K86" s="18">
        <f t="shared" si="14"/>
        <v>0</v>
      </c>
      <c r="L86" s="18"/>
      <c r="M86" s="18"/>
      <c r="N86" s="20"/>
      <c r="O86" s="20">
        <f>VLOOKUP(A86,[1]Sheet!$A:$N,14,0)</f>
        <v>0</v>
      </c>
      <c r="P86" s="18"/>
      <c r="Q86" s="18"/>
      <c r="R86" s="18">
        <f t="shared" si="15"/>
        <v>0</v>
      </c>
      <c r="S86" s="21"/>
      <c r="T86" s="21"/>
      <c r="U86" s="18"/>
      <c r="V86" s="18" t="e">
        <f t="shared" si="17"/>
        <v>#DIV/0!</v>
      </c>
      <c r="W86" s="18" t="e">
        <f t="shared" si="18"/>
        <v>#DIV/0!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 t="s">
        <v>68</v>
      </c>
      <c r="AE86" s="18">
        <f t="shared" si="19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125</v>
      </c>
      <c r="B87" s="1" t="s">
        <v>39</v>
      </c>
      <c r="C87" s="1">
        <v>18</v>
      </c>
      <c r="D87" s="1">
        <v>10</v>
      </c>
      <c r="E87" s="1">
        <v>7</v>
      </c>
      <c r="F87" s="1">
        <v>21</v>
      </c>
      <c r="G87" s="6">
        <v>0.4</v>
      </c>
      <c r="H87" s="1">
        <v>55</v>
      </c>
      <c r="I87" s="1" t="s">
        <v>34</v>
      </c>
      <c r="J87" s="1">
        <v>7</v>
      </c>
      <c r="K87" s="1">
        <f t="shared" si="14"/>
        <v>0</v>
      </c>
      <c r="L87" s="1"/>
      <c r="M87" s="1"/>
      <c r="N87" s="10"/>
      <c r="O87" s="10">
        <f>VLOOKUP(A87,[1]Sheet!$A:$N,14,0)</f>
        <v>0</v>
      </c>
      <c r="P87" s="1"/>
      <c r="Q87" s="1">
        <v>0</v>
      </c>
      <c r="R87" s="1">
        <f t="shared" si="15"/>
        <v>1.4</v>
      </c>
      <c r="S87" s="5"/>
      <c r="T87" s="5"/>
      <c r="U87" s="1"/>
      <c r="V87" s="1">
        <f t="shared" si="17"/>
        <v>15.000000000000002</v>
      </c>
      <c r="W87" s="1">
        <f t="shared" si="18"/>
        <v>15.000000000000002</v>
      </c>
      <c r="X87" s="1">
        <v>1.2</v>
      </c>
      <c r="Y87" s="1">
        <v>1.6</v>
      </c>
      <c r="Z87" s="1">
        <v>1.8</v>
      </c>
      <c r="AA87" s="1">
        <v>1.8</v>
      </c>
      <c r="AB87" s="1">
        <v>1.8</v>
      </c>
      <c r="AC87" s="1">
        <v>1</v>
      </c>
      <c r="AD87" s="22" t="s">
        <v>58</v>
      </c>
      <c r="AE87" s="1">
        <f t="shared" si="19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126</v>
      </c>
      <c r="B88" s="1" t="s">
        <v>33</v>
      </c>
      <c r="C88" s="1">
        <v>498.69799999999998</v>
      </c>
      <c r="D88" s="1">
        <v>392.40199999999999</v>
      </c>
      <c r="E88" s="1">
        <v>355.5</v>
      </c>
      <c r="F88" s="1">
        <v>402.94799999999998</v>
      </c>
      <c r="G88" s="6">
        <v>1</v>
      </c>
      <c r="H88" s="1">
        <v>50</v>
      </c>
      <c r="I88" s="1" t="s">
        <v>34</v>
      </c>
      <c r="J88" s="1">
        <v>338.05</v>
      </c>
      <c r="K88" s="1">
        <f t="shared" si="14"/>
        <v>17.449999999999989</v>
      </c>
      <c r="L88" s="1"/>
      <c r="M88" s="1"/>
      <c r="N88" s="10">
        <v>100.0601400000001</v>
      </c>
      <c r="O88" s="10">
        <f>VLOOKUP(A88,[1]Sheet!$A:$N,14,0)</f>
        <v>74.259899999999959</v>
      </c>
      <c r="P88" s="1">
        <v>120</v>
      </c>
      <c r="Q88" s="1">
        <v>86.523859999999956</v>
      </c>
      <c r="R88" s="1">
        <f t="shared" si="15"/>
        <v>71.099999999999994</v>
      </c>
      <c r="S88" s="5">
        <f t="shared" ref="S88:S89" si="21">11*R88-Q88-P88-F88</f>
        <v>172.62813999999992</v>
      </c>
      <c r="T88" s="5"/>
      <c r="U88" s="1"/>
      <c r="V88" s="1">
        <f t="shared" si="17"/>
        <v>10.999999999999998</v>
      </c>
      <c r="W88" s="1">
        <f t="shared" si="18"/>
        <v>8.5720374120956393</v>
      </c>
      <c r="X88" s="1">
        <v>73.757599999999996</v>
      </c>
      <c r="Y88" s="1">
        <v>84.898200000000003</v>
      </c>
      <c r="Z88" s="1">
        <v>82.457599999999999</v>
      </c>
      <c r="AA88" s="1">
        <v>72.026600000000002</v>
      </c>
      <c r="AB88" s="1">
        <v>74.844000000000008</v>
      </c>
      <c r="AC88" s="1">
        <v>88.318399999999997</v>
      </c>
      <c r="AD88" s="1"/>
      <c r="AE88" s="1">
        <f t="shared" si="19"/>
        <v>173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127</v>
      </c>
      <c r="B89" s="1" t="s">
        <v>33</v>
      </c>
      <c r="C89" s="1">
        <v>2966.88</v>
      </c>
      <c r="D89" s="1">
        <v>256.02</v>
      </c>
      <c r="E89" s="1">
        <v>993.48299999999995</v>
      </c>
      <c r="F89" s="1">
        <v>2015.645</v>
      </c>
      <c r="G89" s="6">
        <v>1</v>
      </c>
      <c r="H89" s="1" t="e">
        <v>#N/A</v>
      </c>
      <c r="I89" s="1" t="s">
        <v>34</v>
      </c>
      <c r="J89" s="1">
        <v>989.14</v>
      </c>
      <c r="K89" s="1">
        <f t="shared" si="14"/>
        <v>4.3429999999999609</v>
      </c>
      <c r="L89" s="1"/>
      <c r="M89" s="1"/>
      <c r="N89" s="10"/>
      <c r="O89" s="10">
        <f>VLOOKUP(A89,[1]Sheet!$A:$N,14,0)</f>
        <v>250</v>
      </c>
      <c r="P89" s="1"/>
      <c r="Q89" s="1">
        <v>120.46900000000009</v>
      </c>
      <c r="R89" s="1">
        <f t="shared" si="15"/>
        <v>198.69659999999999</v>
      </c>
      <c r="S89" s="5">
        <f t="shared" si="21"/>
        <v>49.548599999999624</v>
      </c>
      <c r="T89" s="5"/>
      <c r="U89" s="1"/>
      <c r="V89" s="1">
        <f t="shared" si="17"/>
        <v>10.999999999999998</v>
      </c>
      <c r="W89" s="1">
        <f t="shared" si="18"/>
        <v>10.750631867882994</v>
      </c>
      <c r="X89" s="1">
        <v>205.59559999999999</v>
      </c>
      <c r="Y89" s="1">
        <v>56.019399999999997</v>
      </c>
      <c r="Z89" s="1">
        <v>14.5244</v>
      </c>
      <c r="AA89" s="1">
        <v>0</v>
      </c>
      <c r="AB89" s="1">
        <v>0</v>
      </c>
      <c r="AC89" s="1">
        <v>0</v>
      </c>
      <c r="AD89" s="1" t="s">
        <v>128</v>
      </c>
      <c r="AE89" s="1">
        <f t="shared" si="19"/>
        <v>50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8" t="s">
        <v>129</v>
      </c>
      <c r="B90" s="18" t="s">
        <v>39</v>
      </c>
      <c r="C90" s="18"/>
      <c r="D90" s="18"/>
      <c r="E90" s="18"/>
      <c r="F90" s="18"/>
      <c r="G90" s="19">
        <v>0</v>
      </c>
      <c r="H90" s="18">
        <v>30</v>
      </c>
      <c r="I90" s="18" t="s">
        <v>34</v>
      </c>
      <c r="J90" s="18"/>
      <c r="K90" s="18">
        <f t="shared" si="14"/>
        <v>0</v>
      </c>
      <c r="L90" s="18"/>
      <c r="M90" s="18"/>
      <c r="N90" s="20"/>
      <c r="O90" s="20">
        <f>VLOOKUP(A90,[1]Sheet!$A:$N,14,0)</f>
        <v>0</v>
      </c>
      <c r="P90" s="18"/>
      <c r="Q90" s="18"/>
      <c r="R90" s="18">
        <f t="shared" si="15"/>
        <v>0</v>
      </c>
      <c r="S90" s="21"/>
      <c r="T90" s="21"/>
      <c r="U90" s="18"/>
      <c r="V90" s="18" t="e">
        <f t="shared" si="17"/>
        <v>#DIV/0!</v>
      </c>
      <c r="W90" s="18" t="e">
        <f t="shared" si="18"/>
        <v>#DIV/0!</v>
      </c>
      <c r="X90" s="18">
        <v>0</v>
      </c>
      <c r="Y90" s="18">
        <v>-0.6</v>
      </c>
      <c r="Z90" s="18">
        <v>-0.6</v>
      </c>
      <c r="AA90" s="18">
        <v>0</v>
      </c>
      <c r="AB90" s="18">
        <v>0</v>
      </c>
      <c r="AC90" s="18">
        <v>0</v>
      </c>
      <c r="AD90" s="18" t="s">
        <v>68</v>
      </c>
      <c r="AE90" s="18">
        <f t="shared" si="19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8" t="s">
        <v>130</v>
      </c>
      <c r="B91" s="18" t="s">
        <v>39</v>
      </c>
      <c r="C91" s="18"/>
      <c r="D91" s="18"/>
      <c r="E91" s="18"/>
      <c r="F91" s="18"/>
      <c r="G91" s="19">
        <v>0</v>
      </c>
      <c r="H91" s="18">
        <v>30</v>
      </c>
      <c r="I91" s="18" t="s">
        <v>34</v>
      </c>
      <c r="J91" s="18"/>
      <c r="K91" s="18">
        <f t="shared" si="14"/>
        <v>0</v>
      </c>
      <c r="L91" s="18"/>
      <c r="M91" s="18"/>
      <c r="N91" s="20"/>
      <c r="O91" s="20">
        <f>VLOOKUP(A91,[1]Sheet!$A:$N,14,0)</f>
        <v>0</v>
      </c>
      <c r="P91" s="18"/>
      <c r="Q91" s="18"/>
      <c r="R91" s="18">
        <f t="shared" si="15"/>
        <v>0</v>
      </c>
      <c r="S91" s="21"/>
      <c r="T91" s="21"/>
      <c r="U91" s="18"/>
      <c r="V91" s="18" t="e">
        <f t="shared" si="17"/>
        <v>#DIV/0!</v>
      </c>
      <c r="W91" s="18" t="e">
        <f t="shared" si="18"/>
        <v>#DIV/0!</v>
      </c>
      <c r="X91" s="18">
        <v>0</v>
      </c>
      <c r="Y91" s="18">
        <v>-0.2</v>
      </c>
      <c r="Z91" s="18">
        <v>-0.2</v>
      </c>
      <c r="AA91" s="18">
        <v>0</v>
      </c>
      <c r="AB91" s="18">
        <v>0</v>
      </c>
      <c r="AC91" s="18">
        <v>0</v>
      </c>
      <c r="AD91" s="18" t="s">
        <v>68</v>
      </c>
      <c r="AE91" s="18">
        <f t="shared" si="19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131</v>
      </c>
      <c r="B92" s="1" t="s">
        <v>33</v>
      </c>
      <c r="C92" s="1">
        <v>2612.8910000000001</v>
      </c>
      <c r="D92" s="1">
        <v>1050.92</v>
      </c>
      <c r="E92" s="1">
        <v>1541.4159999999999</v>
      </c>
      <c r="F92" s="1">
        <v>1657.759</v>
      </c>
      <c r="G92" s="6">
        <v>1</v>
      </c>
      <c r="H92" s="1">
        <v>60</v>
      </c>
      <c r="I92" s="1" t="s">
        <v>34</v>
      </c>
      <c r="J92" s="1">
        <v>1575.4</v>
      </c>
      <c r="K92" s="1">
        <f t="shared" si="14"/>
        <v>-33.984000000000151</v>
      </c>
      <c r="L92" s="1"/>
      <c r="M92" s="1"/>
      <c r="N92" s="10">
        <v>500</v>
      </c>
      <c r="O92" s="10">
        <f>VLOOKUP(A92,[1]Sheet!$A:$N,14,0)</f>
        <v>350</v>
      </c>
      <c r="P92" s="1">
        <v>600</v>
      </c>
      <c r="Q92" s="1">
        <v>758.46400000000017</v>
      </c>
      <c r="R92" s="1">
        <f t="shared" si="15"/>
        <v>308.28319999999997</v>
      </c>
      <c r="S92" s="5">
        <v>450</v>
      </c>
      <c r="T92" s="5"/>
      <c r="U92" s="1"/>
      <c r="V92" s="1">
        <f t="shared" si="17"/>
        <v>11.243632478188887</v>
      </c>
      <c r="W92" s="1">
        <f t="shared" si="18"/>
        <v>9.7839356799202815</v>
      </c>
      <c r="X92" s="1">
        <v>343.23399999999998</v>
      </c>
      <c r="Y92" s="1">
        <v>366.97179999999997</v>
      </c>
      <c r="Z92" s="1">
        <v>340.35219999999998</v>
      </c>
      <c r="AA92" s="1">
        <v>333.90519999999998</v>
      </c>
      <c r="AB92" s="1">
        <v>353.63200000000001</v>
      </c>
      <c r="AC92" s="1">
        <v>325.14159999999998</v>
      </c>
      <c r="AD92" s="1"/>
      <c r="AE92" s="1">
        <f t="shared" si="19"/>
        <v>450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26" t="s">
        <v>132</v>
      </c>
      <c r="B93" s="1" t="s">
        <v>39</v>
      </c>
      <c r="C93" s="1"/>
      <c r="D93" s="1"/>
      <c r="E93" s="1"/>
      <c r="F93" s="1"/>
      <c r="G93" s="6">
        <v>0.1</v>
      </c>
      <c r="H93" s="1">
        <v>60</v>
      </c>
      <c r="I93" s="1" t="s">
        <v>34</v>
      </c>
      <c r="J93" s="1"/>
      <c r="K93" s="1">
        <f t="shared" si="14"/>
        <v>0</v>
      </c>
      <c r="L93" s="1"/>
      <c r="M93" s="1"/>
      <c r="N93" s="10">
        <v>12.6</v>
      </c>
      <c r="O93" s="10">
        <f>VLOOKUP(A93,[1]Sheet!$A:$N,14,0)</f>
        <v>0</v>
      </c>
      <c r="P93" s="1"/>
      <c r="Q93" s="1">
        <v>10</v>
      </c>
      <c r="R93" s="1">
        <f t="shared" si="15"/>
        <v>0</v>
      </c>
      <c r="S93" s="5"/>
      <c r="T93" s="5"/>
      <c r="U93" s="1"/>
      <c r="V93" s="1" t="e">
        <f t="shared" si="17"/>
        <v>#DIV/0!</v>
      </c>
      <c r="W93" s="1" t="e">
        <f t="shared" si="18"/>
        <v>#DIV/0!</v>
      </c>
      <c r="X93" s="1">
        <v>0</v>
      </c>
      <c r="Y93" s="1">
        <v>1.2</v>
      </c>
      <c r="Z93" s="1">
        <v>1.6</v>
      </c>
      <c r="AA93" s="1">
        <v>3.4</v>
      </c>
      <c r="AB93" s="1">
        <v>4.2</v>
      </c>
      <c r="AC93" s="1">
        <v>2.4</v>
      </c>
      <c r="AD93" s="1"/>
      <c r="AE93" s="1">
        <f t="shared" si="19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133</v>
      </c>
      <c r="B94" s="1" t="s">
        <v>33</v>
      </c>
      <c r="C94" s="1">
        <v>5083.683</v>
      </c>
      <c r="D94" s="1">
        <v>713.23500000000001</v>
      </c>
      <c r="E94" s="1">
        <v>2840.2660000000001</v>
      </c>
      <c r="F94" s="1">
        <v>2240.0859999999998</v>
      </c>
      <c r="G94" s="6">
        <v>1</v>
      </c>
      <c r="H94" s="1">
        <v>60</v>
      </c>
      <c r="I94" s="1" t="s">
        <v>34</v>
      </c>
      <c r="J94" s="1">
        <v>2741.84</v>
      </c>
      <c r="K94" s="1">
        <f t="shared" si="14"/>
        <v>98.425999999999931</v>
      </c>
      <c r="L94" s="1"/>
      <c r="M94" s="1"/>
      <c r="N94" s="10">
        <v>700</v>
      </c>
      <c r="O94" s="10">
        <f>VLOOKUP(A94,[1]Sheet!$A:$N,14,0)</f>
        <v>71.979580000001079</v>
      </c>
      <c r="P94" s="1">
        <v>800</v>
      </c>
      <c r="Q94" s="1">
        <v>1500</v>
      </c>
      <c r="R94" s="1">
        <f t="shared" si="15"/>
        <v>568.05320000000006</v>
      </c>
      <c r="S94" s="5">
        <v>1900</v>
      </c>
      <c r="T94" s="5"/>
      <c r="U94" s="1"/>
      <c r="V94" s="1">
        <f t="shared" si="17"/>
        <v>11.337117720664189</v>
      </c>
      <c r="W94" s="1">
        <f t="shared" si="18"/>
        <v>7.9923605746785666</v>
      </c>
      <c r="X94" s="1">
        <v>552.74080000000004</v>
      </c>
      <c r="Y94" s="1">
        <v>604.51700000000005</v>
      </c>
      <c r="Z94" s="1">
        <v>594.07780000000002</v>
      </c>
      <c r="AA94" s="1">
        <v>626.40179999999998</v>
      </c>
      <c r="AB94" s="1">
        <v>679.45399999999995</v>
      </c>
      <c r="AC94" s="1">
        <v>630.39859999999999</v>
      </c>
      <c r="AD94" s="1"/>
      <c r="AE94" s="1">
        <f t="shared" si="19"/>
        <v>1900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134</v>
      </c>
      <c r="B95" s="1" t="s">
        <v>33</v>
      </c>
      <c r="C95" s="1">
        <v>3704.1770000000001</v>
      </c>
      <c r="D95" s="1">
        <v>1119.175</v>
      </c>
      <c r="E95" s="1">
        <v>2223.375</v>
      </c>
      <c r="F95" s="1">
        <v>1965.2249999999999</v>
      </c>
      <c r="G95" s="6">
        <v>1</v>
      </c>
      <c r="H95" s="1">
        <v>60</v>
      </c>
      <c r="I95" s="1" t="s">
        <v>34</v>
      </c>
      <c r="J95" s="1">
        <v>2157.6999999999998</v>
      </c>
      <c r="K95" s="1">
        <f t="shared" si="14"/>
        <v>65.675000000000182</v>
      </c>
      <c r="L95" s="1"/>
      <c r="M95" s="1"/>
      <c r="N95" s="10">
        <v>600</v>
      </c>
      <c r="O95" s="10">
        <f>VLOOKUP(A95,[1]Sheet!$A:$N,14,0)</f>
        <v>0</v>
      </c>
      <c r="P95" s="1">
        <v>700</v>
      </c>
      <c r="Q95" s="1">
        <v>1400</v>
      </c>
      <c r="R95" s="1">
        <f t="shared" si="15"/>
        <v>444.67500000000001</v>
      </c>
      <c r="S95" s="5">
        <v>950</v>
      </c>
      <c r="T95" s="5"/>
      <c r="U95" s="1"/>
      <c r="V95" s="1">
        <f t="shared" si="17"/>
        <v>11.278405577106877</v>
      </c>
      <c r="W95" s="1">
        <f t="shared" si="18"/>
        <v>9.142013830325519</v>
      </c>
      <c r="X95" s="1">
        <v>489.11739999999998</v>
      </c>
      <c r="Y95" s="1">
        <v>517.35919999999999</v>
      </c>
      <c r="Z95" s="1">
        <v>504.0684</v>
      </c>
      <c r="AA95" s="1">
        <v>475.89839999999998</v>
      </c>
      <c r="AB95" s="1">
        <v>492.13060000000002</v>
      </c>
      <c r="AC95" s="1">
        <v>484.02260000000012</v>
      </c>
      <c r="AD95" s="1"/>
      <c r="AE95" s="1">
        <f t="shared" si="19"/>
        <v>950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8" t="s">
        <v>135</v>
      </c>
      <c r="B96" s="18" t="s">
        <v>39</v>
      </c>
      <c r="C96" s="18">
        <v>51</v>
      </c>
      <c r="D96" s="18">
        <v>73</v>
      </c>
      <c r="E96" s="18">
        <v>10</v>
      </c>
      <c r="F96" s="18">
        <v>16</v>
      </c>
      <c r="G96" s="19">
        <v>0</v>
      </c>
      <c r="H96" s="18">
        <v>30</v>
      </c>
      <c r="I96" s="18" t="s">
        <v>34</v>
      </c>
      <c r="J96" s="18">
        <v>10</v>
      </c>
      <c r="K96" s="18">
        <f t="shared" si="14"/>
        <v>0</v>
      </c>
      <c r="L96" s="18"/>
      <c r="M96" s="18"/>
      <c r="N96" s="20"/>
      <c r="O96" s="20">
        <f>VLOOKUP(A96,[1]Sheet!$A:$N,14,0)</f>
        <v>0</v>
      </c>
      <c r="P96" s="18"/>
      <c r="Q96" s="18">
        <v>0</v>
      </c>
      <c r="R96" s="18">
        <f t="shared" si="15"/>
        <v>2</v>
      </c>
      <c r="S96" s="21"/>
      <c r="T96" s="21">
        <v>0</v>
      </c>
      <c r="U96" s="18" t="s">
        <v>68</v>
      </c>
      <c r="V96" s="18">
        <f t="shared" si="17"/>
        <v>8</v>
      </c>
      <c r="W96" s="18">
        <f t="shared" si="18"/>
        <v>8</v>
      </c>
      <c r="X96" s="18">
        <v>20.399999999999999</v>
      </c>
      <c r="Y96" s="18">
        <v>22.8</v>
      </c>
      <c r="Z96" s="18">
        <v>4.4000000000000004</v>
      </c>
      <c r="AA96" s="18">
        <v>2.4</v>
      </c>
      <c r="AB96" s="18">
        <v>3.8</v>
      </c>
      <c r="AC96" s="18">
        <v>8</v>
      </c>
      <c r="AD96" s="18" t="s">
        <v>68</v>
      </c>
      <c r="AE96" s="18">
        <f t="shared" si="19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136</v>
      </c>
      <c r="B97" s="1" t="s">
        <v>33</v>
      </c>
      <c r="C97" s="1">
        <v>33.063000000000002</v>
      </c>
      <c r="D97" s="1">
        <v>126.245</v>
      </c>
      <c r="E97" s="1">
        <v>69.817999999999998</v>
      </c>
      <c r="F97" s="1">
        <v>50.811999999999998</v>
      </c>
      <c r="G97" s="6">
        <v>1</v>
      </c>
      <c r="H97" s="1" t="e">
        <v>#N/A</v>
      </c>
      <c r="I97" s="1" t="s">
        <v>34</v>
      </c>
      <c r="J97" s="1">
        <v>86.424999999999997</v>
      </c>
      <c r="K97" s="1">
        <f t="shared" si="14"/>
        <v>-16.606999999999999</v>
      </c>
      <c r="L97" s="1"/>
      <c r="M97" s="1"/>
      <c r="N97" s="10">
        <v>137.06549999999999</v>
      </c>
      <c r="O97" s="10">
        <f>VLOOKUP(A97,[1]Sheet!$A:$N,14,0)</f>
        <v>0</v>
      </c>
      <c r="P97" s="1"/>
      <c r="Q97" s="1">
        <v>0</v>
      </c>
      <c r="R97" s="1">
        <f t="shared" si="15"/>
        <v>13.9636</v>
      </c>
      <c r="S97" s="5">
        <f>11*R97-Q97-P97-F97</f>
        <v>102.78760000000001</v>
      </c>
      <c r="T97" s="5"/>
      <c r="U97" s="1"/>
      <c r="V97" s="1">
        <f t="shared" si="17"/>
        <v>11.000000000000002</v>
      </c>
      <c r="W97" s="1">
        <f t="shared" si="18"/>
        <v>3.6388896846085537</v>
      </c>
      <c r="X97" s="1">
        <v>10.7692</v>
      </c>
      <c r="Y97" s="1">
        <v>22.921399999999998</v>
      </c>
      <c r="Z97" s="1">
        <v>15.1858</v>
      </c>
      <c r="AA97" s="1">
        <v>0</v>
      </c>
      <c r="AB97" s="1">
        <v>0</v>
      </c>
      <c r="AC97" s="1">
        <v>0</v>
      </c>
      <c r="AD97" s="1" t="s">
        <v>137</v>
      </c>
      <c r="AE97" s="1">
        <f t="shared" si="19"/>
        <v>103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4" t="s">
        <v>138</v>
      </c>
      <c r="B98" s="14" t="s">
        <v>39</v>
      </c>
      <c r="C98" s="14">
        <v>182</v>
      </c>
      <c r="D98" s="24">
        <v>1150</v>
      </c>
      <c r="E98" s="23">
        <v>485</v>
      </c>
      <c r="F98" s="23">
        <v>796</v>
      </c>
      <c r="G98" s="15">
        <v>0</v>
      </c>
      <c r="H98" s="14">
        <v>40</v>
      </c>
      <c r="I98" s="14" t="s">
        <v>50</v>
      </c>
      <c r="J98" s="14">
        <v>507</v>
      </c>
      <c r="K98" s="14">
        <f t="shared" si="14"/>
        <v>-22</v>
      </c>
      <c r="L98" s="14"/>
      <c r="M98" s="14"/>
      <c r="N98" s="16"/>
      <c r="O98" s="16"/>
      <c r="P98" s="14"/>
      <c r="Q98" s="14"/>
      <c r="R98" s="14">
        <f t="shared" si="15"/>
        <v>97</v>
      </c>
      <c r="S98" s="17"/>
      <c r="T98" s="17"/>
      <c r="U98" s="14"/>
      <c r="V98" s="14">
        <f t="shared" si="17"/>
        <v>8.2061855670103085</v>
      </c>
      <c r="W98" s="14">
        <f t="shared" si="18"/>
        <v>8.2061855670103085</v>
      </c>
      <c r="X98" s="14">
        <v>75.8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25" t="s">
        <v>140</v>
      </c>
      <c r="AE98" s="14">
        <f t="shared" si="19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0"/>
      <c r="O99" s="10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0"/>
      <c r="O100" s="10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0"/>
      <c r="O101" s="1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0"/>
      <c r="O102" s="10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0"/>
      <c r="O103" s="10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0"/>
      <c r="O104" s="10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0"/>
      <c r="O105" s="10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0"/>
      <c r="O106" s="10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0"/>
      <c r="O107" s="10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0"/>
      <c r="O108" s="10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0"/>
      <c r="O109" s="10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0"/>
      <c r="O110" s="10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0"/>
      <c r="O111" s="10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0"/>
      <c r="O112" s="10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0"/>
      <c r="O113" s="10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0"/>
      <c r="O114" s="10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0"/>
      <c r="O115" s="10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0"/>
      <c r="O116" s="10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0"/>
      <c r="O117" s="10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0"/>
      <c r="O118" s="10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0"/>
      <c r="O119" s="10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0"/>
      <c r="O120" s="10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0"/>
      <c r="O121" s="10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0"/>
      <c r="O122" s="10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0"/>
      <c r="O123" s="10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0"/>
      <c r="O124" s="10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0"/>
      <c r="O125" s="10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0"/>
      <c r="O126" s="10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0"/>
      <c r="O127" s="10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0"/>
      <c r="O128" s="10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0"/>
      <c r="O129" s="10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0"/>
      <c r="O130" s="10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0"/>
      <c r="O131" s="10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0"/>
      <c r="O132" s="10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0"/>
      <c r="O133" s="10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0"/>
      <c r="O134" s="10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0"/>
      <c r="O135" s="10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0"/>
      <c r="O136" s="10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0"/>
      <c r="O137" s="10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0"/>
      <c r="O138" s="10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0"/>
      <c r="O139" s="10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0"/>
      <c r="O140" s="10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0"/>
      <c r="O141" s="10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0"/>
      <c r="O142" s="10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0"/>
      <c r="O143" s="10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0"/>
      <c r="O144" s="10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0"/>
      <c r="O145" s="10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0"/>
      <c r="O146" s="10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0"/>
      <c r="O147" s="10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0"/>
      <c r="O148" s="10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0"/>
      <c r="O149" s="10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0"/>
      <c r="O150" s="10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0"/>
      <c r="O151" s="10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0"/>
      <c r="O152" s="10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0"/>
      <c r="O153" s="10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0"/>
      <c r="O154" s="10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0"/>
      <c r="O155" s="10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0"/>
      <c r="O156" s="10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0"/>
      <c r="O157" s="10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0"/>
      <c r="O158" s="10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0"/>
      <c r="O159" s="10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0"/>
      <c r="O160" s="10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0"/>
      <c r="O161" s="10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0"/>
      <c r="O162" s="10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0"/>
      <c r="O163" s="10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0"/>
      <c r="O164" s="10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0"/>
      <c r="O165" s="10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0"/>
      <c r="O166" s="10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0"/>
      <c r="O167" s="10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0"/>
      <c r="O168" s="10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0"/>
      <c r="O169" s="10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0"/>
      <c r="O170" s="10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0"/>
      <c r="O171" s="10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0"/>
      <c r="O172" s="10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0"/>
      <c r="O173" s="10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0"/>
      <c r="O174" s="10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0"/>
      <c r="O175" s="10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0"/>
      <c r="O176" s="10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0"/>
      <c r="O177" s="10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0"/>
      <c r="O178" s="10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0"/>
      <c r="O179" s="10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0"/>
      <c r="O180" s="10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0"/>
      <c r="O181" s="10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0"/>
      <c r="O182" s="10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0"/>
      <c r="O183" s="10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0"/>
      <c r="O184" s="10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0"/>
      <c r="O185" s="10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0"/>
      <c r="O186" s="10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0"/>
      <c r="O187" s="10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0"/>
      <c r="O188" s="10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0"/>
      <c r="O189" s="10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0"/>
      <c r="O190" s="10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0"/>
      <c r="O191" s="10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0"/>
      <c r="O192" s="10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0"/>
      <c r="O193" s="10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0"/>
      <c r="O194" s="10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0"/>
      <c r="O195" s="10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0"/>
      <c r="O196" s="10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0"/>
      <c r="O197" s="10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0"/>
      <c r="O198" s="10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0"/>
      <c r="O199" s="10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0"/>
      <c r="O200" s="10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0"/>
      <c r="O201" s="10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0"/>
      <c r="O202" s="10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0"/>
      <c r="O203" s="10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0"/>
      <c r="O204" s="10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0"/>
      <c r="O205" s="10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0"/>
      <c r="O206" s="10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0"/>
      <c r="O207" s="10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0"/>
      <c r="O208" s="10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0"/>
      <c r="O209" s="10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0"/>
      <c r="O210" s="10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0"/>
      <c r="O211" s="10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0"/>
      <c r="O212" s="10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0"/>
      <c r="O213" s="10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0"/>
      <c r="O214" s="10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0"/>
      <c r="O215" s="10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0"/>
      <c r="O216" s="10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0"/>
      <c r="O217" s="10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0"/>
      <c r="O218" s="10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0"/>
      <c r="O219" s="10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0"/>
      <c r="O220" s="10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0"/>
      <c r="O221" s="10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0"/>
      <c r="O222" s="10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0"/>
      <c r="O223" s="10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0"/>
      <c r="O224" s="10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0"/>
      <c r="O225" s="10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0"/>
      <c r="O226" s="10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0"/>
      <c r="O227" s="10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0"/>
      <c r="O228" s="10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0"/>
      <c r="O229" s="10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0"/>
      <c r="O230" s="10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0"/>
      <c r="O231" s="10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0"/>
      <c r="O232" s="10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0"/>
      <c r="O233" s="10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0"/>
      <c r="O234" s="10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0"/>
      <c r="O235" s="10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0"/>
      <c r="O236" s="10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0"/>
      <c r="O237" s="10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0"/>
      <c r="O238" s="10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0"/>
      <c r="O239" s="10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0"/>
      <c r="O240" s="10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0"/>
      <c r="O241" s="10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0"/>
      <c r="O242" s="10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0"/>
      <c r="O243" s="10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0"/>
      <c r="O244" s="10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0"/>
      <c r="O245" s="10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0"/>
      <c r="O246" s="10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0"/>
      <c r="O247" s="10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0"/>
      <c r="O248" s="10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0"/>
      <c r="O249" s="10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0"/>
      <c r="O250" s="10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0"/>
      <c r="O251" s="10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0"/>
      <c r="O252" s="10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0"/>
      <c r="O253" s="10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0"/>
      <c r="O254" s="10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0"/>
      <c r="O255" s="10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0"/>
      <c r="O256" s="10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0"/>
      <c r="O257" s="10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0"/>
      <c r="O258" s="10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0"/>
      <c r="O259" s="10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0"/>
      <c r="O260" s="10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0"/>
      <c r="O261" s="10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0"/>
      <c r="O262" s="10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0"/>
      <c r="O263" s="10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0"/>
      <c r="O264" s="10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0"/>
      <c r="O265" s="10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0"/>
      <c r="O266" s="10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0"/>
      <c r="O267" s="10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0"/>
      <c r="O268" s="10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0"/>
      <c r="O269" s="10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0"/>
      <c r="O270" s="10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0"/>
      <c r="O271" s="10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0"/>
      <c r="O272" s="10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0"/>
      <c r="O273" s="10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0"/>
      <c r="O274" s="10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0"/>
      <c r="O275" s="10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0"/>
      <c r="O276" s="10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0"/>
      <c r="O277" s="10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0"/>
      <c r="O278" s="10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0"/>
      <c r="O279" s="10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0"/>
      <c r="O280" s="10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0"/>
      <c r="O281" s="10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0"/>
      <c r="O282" s="10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0"/>
      <c r="O283" s="10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0"/>
      <c r="O284" s="10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0"/>
      <c r="O285" s="10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0"/>
      <c r="O286" s="10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0"/>
      <c r="O287" s="10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0"/>
      <c r="O288" s="10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0"/>
      <c r="O289" s="10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0"/>
      <c r="O290" s="10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0"/>
      <c r="O291" s="10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0"/>
      <c r="O292" s="10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0"/>
      <c r="O293" s="10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0"/>
      <c r="O294" s="10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0"/>
      <c r="O295" s="10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0"/>
      <c r="O296" s="10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0"/>
      <c r="O297" s="10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0"/>
      <c r="O298" s="10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0"/>
      <c r="O299" s="10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0"/>
      <c r="O300" s="10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0"/>
      <c r="O301" s="10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0"/>
      <c r="O302" s="10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0"/>
      <c r="O303" s="10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0"/>
      <c r="O304" s="10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0"/>
      <c r="O305" s="10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0"/>
      <c r="O306" s="10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0"/>
      <c r="O307" s="10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0"/>
      <c r="O308" s="10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0"/>
      <c r="O309" s="10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0"/>
      <c r="O310" s="10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0"/>
      <c r="O311" s="10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0"/>
      <c r="O312" s="10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0"/>
      <c r="O313" s="10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0"/>
      <c r="O314" s="10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0"/>
      <c r="O315" s="10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0"/>
      <c r="O316" s="10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0"/>
      <c r="O317" s="10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0"/>
      <c r="O318" s="10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0"/>
      <c r="O319" s="10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0"/>
      <c r="O320" s="10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0"/>
      <c r="O321" s="10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0"/>
      <c r="O322" s="10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0"/>
      <c r="O323" s="10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0"/>
      <c r="O324" s="10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0"/>
      <c r="O325" s="10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0"/>
      <c r="O326" s="10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0"/>
      <c r="O327" s="10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0"/>
      <c r="O328" s="10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0"/>
      <c r="O329" s="10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0"/>
      <c r="O330" s="10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0"/>
      <c r="O331" s="10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0"/>
      <c r="O332" s="10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0"/>
      <c r="O333" s="10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0"/>
      <c r="O334" s="10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0"/>
      <c r="O335" s="10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0"/>
      <c r="O336" s="10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0"/>
      <c r="O337" s="10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0"/>
      <c r="O338" s="10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0"/>
      <c r="O339" s="10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0"/>
      <c r="O340" s="10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0"/>
      <c r="O341" s="10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0"/>
      <c r="O342" s="10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0"/>
      <c r="O343" s="10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0"/>
      <c r="O344" s="10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0"/>
      <c r="O345" s="10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0"/>
      <c r="O346" s="10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0"/>
      <c r="O347" s="10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0"/>
      <c r="O348" s="10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0"/>
      <c r="O349" s="10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0"/>
      <c r="O350" s="10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0"/>
      <c r="O351" s="10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0"/>
      <c r="O352" s="10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0"/>
      <c r="O353" s="10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0"/>
      <c r="O354" s="10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0"/>
      <c r="O355" s="10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0"/>
      <c r="O356" s="10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0"/>
      <c r="O357" s="10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0"/>
      <c r="O358" s="10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0"/>
      <c r="O359" s="10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0"/>
      <c r="O360" s="10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0"/>
      <c r="O361" s="10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0"/>
      <c r="O362" s="10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0"/>
      <c r="O363" s="10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0"/>
      <c r="O364" s="10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0"/>
      <c r="O365" s="10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0"/>
      <c r="O366" s="10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0"/>
      <c r="O367" s="10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0"/>
      <c r="O368" s="10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0"/>
      <c r="O369" s="10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0"/>
      <c r="O370" s="10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0"/>
      <c r="O371" s="10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0"/>
      <c r="O372" s="10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0"/>
      <c r="O373" s="10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0"/>
      <c r="O374" s="10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0"/>
      <c r="O375" s="10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0"/>
      <c r="O376" s="10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0"/>
      <c r="O377" s="10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0"/>
      <c r="O378" s="10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0"/>
      <c r="O379" s="10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0"/>
      <c r="O380" s="10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0"/>
      <c r="O381" s="10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0"/>
      <c r="O382" s="10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0"/>
      <c r="O383" s="10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0"/>
      <c r="O384" s="10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0"/>
      <c r="O385" s="10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0"/>
      <c r="O386" s="10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0"/>
      <c r="O387" s="10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0"/>
      <c r="O388" s="10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0"/>
      <c r="O389" s="10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0"/>
      <c r="O390" s="10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0"/>
      <c r="O391" s="10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0"/>
      <c r="O392" s="10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0"/>
      <c r="O393" s="10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0"/>
      <c r="O394" s="10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0"/>
      <c r="O395" s="10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0"/>
      <c r="O396" s="10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0"/>
      <c r="O397" s="10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0"/>
      <c r="O398" s="10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0"/>
      <c r="O399" s="10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0"/>
      <c r="O400" s="10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0"/>
      <c r="O401" s="10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0"/>
      <c r="O402" s="10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0"/>
      <c r="O403" s="10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0"/>
      <c r="O404" s="10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0"/>
      <c r="O405" s="10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0"/>
      <c r="O406" s="10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0"/>
      <c r="O407" s="10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0"/>
      <c r="O408" s="10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0"/>
      <c r="O409" s="10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0"/>
      <c r="O410" s="10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0"/>
      <c r="O411" s="10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0"/>
      <c r="O412" s="10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0"/>
      <c r="O413" s="10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0"/>
      <c r="O414" s="10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0"/>
      <c r="O415" s="10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0"/>
      <c r="O416" s="10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0"/>
      <c r="O417" s="10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0"/>
      <c r="O418" s="10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0"/>
      <c r="O419" s="10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0"/>
      <c r="O420" s="10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0"/>
      <c r="O421" s="10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0"/>
      <c r="O422" s="10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0"/>
      <c r="O423" s="10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0"/>
      <c r="O424" s="10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0"/>
      <c r="O425" s="10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0"/>
      <c r="O426" s="10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0"/>
      <c r="O427" s="10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0"/>
      <c r="O428" s="10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0"/>
      <c r="O429" s="10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0"/>
      <c r="O430" s="10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0"/>
      <c r="O431" s="10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0"/>
      <c r="O432" s="10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0"/>
      <c r="O433" s="10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0"/>
      <c r="O434" s="10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0"/>
      <c r="O435" s="10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0"/>
      <c r="O436" s="10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0"/>
      <c r="O437" s="10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0"/>
      <c r="O438" s="10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0"/>
      <c r="O439" s="10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0"/>
      <c r="O440" s="10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0"/>
      <c r="O441" s="10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0"/>
      <c r="O442" s="10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0"/>
      <c r="O443" s="10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0"/>
      <c r="O444" s="10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0"/>
      <c r="O445" s="10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0"/>
      <c r="O446" s="10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0"/>
      <c r="O447" s="10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0"/>
      <c r="O448" s="10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0"/>
      <c r="O449" s="10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0"/>
      <c r="O450" s="10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0"/>
      <c r="O451" s="10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0"/>
      <c r="O452" s="10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0"/>
      <c r="O453" s="10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0"/>
      <c r="O454" s="10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0"/>
      <c r="O455" s="10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0"/>
      <c r="O456" s="10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0"/>
      <c r="O457" s="10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0"/>
      <c r="O458" s="10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0"/>
      <c r="O459" s="10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0"/>
      <c r="O460" s="10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0"/>
      <c r="O461" s="10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0"/>
      <c r="O462" s="10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0"/>
      <c r="O463" s="10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0"/>
      <c r="O464" s="10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0"/>
      <c r="O465" s="10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0"/>
      <c r="O466" s="10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0"/>
      <c r="O467" s="10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0"/>
      <c r="O468" s="10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0"/>
      <c r="O469" s="10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0"/>
      <c r="O470" s="10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0"/>
      <c r="O471" s="10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0"/>
      <c r="O472" s="10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0"/>
      <c r="O473" s="10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0"/>
      <c r="O474" s="10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0"/>
      <c r="O475" s="10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0"/>
      <c r="O476" s="10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0"/>
      <c r="O477" s="10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0"/>
      <c r="O478" s="10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0"/>
      <c r="O479" s="10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0"/>
      <c r="O480" s="10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0"/>
      <c r="O481" s="10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0"/>
      <c r="O482" s="10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0"/>
      <c r="O483" s="10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0"/>
      <c r="O484" s="10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0"/>
      <c r="O485" s="10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0"/>
      <c r="O486" s="10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0"/>
      <c r="O487" s="10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0"/>
      <c r="O488" s="10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0"/>
      <c r="O489" s="10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0"/>
      <c r="O490" s="10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0"/>
      <c r="O491" s="10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0"/>
      <c r="O492" s="10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0"/>
      <c r="O493" s="10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0"/>
      <c r="O494" s="10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0"/>
      <c r="O495" s="10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0"/>
      <c r="O496" s="10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0"/>
      <c r="O497" s="10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0"/>
      <c r="O498" s="10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0"/>
      <c r="O499" s="10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0"/>
      <c r="O500" s="10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E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2024-08-01T12:52:55Z</dcterms:created>
  <dcterms:modified xsi:type="dcterms:W3CDTF">2024-08-06T13:36:08Z</dcterms:modified>
</cp:coreProperties>
</file>