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7,08,24 ПОКОМ КИ филиалы\"/>
    </mc:Choice>
  </mc:AlternateContent>
  <xr:revisionPtr revIDLastSave="0" documentId="13_ncr:1_{354D32AC-12B1-49ED-B5AE-8FA404DC74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7" i="1" l="1"/>
  <c r="P98" i="1"/>
  <c r="P96" i="1"/>
  <c r="P94" i="1"/>
  <c r="AB46" i="1" l="1"/>
  <c r="AB10" i="1"/>
  <c r="AB11" i="1"/>
  <c r="AB12" i="1"/>
  <c r="AB13" i="1"/>
  <c r="AB14" i="1"/>
  <c r="AB16" i="1"/>
  <c r="AB19" i="1"/>
  <c r="AB20" i="1"/>
  <c r="AB21" i="1"/>
  <c r="AB25" i="1"/>
  <c r="AB30" i="1"/>
  <c r="AB31" i="1"/>
  <c r="AB39" i="1"/>
  <c r="AB41" i="1"/>
  <c r="AB43" i="1"/>
  <c r="AB44" i="1"/>
  <c r="AB45" i="1"/>
  <c r="AB49" i="1"/>
  <c r="AB50" i="1"/>
  <c r="AB51" i="1"/>
  <c r="AB58" i="1"/>
  <c r="AB62" i="1"/>
  <c r="AB64" i="1"/>
  <c r="AB65" i="1"/>
  <c r="AB66" i="1"/>
  <c r="AB71" i="1"/>
  <c r="AB72" i="1"/>
  <c r="AB73" i="1"/>
  <c r="AB75" i="1"/>
  <c r="AB76" i="1"/>
  <c r="AB77" i="1"/>
  <c r="AB78" i="1"/>
  <c r="AB79" i="1"/>
  <c r="AB80" i="1"/>
  <c r="AB81" i="1"/>
  <c r="AB82" i="1"/>
  <c r="AB88" i="1"/>
  <c r="AB90" i="1"/>
  <c r="AB99" i="1"/>
  <c r="L7" i="1"/>
  <c r="O7" i="1" s="1"/>
  <c r="L8" i="1"/>
  <c r="O8" i="1" s="1"/>
  <c r="L9" i="1"/>
  <c r="O9" i="1" s="1"/>
  <c r="P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P28" i="1" s="1"/>
  <c r="L29" i="1"/>
  <c r="O29" i="1" s="1"/>
  <c r="P29" i="1" s="1"/>
  <c r="L30" i="1"/>
  <c r="O30" i="1" s="1"/>
  <c r="S30" i="1" s="1"/>
  <c r="L31" i="1"/>
  <c r="O31" i="1" s="1"/>
  <c r="S31" i="1" s="1"/>
  <c r="L32" i="1"/>
  <c r="O32" i="1" s="1"/>
  <c r="L33" i="1"/>
  <c r="O33" i="1" s="1"/>
  <c r="P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P40" i="1" s="1"/>
  <c r="AB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P48" i="1" s="1"/>
  <c r="AB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S58" i="1" s="1"/>
  <c r="L59" i="1"/>
  <c r="O59" i="1" s="1"/>
  <c r="L60" i="1"/>
  <c r="O60" i="1" s="1"/>
  <c r="P60" i="1" s="1"/>
  <c r="AB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S88" i="1" s="1"/>
  <c r="L89" i="1"/>
  <c r="O89" i="1" s="1"/>
  <c r="L90" i="1"/>
  <c r="O90" i="1" s="1"/>
  <c r="S90" i="1" s="1"/>
  <c r="L91" i="1"/>
  <c r="O91" i="1" s="1"/>
  <c r="L92" i="1"/>
  <c r="O92" i="1" s="1"/>
  <c r="T92" i="1" s="1"/>
  <c r="L93" i="1"/>
  <c r="O93" i="1" s="1"/>
  <c r="P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T99" i="1" s="1"/>
  <c r="L6" i="1"/>
  <c r="O6" i="1" s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T97" i="1" l="1"/>
  <c r="AB97" i="1"/>
  <c r="T95" i="1"/>
  <c r="AB95" i="1"/>
  <c r="T93" i="1"/>
  <c r="AB93" i="1"/>
  <c r="P91" i="1"/>
  <c r="AB91" i="1" s="1"/>
  <c r="AB89" i="1"/>
  <c r="P87" i="1"/>
  <c r="AB87" i="1" s="1"/>
  <c r="P85" i="1"/>
  <c r="AB85" i="1" s="1"/>
  <c r="S83" i="1"/>
  <c r="AB83" i="1"/>
  <c r="P69" i="1"/>
  <c r="AB69" i="1" s="1"/>
  <c r="P67" i="1"/>
  <c r="AB67" i="1" s="1"/>
  <c r="P63" i="1"/>
  <c r="AB63" i="1" s="1"/>
  <c r="S61" i="1"/>
  <c r="AB61" i="1"/>
  <c r="P59" i="1"/>
  <c r="AB59" i="1" s="1"/>
  <c r="P57" i="1"/>
  <c r="AB57" i="1" s="1"/>
  <c r="P55" i="1"/>
  <c r="AB55" i="1" s="1"/>
  <c r="P53" i="1"/>
  <c r="AB53" i="1" s="1"/>
  <c r="P47" i="1"/>
  <c r="AB47" i="1" s="1"/>
  <c r="S37" i="1"/>
  <c r="AB37" i="1"/>
  <c r="S35" i="1"/>
  <c r="AB35" i="1"/>
  <c r="AB33" i="1"/>
  <c r="AB29" i="1"/>
  <c r="S27" i="1"/>
  <c r="AB27" i="1"/>
  <c r="S25" i="1"/>
  <c r="S19" i="1"/>
  <c r="S15" i="1"/>
  <c r="AB15" i="1"/>
  <c r="S9" i="1"/>
  <c r="P7" i="1"/>
  <c r="AB17" i="1"/>
  <c r="P23" i="1"/>
  <c r="AB23" i="1" s="1"/>
  <c r="AB6" i="1"/>
  <c r="P8" i="1"/>
  <c r="AB8" i="1" s="1"/>
  <c r="P18" i="1"/>
  <c r="AB18" i="1" s="1"/>
  <c r="AB22" i="1"/>
  <c r="AB24" i="1"/>
  <c r="AB26" i="1"/>
  <c r="AB28" i="1"/>
  <c r="P32" i="1"/>
  <c r="AB32" i="1" s="1"/>
  <c r="AB34" i="1"/>
  <c r="AB36" i="1"/>
  <c r="AB38" i="1"/>
  <c r="P42" i="1"/>
  <c r="AB42" i="1" s="1"/>
  <c r="P52" i="1"/>
  <c r="AB52" i="1" s="1"/>
  <c r="AB54" i="1"/>
  <c r="P56" i="1"/>
  <c r="AB56" i="1" s="1"/>
  <c r="AB74" i="1"/>
  <c r="AB84" i="1"/>
  <c r="P86" i="1"/>
  <c r="AB86" i="1" s="1"/>
  <c r="AB92" i="1"/>
  <c r="AB94" i="1"/>
  <c r="AB96" i="1"/>
  <c r="AB98" i="1"/>
  <c r="S70" i="1"/>
  <c r="S68" i="1"/>
  <c r="S60" i="1"/>
  <c r="S48" i="1"/>
  <c r="S46" i="1"/>
  <c r="S40" i="1"/>
  <c r="T86" i="1"/>
  <c r="T70" i="1"/>
  <c r="T54" i="1"/>
  <c r="T38" i="1"/>
  <c r="T22" i="1"/>
  <c r="T78" i="1"/>
  <c r="T62" i="1"/>
  <c r="T46" i="1"/>
  <c r="T30" i="1"/>
  <c r="T14" i="1"/>
  <c r="T90" i="1"/>
  <c r="T82" i="1"/>
  <c r="T74" i="1"/>
  <c r="T66" i="1"/>
  <c r="T58" i="1"/>
  <c r="T50" i="1"/>
  <c r="T42" i="1"/>
  <c r="T34" i="1"/>
  <c r="T26" i="1"/>
  <c r="T18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S98" i="1" l="1"/>
  <c r="S93" i="1"/>
  <c r="S94" i="1"/>
  <c r="S29" i="1"/>
  <c r="S33" i="1"/>
  <c r="S47" i="1"/>
  <c r="S53" i="1"/>
  <c r="S55" i="1"/>
  <c r="S57" i="1"/>
  <c r="S59" i="1"/>
  <c r="S63" i="1"/>
  <c r="S67" i="1"/>
  <c r="S69" i="1"/>
  <c r="S85" i="1"/>
  <c r="S87" i="1"/>
  <c r="S89" i="1"/>
  <c r="S91" i="1"/>
  <c r="S18" i="1"/>
  <c r="S24" i="1"/>
  <c r="S28" i="1"/>
  <c r="S34" i="1"/>
  <c r="S38" i="1"/>
  <c r="S52" i="1"/>
  <c r="S56" i="1"/>
  <c r="S84" i="1"/>
  <c r="P5" i="1"/>
  <c r="AB7" i="1"/>
  <c r="AB5" i="1" s="1"/>
  <c r="S6" i="1"/>
  <c r="S96" i="1"/>
  <c r="S8" i="1"/>
  <c r="S22" i="1"/>
  <c r="S26" i="1"/>
  <c r="S32" i="1"/>
  <c r="S36" i="1"/>
  <c r="S42" i="1"/>
  <c r="S54" i="1"/>
  <c r="S74" i="1"/>
  <c r="S86" i="1"/>
  <c r="S7" i="1"/>
  <c r="S17" i="1"/>
  <c r="S23" i="1"/>
</calcChain>
</file>

<file path=xl/sharedStrings.xml><?xml version="1.0" encoding="utf-8"?>
<sst xmlns="http://schemas.openxmlformats.org/spreadsheetml/2006/main" count="353" uniqueCount="134">
  <si>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</si>
  <si>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</si>
  <si>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</si>
  <si>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</si>
  <si>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</si>
  <si>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</si>
  <si>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</si>
  <si>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</si>
  <si>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</si>
  <si>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</si>
  <si>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</si>
  <si>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</si>
  <si>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</si>
  <si>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</si>
  <si>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</si>
  <si>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</si>
  <si>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</si>
  <si>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</si>
  <si>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</si>
  <si>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</si>
  <si>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</si>
  <si>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</si>
  <si>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</si>
  <si>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07,08,</t>
  </si>
  <si>
    <t>01,08,</t>
  </si>
  <si>
    <t>31,07,</t>
  </si>
  <si>
    <t>25,07,</t>
  </si>
  <si>
    <t>24,07,</t>
  </si>
  <si>
    <t>18,07,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</si>
  <si>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</si>
  <si>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</si>
  <si>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</si>
  <si>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</si>
  <si>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</si>
  <si>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</si>
  <si>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</si>
  <si>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</si>
  <si>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</si>
  <si>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</si>
  <si>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</si>
  <si>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</si>
  <si>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</si>
  <si>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</si>
  <si>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</si>
  <si>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</si>
  <si>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</si>
  <si>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</si>
  <si>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</si>
  <si>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</si>
  <si>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</si>
  <si>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</si>
  <si>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</si>
  <si>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</si>
  <si>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</si>
  <si>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</si>
  <si>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</si>
  <si>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</si>
  <si>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</si>
  <si>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</si>
  <si>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</si>
  <si>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</si>
  <si>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</si>
  <si>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</si>
  <si>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</si>
  <si>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</si>
  <si>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</si>
  <si>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</si>
  <si>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</si>
  <si>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</si>
  <si>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</si>
  <si>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</si>
  <si>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</si>
  <si>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</si>
  <si>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</si>
  <si>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</si>
  <si>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</si>
  <si>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</si>
  <si>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</si>
  <si>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</si>
  <si>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</si>
  <si>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</si>
  <si>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</si>
  <si>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</si>
  <si>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</si>
  <si>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</si>
  <si>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</si>
  <si>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</si>
  <si>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</si>
  <si>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</si>
  <si>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</si>
  <si>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</si>
  <si>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</si>
  <si>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</si>
  <si>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</si>
  <si>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</si>
  <si>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</si>
  <si>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</si>
  <si>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</si>
  <si>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</si>
  <si>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</si>
  <si>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</si>
  <si>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</si>
  <si>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</si>
  <si>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</si>
  <si>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</si>
  <si>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</si>
  <si>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</si>
  <si>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</si>
  <si>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</si>
  <si>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</si>
  <si>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</si>
  <si>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</si>
  <si>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</si>
  <si>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</si>
  <si>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</si>
  <si>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</si>
  <si>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</si>
  <si>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</si>
  <si>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</si>
  <si>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</si>
  <si>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</si>
  <si>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</si>
  <si>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</si>
  <si>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 / нужно увеличить продажи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</si>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</sst>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3" customWidth="1"/>
    <col min="10" max="17" width="6.7109375" customWidth="1"/>
    <col min="18" max="18" width="21.85546875" customWidth="1"/>
    <col min="19" max="20" width="5.42578125" customWidth="1"/>
    <col min="21" max="26" width="6.42578125" customWidth="1"/>
    <col min="27" max="27" width="26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132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57502.518999999993</v>
      </c>
      <c r="F5" s="4">
        <f>SUM(F6:F499)</f>
        <v>24230.048000000003</v>
      </c>
      <c r="G5" s="6"/>
      <c r="H5" s="1"/>
      <c r="I5" s="1"/>
      <c r="J5" s="4">
        <f t="shared" ref="J5:Q5" si="0">SUM(J6:J499)</f>
        <v>57630.058999999994</v>
      </c>
      <c r="K5" s="4">
        <f t="shared" si="0"/>
        <v>-127.53999999999988</v>
      </c>
      <c r="L5" s="4">
        <f t="shared" si="0"/>
        <v>18843.891999999996</v>
      </c>
      <c r="M5" s="4">
        <f t="shared" si="0"/>
        <v>38658.627</v>
      </c>
      <c r="N5" s="4">
        <f t="shared" si="0"/>
        <v>10179.609040000001</v>
      </c>
      <c r="O5" s="4">
        <f t="shared" si="0"/>
        <v>3768.7783999999997</v>
      </c>
      <c r="P5" s="4">
        <f t="shared" si="0"/>
        <v>6313.3391399999973</v>
      </c>
      <c r="Q5" s="4">
        <f t="shared" si="0"/>
        <v>0</v>
      </c>
      <c r="R5" s="1"/>
      <c r="S5" s="1"/>
      <c r="T5" s="1"/>
      <c r="U5" s="4">
        <f t="shared" ref="U5:Z5" si="1">SUM(U6:U499)</f>
        <v>4129.2209999999995</v>
      </c>
      <c r="V5" s="4">
        <f t="shared" si="1"/>
        <v>4094.6413999999995</v>
      </c>
      <c r="W5" s="4">
        <f t="shared" si="1"/>
        <v>4050.7163999999998</v>
      </c>
      <c r="X5" s="4">
        <f t="shared" si="1"/>
        <v>4344.1898000000001</v>
      </c>
      <c r="Y5" s="4">
        <f t="shared" si="1"/>
        <v>4247.0142000000014</v>
      </c>
      <c r="Z5" s="4">
        <f t="shared" si="1"/>
        <v>4225.6711999999989</v>
      </c>
      <c r="AA5" s="1"/>
      <c r="AB5" s="4">
        <f>SUM(AB6:AB499)</f>
        <v>5190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128.27799999999999</v>
      </c>
      <c r="D6" s="1">
        <v>108.91500000000001</v>
      </c>
      <c r="E6" s="1">
        <v>96.69</v>
      </c>
      <c r="F6" s="1">
        <v>108.42100000000001</v>
      </c>
      <c r="G6" s="6">
        <v>1</v>
      </c>
      <c r="H6" s="1">
        <v>50</v>
      </c>
      <c r="I6" s="1" t="s">
        <v>32</v>
      </c>
      <c r="J6" s="1">
        <v>110</v>
      </c>
      <c r="K6" s="1">
        <f t="shared" ref="K6:K37" si="2">E6-J6</f>
        <v>-13.310000000000002</v>
      </c>
      <c r="L6" s="1">
        <f>E6-M6</f>
        <v>96.69</v>
      </c>
      <c r="M6" s="1"/>
      <c r="N6" s="1">
        <v>114.9188</v>
      </c>
      <c r="O6" s="1">
        <f>L6/5</f>
        <v>19.338000000000001</v>
      </c>
      <c r="P6" s="5"/>
      <c r="Q6" s="5"/>
      <c r="R6" s="1"/>
      <c r="S6" s="1">
        <f>(F6+N6+P6)/O6</f>
        <v>11.549270865653119</v>
      </c>
      <c r="T6" s="1">
        <f>(F6+N6)/O6</f>
        <v>11.549270865653119</v>
      </c>
      <c r="U6" s="1">
        <v>24.883400000000002</v>
      </c>
      <c r="V6" s="1">
        <v>20.828600000000002</v>
      </c>
      <c r="W6" s="1">
        <v>12.113200000000001</v>
      </c>
      <c r="X6" s="1">
        <v>15.601599999999999</v>
      </c>
      <c r="Y6" s="1">
        <v>22.7224</v>
      </c>
      <c r="Z6" s="1">
        <v>20.947199999999999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383.642</v>
      </c>
      <c r="D7" s="1">
        <v>717.42899999999997</v>
      </c>
      <c r="E7" s="1">
        <v>438.73700000000002</v>
      </c>
      <c r="F7" s="1">
        <v>490.17700000000002</v>
      </c>
      <c r="G7" s="6">
        <v>1</v>
      </c>
      <c r="H7" s="1">
        <v>45</v>
      </c>
      <c r="I7" s="1" t="s">
        <v>32</v>
      </c>
      <c r="J7" s="1">
        <v>403.22800000000001</v>
      </c>
      <c r="K7" s="1">
        <f t="shared" si="2"/>
        <v>35.509000000000015</v>
      </c>
      <c r="L7" s="1">
        <f t="shared" ref="L7:L70" si="4">E7-M7</f>
        <v>382.40899999999999</v>
      </c>
      <c r="M7" s="1">
        <v>56.328000000000003</v>
      </c>
      <c r="N7" s="1">
        <v>155.33330000000001</v>
      </c>
      <c r="O7" s="1">
        <f t="shared" ref="O7:O70" si="5">L7/5</f>
        <v>76.481799999999993</v>
      </c>
      <c r="P7" s="5">
        <f t="shared" ref="P7:P9" si="6">10*O7-N7-F7</f>
        <v>119.30769999999995</v>
      </c>
      <c r="Q7" s="5"/>
      <c r="R7" s="1"/>
      <c r="S7" s="1">
        <f t="shared" ref="S7:S70" si="7">(F7+N7+P7)/O7</f>
        <v>10</v>
      </c>
      <c r="T7" s="1">
        <f t="shared" ref="T7:T70" si="8">(F7+N7)/O7</f>
        <v>8.4400510971237619</v>
      </c>
      <c r="U7" s="1">
        <v>81.713200000000001</v>
      </c>
      <c r="V7" s="1">
        <v>85.976199999999992</v>
      </c>
      <c r="W7" s="1">
        <v>78.855800000000002</v>
      </c>
      <c r="X7" s="1">
        <v>89.974199999999996</v>
      </c>
      <c r="Y7" s="1">
        <v>84.507000000000005</v>
      </c>
      <c r="Z7" s="1">
        <v>77.872199999999992</v>
      </c>
      <c r="AA7" s="1"/>
      <c r="AB7" s="1">
        <f t="shared" si="3"/>
        <v>119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612.29999999999995</v>
      </c>
      <c r="D8" s="1">
        <v>340.71600000000001</v>
      </c>
      <c r="E8" s="1">
        <v>512.30999999999995</v>
      </c>
      <c r="F8" s="1">
        <v>286.39100000000002</v>
      </c>
      <c r="G8" s="6">
        <v>1</v>
      </c>
      <c r="H8" s="1">
        <v>45</v>
      </c>
      <c r="I8" s="1" t="s">
        <v>32</v>
      </c>
      <c r="J8" s="1">
        <v>441.9</v>
      </c>
      <c r="K8" s="1">
        <f t="shared" si="2"/>
        <v>70.409999999999968</v>
      </c>
      <c r="L8" s="1">
        <f t="shared" si="4"/>
        <v>512.30999999999995</v>
      </c>
      <c r="M8" s="1"/>
      <c r="N8" s="1">
        <v>280.37520000000018</v>
      </c>
      <c r="O8" s="1">
        <f t="shared" si="5"/>
        <v>102.46199999999999</v>
      </c>
      <c r="P8" s="5">
        <f t="shared" si="6"/>
        <v>457.85379999999969</v>
      </c>
      <c r="Q8" s="5"/>
      <c r="R8" s="1"/>
      <c r="S8" s="1">
        <f t="shared" si="7"/>
        <v>10</v>
      </c>
      <c r="T8" s="1">
        <f t="shared" si="8"/>
        <v>5.5314770353887326</v>
      </c>
      <c r="U8" s="1">
        <v>84.994600000000005</v>
      </c>
      <c r="V8" s="1">
        <v>74.835599999999999</v>
      </c>
      <c r="W8" s="1">
        <v>87.050600000000003</v>
      </c>
      <c r="X8" s="1">
        <v>119.005</v>
      </c>
      <c r="Y8" s="1">
        <v>110.0416</v>
      </c>
      <c r="Z8" s="1">
        <v>95.497600000000006</v>
      </c>
      <c r="AA8" s="1"/>
      <c r="AB8" s="1">
        <f t="shared" si="3"/>
        <v>458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114.051</v>
      </c>
      <c r="D9" s="1">
        <v>235.59100000000001</v>
      </c>
      <c r="E9" s="1">
        <v>166.654</v>
      </c>
      <c r="F9" s="1">
        <v>141.02199999999999</v>
      </c>
      <c r="G9" s="6">
        <v>1</v>
      </c>
      <c r="H9" s="1">
        <v>40</v>
      </c>
      <c r="I9" s="1" t="s">
        <v>32</v>
      </c>
      <c r="J9" s="1">
        <v>155.08600000000001</v>
      </c>
      <c r="K9" s="1">
        <f t="shared" si="2"/>
        <v>11.567999999999984</v>
      </c>
      <c r="L9" s="1">
        <f t="shared" si="4"/>
        <v>128.268</v>
      </c>
      <c r="M9" s="1">
        <v>38.386000000000003</v>
      </c>
      <c r="N9" s="1"/>
      <c r="O9" s="1">
        <f t="shared" si="5"/>
        <v>25.653600000000001</v>
      </c>
      <c r="P9" s="5">
        <f t="shared" si="6"/>
        <v>115.51400000000001</v>
      </c>
      <c r="Q9" s="5"/>
      <c r="R9" s="1"/>
      <c r="S9" s="1">
        <f t="shared" si="7"/>
        <v>10</v>
      </c>
      <c r="T9" s="1">
        <f t="shared" si="8"/>
        <v>5.497162191661209</v>
      </c>
      <c r="U9" s="1">
        <v>22.8324</v>
      </c>
      <c r="V9" s="1">
        <v>26.044599999999999</v>
      </c>
      <c r="W9" s="1">
        <v>26.752199999999998</v>
      </c>
      <c r="X9" s="1">
        <v>29.610800000000001</v>
      </c>
      <c r="Y9" s="1">
        <v>26.408999999999999</v>
      </c>
      <c r="Z9" s="1">
        <v>30.458400000000001</v>
      </c>
      <c r="AA9" s="1"/>
      <c r="AB9" s="1">
        <f t="shared" si="3"/>
        <v>116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2" t="s">
        <v>36</v>
      </c>
      <c r="B10" s="12" t="s">
        <v>37</v>
      </c>
      <c r="C10" s="12"/>
      <c r="D10" s="12"/>
      <c r="E10" s="12"/>
      <c r="F10" s="12"/>
      <c r="G10" s="13">
        <v>0</v>
      </c>
      <c r="H10" s="12">
        <v>45</v>
      </c>
      <c r="I10" s="12" t="s">
        <v>32</v>
      </c>
      <c r="J10" s="12"/>
      <c r="K10" s="12">
        <f t="shared" si="2"/>
        <v>0</v>
      </c>
      <c r="L10" s="12">
        <f t="shared" si="4"/>
        <v>0</v>
      </c>
      <c r="M10" s="12"/>
      <c r="N10" s="12"/>
      <c r="O10" s="12">
        <f t="shared" si="5"/>
        <v>0</v>
      </c>
      <c r="P10" s="14"/>
      <c r="Q10" s="14"/>
      <c r="R10" s="12"/>
      <c r="S10" s="12" t="e">
        <f t="shared" si="7"/>
        <v>#DIV/0!</v>
      </c>
      <c r="T10" s="12" t="e">
        <f t="shared" si="8"/>
        <v>#DIV/0!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 t="s">
        <v>38</v>
      </c>
      <c r="AB10" s="12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2" t="s">
        <v>39</v>
      </c>
      <c r="B11" s="12" t="s">
        <v>37</v>
      </c>
      <c r="C11" s="12"/>
      <c r="D11" s="12"/>
      <c r="E11" s="12"/>
      <c r="F11" s="12"/>
      <c r="G11" s="13">
        <v>0</v>
      </c>
      <c r="H11" s="12">
        <v>45</v>
      </c>
      <c r="I11" s="12" t="s">
        <v>32</v>
      </c>
      <c r="J11" s="12"/>
      <c r="K11" s="12">
        <f t="shared" si="2"/>
        <v>0</v>
      </c>
      <c r="L11" s="12">
        <f t="shared" si="4"/>
        <v>0</v>
      </c>
      <c r="M11" s="12"/>
      <c r="N11" s="12"/>
      <c r="O11" s="12">
        <f t="shared" si="5"/>
        <v>0</v>
      </c>
      <c r="P11" s="14"/>
      <c r="Q11" s="14"/>
      <c r="R11" s="12"/>
      <c r="S11" s="12" t="e">
        <f t="shared" si="7"/>
        <v>#DIV/0!</v>
      </c>
      <c r="T11" s="12" t="e">
        <f t="shared" si="8"/>
        <v>#DIV/0!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 t="s">
        <v>38</v>
      </c>
      <c r="AB11" s="12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40</v>
      </c>
      <c r="B12" s="12" t="s">
        <v>37</v>
      </c>
      <c r="C12" s="12"/>
      <c r="D12" s="12"/>
      <c r="E12" s="12"/>
      <c r="F12" s="12"/>
      <c r="G12" s="13">
        <v>0</v>
      </c>
      <c r="H12" s="12">
        <v>180</v>
      </c>
      <c r="I12" s="12" t="s">
        <v>32</v>
      </c>
      <c r="J12" s="12"/>
      <c r="K12" s="12">
        <f t="shared" si="2"/>
        <v>0</v>
      </c>
      <c r="L12" s="12">
        <f t="shared" si="4"/>
        <v>0</v>
      </c>
      <c r="M12" s="12"/>
      <c r="N12" s="12"/>
      <c r="O12" s="12">
        <f t="shared" si="5"/>
        <v>0</v>
      </c>
      <c r="P12" s="14"/>
      <c r="Q12" s="14"/>
      <c r="R12" s="12"/>
      <c r="S12" s="12" t="e">
        <f t="shared" si="7"/>
        <v>#DIV/0!</v>
      </c>
      <c r="T12" s="12" t="e">
        <f t="shared" si="8"/>
        <v>#DIV/0!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 t="s">
        <v>38</v>
      </c>
      <c r="AB12" s="12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2" t="s">
        <v>41</v>
      </c>
      <c r="B13" s="12" t="s">
        <v>37</v>
      </c>
      <c r="C13" s="12"/>
      <c r="D13" s="12"/>
      <c r="E13" s="12"/>
      <c r="F13" s="12"/>
      <c r="G13" s="13">
        <v>0</v>
      </c>
      <c r="H13" s="12">
        <v>40</v>
      </c>
      <c r="I13" s="12" t="s">
        <v>32</v>
      </c>
      <c r="J13" s="12"/>
      <c r="K13" s="12">
        <f t="shared" si="2"/>
        <v>0</v>
      </c>
      <c r="L13" s="12">
        <f t="shared" si="4"/>
        <v>0</v>
      </c>
      <c r="M13" s="12"/>
      <c r="N13" s="12"/>
      <c r="O13" s="12">
        <f t="shared" si="5"/>
        <v>0</v>
      </c>
      <c r="P13" s="14"/>
      <c r="Q13" s="14"/>
      <c r="R13" s="12"/>
      <c r="S13" s="12" t="e">
        <f t="shared" si="7"/>
        <v>#DIV/0!</v>
      </c>
      <c r="T13" s="12" t="e">
        <f t="shared" si="8"/>
        <v>#DIV/0!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38</v>
      </c>
      <c r="AB13" s="12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42</v>
      </c>
      <c r="B14" s="12" t="s">
        <v>37</v>
      </c>
      <c r="C14" s="12"/>
      <c r="D14" s="12"/>
      <c r="E14" s="12"/>
      <c r="F14" s="12"/>
      <c r="G14" s="13">
        <v>0</v>
      </c>
      <c r="H14" s="12">
        <v>50</v>
      </c>
      <c r="I14" s="12" t="s">
        <v>32</v>
      </c>
      <c r="J14" s="12"/>
      <c r="K14" s="12">
        <f t="shared" si="2"/>
        <v>0</v>
      </c>
      <c r="L14" s="12">
        <f t="shared" si="4"/>
        <v>0</v>
      </c>
      <c r="M14" s="12"/>
      <c r="N14" s="12"/>
      <c r="O14" s="12">
        <f t="shared" si="5"/>
        <v>0</v>
      </c>
      <c r="P14" s="14"/>
      <c r="Q14" s="14"/>
      <c r="R14" s="12"/>
      <c r="S14" s="12" t="e">
        <f t="shared" si="7"/>
        <v>#DIV/0!</v>
      </c>
      <c r="T14" s="12" t="e">
        <f t="shared" si="8"/>
        <v>#DIV/0!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 t="s">
        <v>38</v>
      </c>
      <c r="AB14" s="12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81</v>
      </c>
      <c r="D15" s="1">
        <v>90</v>
      </c>
      <c r="E15" s="1">
        <v>45</v>
      </c>
      <c r="F15" s="1">
        <v>102</v>
      </c>
      <c r="G15" s="6">
        <v>0.17</v>
      </c>
      <c r="H15" s="1">
        <v>120</v>
      </c>
      <c r="I15" s="1" t="s">
        <v>32</v>
      </c>
      <c r="J15" s="1">
        <v>40</v>
      </c>
      <c r="K15" s="1">
        <f t="shared" si="2"/>
        <v>5</v>
      </c>
      <c r="L15" s="1">
        <f t="shared" si="4"/>
        <v>45</v>
      </c>
      <c r="M15" s="1"/>
      <c r="N15" s="1"/>
      <c r="O15" s="1">
        <f t="shared" si="5"/>
        <v>9</v>
      </c>
      <c r="P15" s="5"/>
      <c r="Q15" s="5"/>
      <c r="R15" s="1"/>
      <c r="S15" s="1">
        <f t="shared" si="7"/>
        <v>11.333333333333334</v>
      </c>
      <c r="T15" s="1">
        <f t="shared" si="8"/>
        <v>11.333333333333334</v>
      </c>
      <c r="U15" s="1">
        <v>10.8</v>
      </c>
      <c r="V15" s="1">
        <v>8.8000000000000007</v>
      </c>
      <c r="W15" s="1">
        <v>18.8</v>
      </c>
      <c r="X15" s="1">
        <v>19.600000000000001</v>
      </c>
      <c r="Y15" s="1">
        <v>11.2</v>
      </c>
      <c r="Z15" s="1">
        <v>20.2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44</v>
      </c>
      <c r="B16" s="12" t="s">
        <v>37</v>
      </c>
      <c r="C16" s="12"/>
      <c r="D16" s="12">
        <v>12</v>
      </c>
      <c r="E16" s="12">
        <v>12</v>
      </c>
      <c r="F16" s="12"/>
      <c r="G16" s="13">
        <v>0</v>
      </c>
      <c r="H16" s="12">
        <v>45</v>
      </c>
      <c r="I16" s="12" t="s">
        <v>32</v>
      </c>
      <c r="J16" s="12">
        <v>12</v>
      </c>
      <c r="K16" s="12">
        <f t="shared" si="2"/>
        <v>0</v>
      </c>
      <c r="L16" s="12">
        <f t="shared" si="4"/>
        <v>0</v>
      </c>
      <c r="M16" s="12">
        <v>12</v>
      </c>
      <c r="N16" s="12"/>
      <c r="O16" s="12">
        <f t="shared" si="5"/>
        <v>0</v>
      </c>
      <c r="P16" s="14"/>
      <c r="Q16" s="14"/>
      <c r="R16" s="12"/>
      <c r="S16" s="12" t="e">
        <f t="shared" si="7"/>
        <v>#DIV/0!</v>
      </c>
      <c r="T16" s="12" t="e">
        <f t="shared" si="8"/>
        <v>#DIV/0!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38</v>
      </c>
      <c r="AB16" s="1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33</v>
      </c>
      <c r="D17" s="1">
        <v>252</v>
      </c>
      <c r="E17" s="1">
        <v>117</v>
      </c>
      <c r="F17" s="1">
        <v>158</v>
      </c>
      <c r="G17" s="6">
        <v>0.35</v>
      </c>
      <c r="H17" s="1">
        <v>45</v>
      </c>
      <c r="I17" s="1" t="s">
        <v>32</v>
      </c>
      <c r="J17" s="1">
        <v>144</v>
      </c>
      <c r="K17" s="1">
        <f t="shared" si="2"/>
        <v>-27</v>
      </c>
      <c r="L17" s="1">
        <f t="shared" si="4"/>
        <v>69</v>
      </c>
      <c r="M17" s="1">
        <v>48</v>
      </c>
      <c r="N17" s="1">
        <v>50.100000000000023</v>
      </c>
      <c r="O17" s="1">
        <f t="shared" si="5"/>
        <v>13.8</v>
      </c>
      <c r="P17" s="5"/>
      <c r="Q17" s="5"/>
      <c r="R17" s="1"/>
      <c r="S17" s="1">
        <f t="shared" si="7"/>
        <v>15.079710144927537</v>
      </c>
      <c r="T17" s="1">
        <f t="shared" si="8"/>
        <v>15.079710144927537</v>
      </c>
      <c r="U17" s="1">
        <v>22.8</v>
      </c>
      <c r="V17" s="1">
        <v>22</v>
      </c>
      <c r="W17" s="1">
        <v>26.6</v>
      </c>
      <c r="X17" s="1">
        <v>25.4</v>
      </c>
      <c r="Y17" s="1">
        <v>19.8</v>
      </c>
      <c r="Z17" s="1">
        <v>27.8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297.22899999999998</v>
      </c>
      <c r="D18" s="1">
        <v>765.61500000000001</v>
      </c>
      <c r="E18" s="1">
        <v>437.53199999999998</v>
      </c>
      <c r="F18" s="1">
        <v>498.39499999999998</v>
      </c>
      <c r="G18" s="6">
        <v>1</v>
      </c>
      <c r="H18" s="1">
        <v>55</v>
      </c>
      <c r="I18" s="1" t="s">
        <v>32</v>
      </c>
      <c r="J18" s="1">
        <v>411.99</v>
      </c>
      <c r="K18" s="1">
        <f t="shared" si="2"/>
        <v>25.541999999999973</v>
      </c>
      <c r="L18" s="1">
        <f t="shared" si="4"/>
        <v>437.53199999999998</v>
      </c>
      <c r="M18" s="1"/>
      <c r="N18" s="1">
        <v>265.16823999999991</v>
      </c>
      <c r="O18" s="1">
        <f t="shared" si="5"/>
        <v>87.506399999999999</v>
      </c>
      <c r="P18" s="5">
        <f t="shared" ref="P18" si="9">10*O18-N18-F18</f>
        <v>111.50076000000013</v>
      </c>
      <c r="Q18" s="5"/>
      <c r="R18" s="1"/>
      <c r="S18" s="1">
        <f t="shared" si="7"/>
        <v>10.000000000000002</v>
      </c>
      <c r="T18" s="1">
        <f t="shared" si="8"/>
        <v>8.7257987987164363</v>
      </c>
      <c r="U18" s="1">
        <v>90.756600000000006</v>
      </c>
      <c r="V18" s="1">
        <v>88.044000000000011</v>
      </c>
      <c r="W18" s="1">
        <v>80.648400000000009</v>
      </c>
      <c r="X18" s="1">
        <v>84.740800000000007</v>
      </c>
      <c r="Y18" s="1">
        <v>85.799199999999999</v>
      </c>
      <c r="Z18" s="1">
        <v>88.57419999999999</v>
      </c>
      <c r="AA18" s="1"/>
      <c r="AB18" s="1">
        <f t="shared" si="3"/>
        <v>112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1430.3430000000001</v>
      </c>
      <c r="D19" s="1">
        <v>7242.7269999999999</v>
      </c>
      <c r="E19" s="1">
        <v>5420.9160000000002</v>
      </c>
      <c r="F19" s="1">
        <v>2492.2739999999999</v>
      </c>
      <c r="G19" s="6">
        <v>1</v>
      </c>
      <c r="H19" s="1">
        <v>50</v>
      </c>
      <c r="I19" s="1" t="s">
        <v>32</v>
      </c>
      <c r="J19" s="1">
        <v>5420.3549999999996</v>
      </c>
      <c r="K19" s="1">
        <f t="shared" si="2"/>
        <v>0.5610000000006039</v>
      </c>
      <c r="L19" s="1">
        <f t="shared" si="4"/>
        <v>1678.8610000000003</v>
      </c>
      <c r="M19" s="1">
        <v>3742.0549999999998</v>
      </c>
      <c r="N19" s="1">
        <v>1220.3635400000001</v>
      </c>
      <c r="O19" s="1">
        <f t="shared" si="5"/>
        <v>335.77220000000005</v>
      </c>
      <c r="P19" s="5"/>
      <c r="Q19" s="5"/>
      <c r="R19" s="1"/>
      <c r="S19" s="1">
        <f t="shared" si="7"/>
        <v>11.05701287956537</v>
      </c>
      <c r="T19" s="1">
        <f t="shared" si="8"/>
        <v>11.05701287956537</v>
      </c>
      <c r="U19" s="1">
        <v>415.45359999999999</v>
      </c>
      <c r="V19" s="1">
        <v>405.10959999999989</v>
      </c>
      <c r="W19" s="1">
        <v>322.09879999999993</v>
      </c>
      <c r="X19" s="1">
        <v>327.26899999999989</v>
      </c>
      <c r="Y19" s="1">
        <v>367.71579999999989</v>
      </c>
      <c r="Z19" s="1">
        <v>352.77999999999992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48</v>
      </c>
      <c r="B20" s="9" t="s">
        <v>31</v>
      </c>
      <c r="C20" s="9">
        <v>21.321999999999999</v>
      </c>
      <c r="D20" s="9"/>
      <c r="E20" s="9">
        <v>-0.8</v>
      </c>
      <c r="F20" s="9"/>
      <c r="G20" s="10">
        <v>0</v>
      </c>
      <c r="H20" s="9">
        <v>55</v>
      </c>
      <c r="I20" s="9" t="s">
        <v>49</v>
      </c>
      <c r="J20" s="9">
        <v>15</v>
      </c>
      <c r="K20" s="9">
        <f t="shared" si="2"/>
        <v>-15.8</v>
      </c>
      <c r="L20" s="9">
        <f t="shared" si="4"/>
        <v>-0.8</v>
      </c>
      <c r="M20" s="9"/>
      <c r="N20" s="9"/>
      <c r="O20" s="9">
        <f t="shared" si="5"/>
        <v>-0.16</v>
      </c>
      <c r="P20" s="11"/>
      <c r="Q20" s="11"/>
      <c r="R20" s="9"/>
      <c r="S20" s="9">
        <f t="shared" si="7"/>
        <v>0</v>
      </c>
      <c r="T20" s="9">
        <f t="shared" si="8"/>
        <v>0</v>
      </c>
      <c r="U20" s="9">
        <v>8.091800000000001</v>
      </c>
      <c r="V20" s="9">
        <v>12.73</v>
      </c>
      <c r="W20" s="9">
        <v>71.798199999999994</v>
      </c>
      <c r="X20" s="9">
        <v>85.642600000000002</v>
      </c>
      <c r="Y20" s="9">
        <v>110.96299999999999</v>
      </c>
      <c r="Z20" s="9">
        <v>108.11960000000001</v>
      </c>
      <c r="AA20" s="9" t="s">
        <v>50</v>
      </c>
      <c r="AB20" s="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51</v>
      </c>
      <c r="B21" s="12" t="s">
        <v>31</v>
      </c>
      <c r="C21" s="12"/>
      <c r="D21" s="12">
        <v>116.53</v>
      </c>
      <c r="E21" s="12">
        <v>116.53</v>
      </c>
      <c r="F21" s="12"/>
      <c r="G21" s="13">
        <v>0</v>
      </c>
      <c r="H21" s="12">
        <v>50</v>
      </c>
      <c r="I21" s="12" t="s">
        <v>32</v>
      </c>
      <c r="J21" s="12">
        <v>116.53</v>
      </c>
      <c r="K21" s="12">
        <f t="shared" si="2"/>
        <v>0</v>
      </c>
      <c r="L21" s="12">
        <f t="shared" si="4"/>
        <v>0</v>
      </c>
      <c r="M21" s="12">
        <v>116.53</v>
      </c>
      <c r="N21" s="12"/>
      <c r="O21" s="12">
        <f t="shared" si="5"/>
        <v>0</v>
      </c>
      <c r="P21" s="14"/>
      <c r="Q21" s="14"/>
      <c r="R21" s="12"/>
      <c r="S21" s="12" t="e">
        <f t="shared" si="7"/>
        <v>#DIV/0!</v>
      </c>
      <c r="T21" s="12" t="e">
        <f t="shared" si="8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 t="s">
        <v>38</v>
      </c>
      <c r="AB21" s="12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287.18</v>
      </c>
      <c r="D22" s="1">
        <v>1297.9000000000001</v>
      </c>
      <c r="E22" s="1">
        <v>423.23200000000003</v>
      </c>
      <c r="F22" s="1">
        <v>989.68</v>
      </c>
      <c r="G22" s="6">
        <v>1</v>
      </c>
      <c r="H22" s="1">
        <v>55</v>
      </c>
      <c r="I22" s="1" t="s">
        <v>32</v>
      </c>
      <c r="J22" s="1">
        <v>474.07</v>
      </c>
      <c r="K22" s="1">
        <f t="shared" si="2"/>
        <v>-50.837999999999965</v>
      </c>
      <c r="L22" s="1">
        <f t="shared" si="4"/>
        <v>423.23200000000003</v>
      </c>
      <c r="M22" s="1"/>
      <c r="N22" s="1">
        <v>373.69474000000008</v>
      </c>
      <c r="O22" s="1">
        <f t="shared" si="5"/>
        <v>84.6464</v>
      </c>
      <c r="P22" s="5"/>
      <c r="Q22" s="5"/>
      <c r="R22" s="1"/>
      <c r="S22" s="1">
        <f t="shared" si="7"/>
        <v>16.106706723499169</v>
      </c>
      <c r="T22" s="1">
        <f t="shared" si="8"/>
        <v>16.106706723499169</v>
      </c>
      <c r="U22" s="1">
        <v>136.87459999999999</v>
      </c>
      <c r="V22" s="1">
        <v>133.54339999999999</v>
      </c>
      <c r="W22" s="1">
        <v>96.430800000000005</v>
      </c>
      <c r="X22" s="1">
        <v>103.5896</v>
      </c>
      <c r="Y22" s="1">
        <v>107.9718</v>
      </c>
      <c r="Z22" s="1">
        <v>112.45780000000001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251.92400000000001</v>
      </c>
      <c r="D23" s="1">
        <v>295.64</v>
      </c>
      <c r="E23" s="1">
        <v>289.49799999999999</v>
      </c>
      <c r="F23" s="1">
        <v>193.21</v>
      </c>
      <c r="G23" s="6">
        <v>1</v>
      </c>
      <c r="H23" s="1">
        <v>60</v>
      </c>
      <c r="I23" s="1" t="s">
        <v>32</v>
      </c>
      <c r="J23" s="1">
        <v>271.89999999999998</v>
      </c>
      <c r="K23" s="1">
        <f t="shared" si="2"/>
        <v>17.598000000000013</v>
      </c>
      <c r="L23" s="1">
        <f t="shared" si="4"/>
        <v>236.56799999999998</v>
      </c>
      <c r="M23" s="1">
        <v>52.93</v>
      </c>
      <c r="N23" s="1">
        <v>217.46609999999981</v>
      </c>
      <c r="O23" s="1">
        <f t="shared" si="5"/>
        <v>47.313599999999994</v>
      </c>
      <c r="P23" s="5">
        <f t="shared" ref="P23" si="10">10*O23-N23-F23</f>
        <v>62.459900000000147</v>
      </c>
      <c r="Q23" s="5"/>
      <c r="R23" s="1"/>
      <c r="S23" s="1">
        <f t="shared" si="7"/>
        <v>10</v>
      </c>
      <c r="T23" s="1">
        <f t="shared" si="8"/>
        <v>8.6798742856176627</v>
      </c>
      <c r="U23" s="1">
        <v>50.7776</v>
      </c>
      <c r="V23" s="1">
        <v>42.588799999999999</v>
      </c>
      <c r="W23" s="1">
        <v>47.854599999999998</v>
      </c>
      <c r="X23" s="1">
        <v>63.412599999999998</v>
      </c>
      <c r="Y23" s="1">
        <v>57.532800000000009</v>
      </c>
      <c r="Z23" s="1">
        <v>53.347200000000001</v>
      </c>
      <c r="AA23" s="1"/>
      <c r="AB23" s="1">
        <f t="shared" si="3"/>
        <v>62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98.572000000000003</v>
      </c>
      <c r="D24" s="1">
        <v>364.76600000000002</v>
      </c>
      <c r="E24" s="1">
        <v>169.38499999999999</v>
      </c>
      <c r="F24" s="1">
        <v>246.226</v>
      </c>
      <c r="G24" s="6">
        <v>1</v>
      </c>
      <c r="H24" s="1">
        <v>60</v>
      </c>
      <c r="I24" s="1" t="s">
        <v>32</v>
      </c>
      <c r="J24" s="1">
        <v>158.28</v>
      </c>
      <c r="K24" s="1">
        <f t="shared" si="2"/>
        <v>11.10499999999999</v>
      </c>
      <c r="L24" s="1">
        <f t="shared" si="4"/>
        <v>169.38499999999999</v>
      </c>
      <c r="M24" s="1"/>
      <c r="N24" s="1">
        <v>89.731699999999933</v>
      </c>
      <c r="O24" s="1">
        <f t="shared" si="5"/>
        <v>33.876999999999995</v>
      </c>
      <c r="P24" s="5"/>
      <c r="Q24" s="5"/>
      <c r="R24" s="1"/>
      <c r="S24" s="1">
        <f t="shared" si="7"/>
        <v>9.9169849750568222</v>
      </c>
      <c r="T24" s="1">
        <f t="shared" si="8"/>
        <v>9.9169849750568222</v>
      </c>
      <c r="U24" s="1">
        <v>38.991799999999998</v>
      </c>
      <c r="V24" s="1">
        <v>39.518799999999999</v>
      </c>
      <c r="W24" s="1">
        <v>31.396999999999998</v>
      </c>
      <c r="X24" s="1">
        <v>32.2742</v>
      </c>
      <c r="Y24" s="1">
        <v>33.141800000000003</v>
      </c>
      <c r="Z24" s="1">
        <v>34.889800000000001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100.96299999999999</v>
      </c>
      <c r="D25" s="1">
        <v>649.41200000000003</v>
      </c>
      <c r="E25" s="1">
        <v>336.18599999999998</v>
      </c>
      <c r="F25" s="1">
        <v>336.59300000000002</v>
      </c>
      <c r="G25" s="6">
        <v>1</v>
      </c>
      <c r="H25" s="1">
        <v>60</v>
      </c>
      <c r="I25" s="1" t="s">
        <v>32</v>
      </c>
      <c r="J25" s="1">
        <v>336.78</v>
      </c>
      <c r="K25" s="1">
        <f t="shared" si="2"/>
        <v>-0.59399999999999409</v>
      </c>
      <c r="L25" s="1">
        <f t="shared" si="4"/>
        <v>183.00599999999997</v>
      </c>
      <c r="M25" s="1">
        <v>153.18</v>
      </c>
      <c r="N25" s="1">
        <v>140.55610000000021</v>
      </c>
      <c r="O25" s="1">
        <f t="shared" si="5"/>
        <v>36.601199999999992</v>
      </c>
      <c r="P25" s="5"/>
      <c r="Q25" s="5"/>
      <c r="R25" s="1"/>
      <c r="S25" s="1">
        <f t="shared" si="7"/>
        <v>13.03643323169733</v>
      </c>
      <c r="T25" s="1">
        <f t="shared" si="8"/>
        <v>13.03643323169733</v>
      </c>
      <c r="U25" s="1">
        <v>51.321000000000012</v>
      </c>
      <c r="V25" s="1">
        <v>51.672199999999997</v>
      </c>
      <c r="W25" s="1">
        <v>45.391800000000003</v>
      </c>
      <c r="X25" s="1">
        <v>56.553999999999988</v>
      </c>
      <c r="Y25" s="1">
        <v>42.800800000000002</v>
      </c>
      <c r="Z25" s="1">
        <v>39.752800000000001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54.491999999999997</v>
      </c>
      <c r="D26" s="1">
        <v>82.772000000000006</v>
      </c>
      <c r="E26" s="1">
        <v>64.850999999999999</v>
      </c>
      <c r="F26" s="1">
        <v>52.119</v>
      </c>
      <c r="G26" s="6">
        <v>1</v>
      </c>
      <c r="H26" s="1">
        <v>35</v>
      </c>
      <c r="I26" s="1" t="s">
        <v>32</v>
      </c>
      <c r="J26" s="1">
        <v>85.7</v>
      </c>
      <c r="K26" s="1">
        <f t="shared" si="2"/>
        <v>-20.849000000000004</v>
      </c>
      <c r="L26" s="1">
        <f t="shared" si="4"/>
        <v>64.850999999999999</v>
      </c>
      <c r="M26" s="1"/>
      <c r="N26" s="1">
        <v>10.803300000000011</v>
      </c>
      <c r="O26" s="1">
        <f t="shared" si="5"/>
        <v>12.9702</v>
      </c>
      <c r="P26" s="5">
        <f>9.5*O26-N26-F26</f>
        <v>60.294599999999988</v>
      </c>
      <c r="Q26" s="5"/>
      <c r="R26" s="1"/>
      <c r="S26" s="1">
        <f t="shared" si="7"/>
        <v>9.5</v>
      </c>
      <c r="T26" s="1">
        <f t="shared" si="8"/>
        <v>4.8512975898598327</v>
      </c>
      <c r="U26" s="1">
        <v>11.634</v>
      </c>
      <c r="V26" s="1">
        <v>12.900600000000001</v>
      </c>
      <c r="W26" s="1">
        <v>13.841200000000001</v>
      </c>
      <c r="X26" s="1">
        <v>12.1166</v>
      </c>
      <c r="Y26" s="1">
        <v>14.207800000000001</v>
      </c>
      <c r="Z26" s="1">
        <v>15.037800000000001</v>
      </c>
      <c r="AA26" s="1"/>
      <c r="AB26" s="1">
        <f t="shared" si="3"/>
        <v>60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2.778</v>
      </c>
      <c r="D27" s="1">
        <v>970.15300000000002</v>
      </c>
      <c r="E27" s="1">
        <v>663.52099999999996</v>
      </c>
      <c r="F27" s="1">
        <v>290.33800000000002</v>
      </c>
      <c r="G27" s="6">
        <v>1</v>
      </c>
      <c r="H27" s="1">
        <v>30</v>
      </c>
      <c r="I27" s="1" t="s">
        <v>32</v>
      </c>
      <c r="J27" s="1">
        <v>676.73699999999997</v>
      </c>
      <c r="K27" s="1">
        <f t="shared" si="2"/>
        <v>-13.216000000000008</v>
      </c>
      <c r="L27" s="1">
        <f t="shared" si="4"/>
        <v>88.983999999999924</v>
      </c>
      <c r="M27" s="1">
        <v>574.53700000000003</v>
      </c>
      <c r="N27" s="1"/>
      <c r="O27" s="1">
        <f t="shared" si="5"/>
        <v>17.796799999999983</v>
      </c>
      <c r="P27" s="5"/>
      <c r="Q27" s="5"/>
      <c r="R27" s="1"/>
      <c r="S27" s="1">
        <f t="shared" si="7"/>
        <v>16.314056459588258</v>
      </c>
      <c r="T27" s="1">
        <f t="shared" si="8"/>
        <v>16.314056459588258</v>
      </c>
      <c r="U27" s="1">
        <v>1.275399999999999</v>
      </c>
      <c r="V27" s="1">
        <v>6.5485999999999986</v>
      </c>
      <c r="W27" s="1">
        <v>36.906799999999997</v>
      </c>
      <c r="X27" s="1">
        <v>37.709000000000003</v>
      </c>
      <c r="Y27" s="1">
        <v>18.705200000000001</v>
      </c>
      <c r="Z27" s="1">
        <v>14.470399999999991</v>
      </c>
      <c r="AA27" s="15" t="s">
        <v>58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101.68</v>
      </c>
      <c r="D28" s="1">
        <v>2242.14</v>
      </c>
      <c r="E28" s="1">
        <v>1965.5340000000001</v>
      </c>
      <c r="F28" s="1">
        <v>321.488</v>
      </c>
      <c r="G28" s="6">
        <v>1</v>
      </c>
      <c r="H28" s="1">
        <v>30</v>
      </c>
      <c r="I28" s="1" t="s">
        <v>32</v>
      </c>
      <c r="J28" s="1">
        <v>1980.758</v>
      </c>
      <c r="K28" s="1">
        <f t="shared" si="2"/>
        <v>-15.223999999999933</v>
      </c>
      <c r="L28" s="1">
        <f t="shared" si="4"/>
        <v>250.05799999999999</v>
      </c>
      <c r="M28" s="1">
        <v>1715.4760000000001</v>
      </c>
      <c r="N28" s="1">
        <v>45.304279999999693</v>
      </c>
      <c r="O28" s="1">
        <f t="shared" si="5"/>
        <v>50.011600000000001</v>
      </c>
      <c r="P28" s="5">
        <f t="shared" ref="P28:P29" si="11">9.5*O28-N28-F28</f>
        <v>108.31792000000036</v>
      </c>
      <c r="Q28" s="5"/>
      <c r="R28" s="1"/>
      <c r="S28" s="1">
        <f t="shared" si="7"/>
        <v>9.5</v>
      </c>
      <c r="T28" s="1">
        <f t="shared" si="8"/>
        <v>7.3341440785737637</v>
      </c>
      <c r="U28" s="1">
        <v>53.009999999999991</v>
      </c>
      <c r="V28" s="1">
        <v>57.867199999999997</v>
      </c>
      <c r="W28" s="1">
        <v>64.146199999999993</v>
      </c>
      <c r="X28" s="1">
        <v>57.409399999999991</v>
      </c>
      <c r="Y28" s="1">
        <v>50.736800000000002</v>
      </c>
      <c r="Z28" s="1">
        <v>52.116199999999978</v>
      </c>
      <c r="AA28" s="1"/>
      <c r="AB28" s="1">
        <f t="shared" si="3"/>
        <v>108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254.16300000000001</v>
      </c>
      <c r="D29" s="1">
        <v>454.58800000000002</v>
      </c>
      <c r="E29" s="1">
        <v>637.35799999999995</v>
      </c>
      <c r="F29" s="1">
        <v>20.186</v>
      </c>
      <c r="G29" s="6">
        <v>1</v>
      </c>
      <c r="H29" s="1">
        <v>30</v>
      </c>
      <c r="I29" s="1" t="s">
        <v>32</v>
      </c>
      <c r="J29" s="1">
        <v>634.78200000000004</v>
      </c>
      <c r="K29" s="1">
        <f t="shared" si="2"/>
        <v>2.5759999999999081</v>
      </c>
      <c r="L29" s="1">
        <f t="shared" si="4"/>
        <v>357.37599999999992</v>
      </c>
      <c r="M29" s="1">
        <v>279.98200000000003</v>
      </c>
      <c r="N29" s="1">
        <v>193.48969999999969</v>
      </c>
      <c r="O29" s="1">
        <f t="shared" si="5"/>
        <v>71.475199999999987</v>
      </c>
      <c r="P29" s="5">
        <f t="shared" si="11"/>
        <v>465.33870000000024</v>
      </c>
      <c r="Q29" s="5"/>
      <c r="R29" s="1"/>
      <c r="S29" s="1">
        <f t="shared" si="7"/>
        <v>9.5</v>
      </c>
      <c r="T29" s="1">
        <f t="shared" si="8"/>
        <v>2.9895082490150391</v>
      </c>
      <c r="U29" s="1">
        <v>48.413200000000003</v>
      </c>
      <c r="V29" s="1">
        <v>39.475200000000001</v>
      </c>
      <c r="W29" s="1">
        <v>52.096400000000003</v>
      </c>
      <c r="X29" s="1">
        <v>55.694000000000003</v>
      </c>
      <c r="Y29" s="1">
        <v>57.809200000000011</v>
      </c>
      <c r="Z29" s="1">
        <v>58.462599999999988</v>
      </c>
      <c r="AA29" s="1"/>
      <c r="AB29" s="1">
        <f t="shared" si="3"/>
        <v>465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61</v>
      </c>
      <c r="B30" s="12" t="s">
        <v>31</v>
      </c>
      <c r="C30" s="12"/>
      <c r="D30" s="12"/>
      <c r="E30" s="12"/>
      <c r="F30" s="12"/>
      <c r="G30" s="13">
        <v>0</v>
      </c>
      <c r="H30" s="12">
        <v>45</v>
      </c>
      <c r="I30" s="12" t="s">
        <v>32</v>
      </c>
      <c r="J30" s="12"/>
      <c r="K30" s="12">
        <f t="shared" si="2"/>
        <v>0</v>
      </c>
      <c r="L30" s="12">
        <f t="shared" si="4"/>
        <v>0</v>
      </c>
      <c r="M30" s="12"/>
      <c r="N30" s="12"/>
      <c r="O30" s="12">
        <f t="shared" si="5"/>
        <v>0</v>
      </c>
      <c r="P30" s="14"/>
      <c r="Q30" s="14"/>
      <c r="R30" s="12"/>
      <c r="S30" s="12" t="e">
        <f t="shared" si="7"/>
        <v>#DIV/0!</v>
      </c>
      <c r="T30" s="12" t="e">
        <f t="shared" si="8"/>
        <v>#DIV/0!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 t="s">
        <v>38</v>
      </c>
      <c r="AB30" s="1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62</v>
      </c>
      <c r="B31" s="12" t="s">
        <v>31</v>
      </c>
      <c r="C31" s="12"/>
      <c r="D31" s="12"/>
      <c r="E31" s="12"/>
      <c r="F31" s="12"/>
      <c r="G31" s="13">
        <v>0</v>
      </c>
      <c r="H31" s="12">
        <v>40</v>
      </c>
      <c r="I31" s="12" t="s">
        <v>32</v>
      </c>
      <c r="J31" s="12"/>
      <c r="K31" s="12">
        <f t="shared" si="2"/>
        <v>0</v>
      </c>
      <c r="L31" s="12">
        <f t="shared" si="4"/>
        <v>0</v>
      </c>
      <c r="M31" s="12"/>
      <c r="N31" s="12"/>
      <c r="O31" s="12">
        <f t="shared" si="5"/>
        <v>0</v>
      </c>
      <c r="P31" s="14"/>
      <c r="Q31" s="14"/>
      <c r="R31" s="12"/>
      <c r="S31" s="12" t="e">
        <f t="shared" si="7"/>
        <v>#DIV/0!</v>
      </c>
      <c r="T31" s="12" t="e">
        <f t="shared" si="8"/>
        <v>#DIV/0!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 t="s">
        <v>38</v>
      </c>
      <c r="AB31" s="12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>
        <v>486.16</v>
      </c>
      <c r="D32" s="1">
        <v>1352.126</v>
      </c>
      <c r="E32" s="1">
        <v>872.68200000000002</v>
      </c>
      <c r="F32" s="1">
        <v>794.45399999999995</v>
      </c>
      <c r="G32" s="6">
        <v>1</v>
      </c>
      <c r="H32" s="1">
        <v>40</v>
      </c>
      <c r="I32" s="1" t="s">
        <v>32</v>
      </c>
      <c r="J32" s="1">
        <v>850.71799999999996</v>
      </c>
      <c r="K32" s="1">
        <f t="shared" si="2"/>
        <v>21.964000000000055</v>
      </c>
      <c r="L32" s="1">
        <f t="shared" si="4"/>
        <v>636.56400000000008</v>
      </c>
      <c r="M32" s="1">
        <v>236.11799999999999</v>
      </c>
      <c r="N32" s="1">
        <v>235.00360000000049</v>
      </c>
      <c r="O32" s="1">
        <f t="shared" si="5"/>
        <v>127.31280000000001</v>
      </c>
      <c r="P32" s="5">
        <f t="shared" ref="P32" si="12">10*O32-N32-F32</f>
        <v>243.67039999999974</v>
      </c>
      <c r="Q32" s="5"/>
      <c r="R32" s="1"/>
      <c r="S32" s="1">
        <f t="shared" si="7"/>
        <v>10</v>
      </c>
      <c r="T32" s="1">
        <f t="shared" si="8"/>
        <v>8.0860494781357435</v>
      </c>
      <c r="U32" s="1">
        <v>140.0412</v>
      </c>
      <c r="V32" s="1">
        <v>136.55600000000001</v>
      </c>
      <c r="W32" s="1">
        <v>132.81020000000001</v>
      </c>
      <c r="X32" s="1">
        <v>127.4924</v>
      </c>
      <c r="Y32" s="1">
        <v>134.03039999999999</v>
      </c>
      <c r="Z32" s="1">
        <v>141.726</v>
      </c>
      <c r="AA32" s="1"/>
      <c r="AB32" s="1">
        <f t="shared" si="3"/>
        <v>244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31</v>
      </c>
      <c r="C33" s="1">
        <v>212.922</v>
      </c>
      <c r="D33" s="1">
        <v>466.36200000000002</v>
      </c>
      <c r="E33" s="1">
        <v>409.55399999999997</v>
      </c>
      <c r="F33" s="1">
        <v>201.91200000000001</v>
      </c>
      <c r="G33" s="6">
        <v>1</v>
      </c>
      <c r="H33" s="1">
        <v>35</v>
      </c>
      <c r="I33" s="1" t="s">
        <v>32</v>
      </c>
      <c r="J33" s="1">
        <v>395.00400000000002</v>
      </c>
      <c r="K33" s="1">
        <f t="shared" si="2"/>
        <v>14.549999999999955</v>
      </c>
      <c r="L33" s="1">
        <f t="shared" si="4"/>
        <v>212.34999999999997</v>
      </c>
      <c r="M33" s="1">
        <v>197.20400000000001</v>
      </c>
      <c r="N33" s="1">
        <v>111.9683000000001</v>
      </c>
      <c r="O33" s="1">
        <f t="shared" si="5"/>
        <v>42.469999999999992</v>
      </c>
      <c r="P33" s="5">
        <f>9.5*O33-N33-F33</f>
        <v>89.584699999999799</v>
      </c>
      <c r="Q33" s="5"/>
      <c r="R33" s="1"/>
      <c r="S33" s="1">
        <f t="shared" si="7"/>
        <v>9.5</v>
      </c>
      <c r="T33" s="1">
        <f t="shared" si="8"/>
        <v>7.3906357428773291</v>
      </c>
      <c r="U33" s="1">
        <v>44.410000000000011</v>
      </c>
      <c r="V33" s="1">
        <v>41.730800000000002</v>
      </c>
      <c r="W33" s="1">
        <v>42.352400000000003</v>
      </c>
      <c r="X33" s="1">
        <v>41.291600000000003</v>
      </c>
      <c r="Y33" s="1">
        <v>46.789199999999987</v>
      </c>
      <c r="Z33" s="1">
        <v>47.7746</v>
      </c>
      <c r="AA33" s="1"/>
      <c r="AB33" s="1">
        <f t="shared" si="3"/>
        <v>90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65.498000000000005</v>
      </c>
      <c r="D34" s="1">
        <v>97.433999999999997</v>
      </c>
      <c r="E34" s="1">
        <v>59.508000000000003</v>
      </c>
      <c r="F34" s="1">
        <v>92.855000000000004</v>
      </c>
      <c r="G34" s="6">
        <v>1</v>
      </c>
      <c r="H34" s="1">
        <v>45</v>
      </c>
      <c r="I34" s="1" t="s">
        <v>32</v>
      </c>
      <c r="J34" s="1">
        <v>56.7</v>
      </c>
      <c r="K34" s="1">
        <f t="shared" si="2"/>
        <v>2.8079999999999998</v>
      </c>
      <c r="L34" s="1">
        <f t="shared" si="4"/>
        <v>59.508000000000003</v>
      </c>
      <c r="M34" s="1"/>
      <c r="N34" s="1">
        <v>18.779599999999999</v>
      </c>
      <c r="O34" s="1">
        <f t="shared" si="5"/>
        <v>11.9016</v>
      </c>
      <c r="P34" s="5">
        <v>10</v>
      </c>
      <c r="Q34" s="5"/>
      <c r="R34" s="1"/>
      <c r="S34" s="1">
        <f t="shared" si="7"/>
        <v>10.220020837534449</v>
      </c>
      <c r="T34" s="1">
        <f t="shared" si="8"/>
        <v>9.3797976742622851</v>
      </c>
      <c r="U34" s="1">
        <v>12.020799999999999</v>
      </c>
      <c r="V34" s="1">
        <v>13.8588</v>
      </c>
      <c r="W34" s="1">
        <v>12.5436</v>
      </c>
      <c r="X34" s="1">
        <v>11.726000000000001</v>
      </c>
      <c r="Y34" s="1">
        <v>13.4054</v>
      </c>
      <c r="Z34" s="1">
        <v>16.601800000000001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83.884</v>
      </c>
      <c r="D35" s="1">
        <v>70.847999999999999</v>
      </c>
      <c r="E35" s="1">
        <v>75.085999999999999</v>
      </c>
      <c r="F35" s="1">
        <v>51.2</v>
      </c>
      <c r="G35" s="6">
        <v>1</v>
      </c>
      <c r="H35" s="1">
        <v>30</v>
      </c>
      <c r="I35" s="1" t="s">
        <v>32</v>
      </c>
      <c r="J35" s="1">
        <v>83.768000000000001</v>
      </c>
      <c r="K35" s="1">
        <f t="shared" si="2"/>
        <v>-8.6820000000000022</v>
      </c>
      <c r="L35" s="1">
        <f t="shared" si="4"/>
        <v>50.317999999999998</v>
      </c>
      <c r="M35" s="1">
        <v>24.768000000000001</v>
      </c>
      <c r="N35" s="1">
        <v>51.180599999999977</v>
      </c>
      <c r="O35" s="1">
        <f t="shared" si="5"/>
        <v>10.063599999999999</v>
      </c>
      <c r="P35" s="5"/>
      <c r="Q35" s="5"/>
      <c r="R35" s="1"/>
      <c r="S35" s="1">
        <f t="shared" si="7"/>
        <v>10.173357446639374</v>
      </c>
      <c r="T35" s="1">
        <f t="shared" si="8"/>
        <v>10.173357446639374</v>
      </c>
      <c r="U35" s="1">
        <v>13.5966</v>
      </c>
      <c r="V35" s="1">
        <v>11.0046</v>
      </c>
      <c r="W35" s="1">
        <v>11.721</v>
      </c>
      <c r="X35" s="1">
        <v>12.316000000000001</v>
      </c>
      <c r="Y35" s="1">
        <v>16.338999999999999</v>
      </c>
      <c r="Z35" s="1">
        <v>15.739000000000001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31</v>
      </c>
      <c r="C36" s="1">
        <v>181.06399999999999</v>
      </c>
      <c r="D36" s="1">
        <v>916.37699999999995</v>
      </c>
      <c r="E36" s="1">
        <v>254.38900000000001</v>
      </c>
      <c r="F36" s="1">
        <v>675.24599999999998</v>
      </c>
      <c r="G36" s="6">
        <v>1</v>
      </c>
      <c r="H36" s="1">
        <v>45</v>
      </c>
      <c r="I36" s="1" t="s">
        <v>32</v>
      </c>
      <c r="J36" s="1">
        <v>270.5</v>
      </c>
      <c r="K36" s="1">
        <f t="shared" si="2"/>
        <v>-16.11099999999999</v>
      </c>
      <c r="L36" s="1">
        <f t="shared" si="4"/>
        <v>254.38900000000001</v>
      </c>
      <c r="M36" s="1"/>
      <c r="N36" s="1">
        <v>100.3971999999998</v>
      </c>
      <c r="O36" s="1">
        <f t="shared" si="5"/>
        <v>50.877800000000001</v>
      </c>
      <c r="P36" s="5"/>
      <c r="Q36" s="5"/>
      <c r="R36" s="1"/>
      <c r="S36" s="1">
        <f t="shared" si="7"/>
        <v>15.245218936353375</v>
      </c>
      <c r="T36" s="1">
        <f t="shared" si="8"/>
        <v>15.245218936353375</v>
      </c>
      <c r="U36" s="1">
        <v>84.154399999999995</v>
      </c>
      <c r="V36" s="1">
        <v>92.208600000000004</v>
      </c>
      <c r="W36" s="1">
        <v>82.136600000000001</v>
      </c>
      <c r="X36" s="1">
        <v>82.934400000000011</v>
      </c>
      <c r="Y36" s="1">
        <v>72.857400000000013</v>
      </c>
      <c r="Z36" s="1">
        <v>74.277799999999999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31</v>
      </c>
      <c r="C37" s="1">
        <v>219.73500000000001</v>
      </c>
      <c r="D37" s="1">
        <v>577.87</v>
      </c>
      <c r="E37" s="1">
        <v>389.12200000000001</v>
      </c>
      <c r="F37" s="1">
        <v>317.68</v>
      </c>
      <c r="G37" s="6">
        <v>1</v>
      </c>
      <c r="H37" s="1">
        <v>45</v>
      </c>
      <c r="I37" s="1" t="s">
        <v>32</v>
      </c>
      <c r="J37" s="1">
        <v>389.41199999999998</v>
      </c>
      <c r="K37" s="1">
        <f t="shared" si="2"/>
        <v>-0.28999999999996362</v>
      </c>
      <c r="L37" s="1">
        <f t="shared" si="4"/>
        <v>236.41000000000003</v>
      </c>
      <c r="M37" s="1">
        <v>152.71199999999999</v>
      </c>
      <c r="N37" s="1">
        <v>161.57899999999981</v>
      </c>
      <c r="O37" s="1">
        <f t="shared" si="5"/>
        <v>47.282000000000004</v>
      </c>
      <c r="P37" s="5"/>
      <c r="Q37" s="5"/>
      <c r="R37" s="1"/>
      <c r="S37" s="1">
        <f t="shared" si="7"/>
        <v>10.136182902584487</v>
      </c>
      <c r="T37" s="1">
        <f t="shared" si="8"/>
        <v>10.136182902584487</v>
      </c>
      <c r="U37" s="1">
        <v>56.666600000000003</v>
      </c>
      <c r="V37" s="1">
        <v>56.041999999999987</v>
      </c>
      <c r="W37" s="1">
        <v>47.913200000000003</v>
      </c>
      <c r="X37" s="1">
        <v>48.632800000000003</v>
      </c>
      <c r="Y37" s="1">
        <v>51.292800000000007</v>
      </c>
      <c r="Z37" s="1">
        <v>53.903199999999991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31</v>
      </c>
      <c r="C38" s="1">
        <v>130.21199999999999</v>
      </c>
      <c r="D38" s="1">
        <v>383.79300000000001</v>
      </c>
      <c r="E38" s="1">
        <v>212.709</v>
      </c>
      <c r="F38" s="1">
        <v>250.87700000000001</v>
      </c>
      <c r="G38" s="6">
        <v>1</v>
      </c>
      <c r="H38" s="1">
        <v>45</v>
      </c>
      <c r="I38" s="1" t="s">
        <v>32</v>
      </c>
      <c r="J38" s="1">
        <v>216.815</v>
      </c>
      <c r="K38" s="1">
        <f t="shared" ref="K38:K69" si="13">E38-J38</f>
        <v>-4.1059999999999945</v>
      </c>
      <c r="L38" s="1">
        <f t="shared" si="4"/>
        <v>149.29400000000001</v>
      </c>
      <c r="M38" s="1">
        <v>63.414999999999999</v>
      </c>
      <c r="N38" s="1">
        <v>106.2886000000001</v>
      </c>
      <c r="O38" s="1">
        <f t="shared" si="5"/>
        <v>29.858800000000002</v>
      </c>
      <c r="P38" s="5"/>
      <c r="Q38" s="5"/>
      <c r="R38" s="1"/>
      <c r="S38" s="1">
        <f t="shared" si="7"/>
        <v>11.961820300882824</v>
      </c>
      <c r="T38" s="1">
        <f t="shared" si="8"/>
        <v>11.961820300882824</v>
      </c>
      <c r="U38" s="1">
        <v>38.774999999999999</v>
      </c>
      <c r="V38" s="1">
        <v>39.186199999999999</v>
      </c>
      <c r="W38" s="1">
        <v>36.722799999999999</v>
      </c>
      <c r="X38" s="1">
        <v>36.607199999999999</v>
      </c>
      <c r="Y38" s="1">
        <v>37.643799999999999</v>
      </c>
      <c r="Z38" s="1">
        <v>37.372599999999998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9" t="s">
        <v>70</v>
      </c>
      <c r="B39" s="9" t="s">
        <v>31</v>
      </c>
      <c r="C39" s="9"/>
      <c r="D39" s="9">
        <v>156.38399999999999</v>
      </c>
      <c r="E39" s="9">
        <v>156.38399999999999</v>
      </c>
      <c r="F39" s="9"/>
      <c r="G39" s="10">
        <v>0</v>
      </c>
      <c r="H39" s="9" t="e">
        <v>#N/A</v>
      </c>
      <c r="I39" s="9" t="s">
        <v>49</v>
      </c>
      <c r="J39" s="9">
        <v>157.084</v>
      </c>
      <c r="K39" s="9">
        <f t="shared" si="13"/>
        <v>-0.70000000000001705</v>
      </c>
      <c r="L39" s="9">
        <f t="shared" si="4"/>
        <v>0</v>
      </c>
      <c r="M39" s="9">
        <v>156.38399999999999</v>
      </c>
      <c r="N39" s="9"/>
      <c r="O39" s="9">
        <f t="shared" si="5"/>
        <v>0</v>
      </c>
      <c r="P39" s="11"/>
      <c r="Q39" s="11"/>
      <c r="R39" s="9"/>
      <c r="S39" s="9" t="e">
        <f t="shared" si="7"/>
        <v>#DIV/0!</v>
      </c>
      <c r="T39" s="9" t="e">
        <f t="shared" si="8"/>
        <v>#DIV/0!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/>
      <c r="AB39" s="9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37</v>
      </c>
      <c r="C40" s="1">
        <v>201</v>
      </c>
      <c r="D40" s="1">
        <v>1439</v>
      </c>
      <c r="E40" s="1">
        <v>883</v>
      </c>
      <c r="F40" s="1">
        <v>624</v>
      </c>
      <c r="G40" s="6">
        <v>0.4</v>
      </c>
      <c r="H40" s="1">
        <v>45</v>
      </c>
      <c r="I40" s="1" t="s">
        <v>32</v>
      </c>
      <c r="J40" s="1">
        <v>920</v>
      </c>
      <c r="K40" s="1">
        <f t="shared" si="13"/>
        <v>-37</v>
      </c>
      <c r="L40" s="1">
        <f t="shared" si="4"/>
        <v>385</v>
      </c>
      <c r="M40" s="1">
        <v>498</v>
      </c>
      <c r="N40" s="1">
        <v>101.59999999999989</v>
      </c>
      <c r="O40" s="1">
        <f t="shared" si="5"/>
        <v>77</v>
      </c>
      <c r="P40" s="5">
        <f>10*O40-N40-F40</f>
        <v>44.400000000000091</v>
      </c>
      <c r="Q40" s="5"/>
      <c r="R40" s="1"/>
      <c r="S40" s="1">
        <f t="shared" si="7"/>
        <v>10</v>
      </c>
      <c r="T40" s="1">
        <f t="shared" si="8"/>
        <v>9.4233766233766225</v>
      </c>
      <c r="U40" s="1">
        <v>93.6</v>
      </c>
      <c r="V40" s="1">
        <v>98.8</v>
      </c>
      <c r="W40" s="1">
        <v>105.8</v>
      </c>
      <c r="X40" s="1">
        <v>114.8</v>
      </c>
      <c r="Y40" s="1">
        <v>89.6</v>
      </c>
      <c r="Z40" s="1">
        <v>100.6</v>
      </c>
      <c r="AA40" s="1"/>
      <c r="AB40" s="1">
        <f t="shared" si="14"/>
        <v>18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72</v>
      </c>
      <c r="B41" s="12" t="s">
        <v>37</v>
      </c>
      <c r="C41" s="12"/>
      <c r="D41" s="12"/>
      <c r="E41" s="12"/>
      <c r="F41" s="12"/>
      <c r="G41" s="13">
        <v>0</v>
      </c>
      <c r="H41" s="12">
        <v>50</v>
      </c>
      <c r="I41" s="12" t="s">
        <v>32</v>
      </c>
      <c r="J41" s="12"/>
      <c r="K41" s="12">
        <f t="shared" si="13"/>
        <v>0</v>
      </c>
      <c r="L41" s="12">
        <f t="shared" si="4"/>
        <v>0</v>
      </c>
      <c r="M41" s="12"/>
      <c r="N41" s="12"/>
      <c r="O41" s="12">
        <f t="shared" si="5"/>
        <v>0</v>
      </c>
      <c r="P41" s="14"/>
      <c r="Q41" s="14"/>
      <c r="R41" s="12"/>
      <c r="S41" s="12" t="e">
        <f t="shared" si="7"/>
        <v>#DIV/0!</v>
      </c>
      <c r="T41" s="12" t="e">
        <f t="shared" si="8"/>
        <v>#DIV/0!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 t="s">
        <v>38</v>
      </c>
      <c r="AB41" s="12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73</v>
      </c>
      <c r="B42" s="1" t="s">
        <v>37</v>
      </c>
      <c r="C42" s="1">
        <v>388</v>
      </c>
      <c r="D42" s="1">
        <v>1674</v>
      </c>
      <c r="E42" s="1">
        <v>1393</v>
      </c>
      <c r="F42" s="1">
        <v>523</v>
      </c>
      <c r="G42" s="6">
        <v>0.4</v>
      </c>
      <c r="H42" s="1">
        <v>45</v>
      </c>
      <c r="I42" s="1" t="s">
        <v>32</v>
      </c>
      <c r="J42" s="1">
        <v>1399</v>
      </c>
      <c r="K42" s="1">
        <f t="shared" si="13"/>
        <v>-6</v>
      </c>
      <c r="L42" s="1">
        <f t="shared" si="4"/>
        <v>523</v>
      </c>
      <c r="M42" s="1">
        <v>870</v>
      </c>
      <c r="N42" s="1">
        <v>103.8000000000002</v>
      </c>
      <c r="O42" s="1">
        <f t="shared" si="5"/>
        <v>104.6</v>
      </c>
      <c r="P42" s="5">
        <f>10*O42-N42-F42</f>
        <v>419.19999999999982</v>
      </c>
      <c r="Q42" s="5"/>
      <c r="R42" s="1"/>
      <c r="S42" s="1">
        <f t="shared" si="7"/>
        <v>10</v>
      </c>
      <c r="T42" s="1">
        <f t="shared" si="8"/>
        <v>5.9923518164435965</v>
      </c>
      <c r="U42" s="1">
        <v>98.4</v>
      </c>
      <c r="V42" s="1">
        <v>104.6</v>
      </c>
      <c r="W42" s="1">
        <v>102.6</v>
      </c>
      <c r="X42" s="1">
        <v>117.2</v>
      </c>
      <c r="Y42" s="1">
        <v>107</v>
      </c>
      <c r="Z42" s="1">
        <v>116.8</v>
      </c>
      <c r="AA42" s="1"/>
      <c r="AB42" s="1">
        <f t="shared" si="14"/>
        <v>168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74</v>
      </c>
      <c r="B43" s="12" t="s">
        <v>31</v>
      </c>
      <c r="C43" s="12"/>
      <c r="D43" s="12">
        <v>435.23200000000003</v>
      </c>
      <c r="E43" s="12">
        <v>435.23200000000003</v>
      </c>
      <c r="F43" s="12"/>
      <c r="G43" s="13">
        <v>0</v>
      </c>
      <c r="H43" s="12">
        <v>45</v>
      </c>
      <c r="I43" s="12" t="s">
        <v>32</v>
      </c>
      <c r="J43" s="12">
        <v>435.23200000000003</v>
      </c>
      <c r="K43" s="12">
        <f t="shared" si="13"/>
        <v>0</v>
      </c>
      <c r="L43" s="12">
        <f t="shared" si="4"/>
        <v>0</v>
      </c>
      <c r="M43" s="12">
        <v>435.23200000000003</v>
      </c>
      <c r="N43" s="12"/>
      <c r="O43" s="12">
        <f t="shared" si="5"/>
        <v>0</v>
      </c>
      <c r="P43" s="14"/>
      <c r="Q43" s="14"/>
      <c r="R43" s="12"/>
      <c r="S43" s="12" t="e">
        <f t="shared" si="7"/>
        <v>#DIV/0!</v>
      </c>
      <c r="T43" s="12" t="e">
        <f t="shared" si="8"/>
        <v>#DIV/0!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 t="s">
        <v>38</v>
      </c>
      <c r="AB43" s="12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75</v>
      </c>
      <c r="B44" s="12" t="s">
        <v>37</v>
      </c>
      <c r="C44" s="12"/>
      <c r="D44" s="12"/>
      <c r="E44" s="12"/>
      <c r="F44" s="12"/>
      <c r="G44" s="13">
        <v>0</v>
      </c>
      <c r="H44" s="12">
        <v>45</v>
      </c>
      <c r="I44" s="12" t="s">
        <v>32</v>
      </c>
      <c r="J44" s="12"/>
      <c r="K44" s="12">
        <f t="shared" si="13"/>
        <v>0</v>
      </c>
      <c r="L44" s="12">
        <f t="shared" si="4"/>
        <v>0</v>
      </c>
      <c r="M44" s="12"/>
      <c r="N44" s="12"/>
      <c r="O44" s="12">
        <f t="shared" si="5"/>
        <v>0</v>
      </c>
      <c r="P44" s="14"/>
      <c r="Q44" s="14"/>
      <c r="R44" s="12"/>
      <c r="S44" s="12" t="e">
        <f t="shared" si="7"/>
        <v>#DIV/0!</v>
      </c>
      <c r="T44" s="12" t="e">
        <f t="shared" si="8"/>
        <v>#DIV/0!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 t="s">
        <v>38</v>
      </c>
      <c r="AB44" s="12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76</v>
      </c>
      <c r="B45" s="12" t="s">
        <v>37</v>
      </c>
      <c r="C45" s="12"/>
      <c r="D45" s="12"/>
      <c r="E45" s="12"/>
      <c r="F45" s="12"/>
      <c r="G45" s="13">
        <v>0</v>
      </c>
      <c r="H45" s="12">
        <v>40</v>
      </c>
      <c r="I45" s="12" t="s">
        <v>32</v>
      </c>
      <c r="J45" s="12"/>
      <c r="K45" s="12">
        <f t="shared" si="13"/>
        <v>0</v>
      </c>
      <c r="L45" s="12">
        <f t="shared" si="4"/>
        <v>0</v>
      </c>
      <c r="M45" s="12"/>
      <c r="N45" s="12"/>
      <c r="O45" s="12">
        <f t="shared" si="5"/>
        <v>0</v>
      </c>
      <c r="P45" s="14"/>
      <c r="Q45" s="14"/>
      <c r="R45" s="12"/>
      <c r="S45" s="12" t="e">
        <f t="shared" si="7"/>
        <v>#DIV/0!</v>
      </c>
      <c r="T45" s="12" t="e">
        <f t="shared" si="8"/>
        <v>#DIV/0!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 t="s">
        <v>38</v>
      </c>
      <c r="AB45" s="12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31</v>
      </c>
      <c r="C46" s="1">
        <v>56.927</v>
      </c>
      <c r="D46" s="1">
        <v>396.32299999999998</v>
      </c>
      <c r="E46" s="1">
        <v>176.69</v>
      </c>
      <c r="F46" s="1">
        <v>234.34899999999999</v>
      </c>
      <c r="G46" s="6">
        <v>1</v>
      </c>
      <c r="H46" s="1">
        <v>40</v>
      </c>
      <c r="I46" s="1" t="s">
        <v>32</v>
      </c>
      <c r="J46" s="1">
        <v>190.37299999999999</v>
      </c>
      <c r="K46" s="1">
        <f t="shared" si="13"/>
        <v>-13.682999999999993</v>
      </c>
      <c r="L46" s="1">
        <f t="shared" si="4"/>
        <v>99.417000000000002</v>
      </c>
      <c r="M46" s="1">
        <v>77.272999999999996</v>
      </c>
      <c r="N46" s="1">
        <v>45.164200000000051</v>
      </c>
      <c r="O46" s="1">
        <f t="shared" si="5"/>
        <v>19.883400000000002</v>
      </c>
      <c r="P46" s="5"/>
      <c r="Q46" s="5"/>
      <c r="R46" s="1"/>
      <c r="S46" s="1">
        <f t="shared" si="7"/>
        <v>14.057615900701089</v>
      </c>
      <c r="T46" s="1">
        <f t="shared" si="8"/>
        <v>14.057615900701089</v>
      </c>
      <c r="U46" s="1">
        <v>31.177</v>
      </c>
      <c r="V46" s="1">
        <v>32.4208</v>
      </c>
      <c r="W46" s="1">
        <v>41.110799999999998</v>
      </c>
      <c r="X46" s="1">
        <v>36.595599999999997</v>
      </c>
      <c r="Y46" s="1">
        <v>24.7806</v>
      </c>
      <c r="Z46" s="1">
        <v>30.5746</v>
      </c>
      <c r="AA46" s="1"/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37</v>
      </c>
      <c r="C47" s="1">
        <v>228</v>
      </c>
      <c r="D47" s="1">
        <v>606</v>
      </c>
      <c r="E47" s="1">
        <v>432</v>
      </c>
      <c r="F47" s="1">
        <v>342</v>
      </c>
      <c r="G47" s="6">
        <v>0.4</v>
      </c>
      <c r="H47" s="1">
        <v>40</v>
      </c>
      <c r="I47" s="1" t="s">
        <v>32</v>
      </c>
      <c r="J47" s="1">
        <v>433</v>
      </c>
      <c r="K47" s="1">
        <f t="shared" si="13"/>
        <v>-1</v>
      </c>
      <c r="L47" s="1">
        <f t="shared" si="4"/>
        <v>252</v>
      </c>
      <c r="M47" s="1">
        <v>180</v>
      </c>
      <c r="N47" s="1">
        <v>62.400000000000027</v>
      </c>
      <c r="O47" s="1">
        <f t="shared" si="5"/>
        <v>50.4</v>
      </c>
      <c r="P47" s="5">
        <f t="shared" ref="P47:P48" si="15">10*O47-N47-F47</f>
        <v>99.599999999999966</v>
      </c>
      <c r="Q47" s="5"/>
      <c r="R47" s="1"/>
      <c r="S47" s="1">
        <f t="shared" si="7"/>
        <v>10</v>
      </c>
      <c r="T47" s="1">
        <f t="shared" si="8"/>
        <v>8.0238095238095255</v>
      </c>
      <c r="U47" s="1">
        <v>53.6</v>
      </c>
      <c r="V47" s="1">
        <v>57</v>
      </c>
      <c r="W47" s="1">
        <v>59</v>
      </c>
      <c r="X47" s="1">
        <v>69.2</v>
      </c>
      <c r="Y47" s="1">
        <v>62.6</v>
      </c>
      <c r="Z47" s="1">
        <v>59</v>
      </c>
      <c r="AA47" s="1"/>
      <c r="AB47" s="1">
        <f t="shared" si="14"/>
        <v>40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37</v>
      </c>
      <c r="C48" s="1">
        <v>210</v>
      </c>
      <c r="D48" s="1">
        <v>834</v>
      </c>
      <c r="E48" s="1">
        <v>473</v>
      </c>
      <c r="F48" s="1">
        <v>486</v>
      </c>
      <c r="G48" s="6">
        <v>0.4</v>
      </c>
      <c r="H48" s="1">
        <v>45</v>
      </c>
      <c r="I48" s="1" t="s">
        <v>32</v>
      </c>
      <c r="J48" s="1">
        <v>476</v>
      </c>
      <c r="K48" s="1">
        <f t="shared" si="13"/>
        <v>-3</v>
      </c>
      <c r="L48" s="1">
        <f t="shared" si="4"/>
        <v>293</v>
      </c>
      <c r="M48" s="1">
        <v>180</v>
      </c>
      <c r="N48" s="1"/>
      <c r="O48" s="1">
        <f t="shared" si="5"/>
        <v>58.6</v>
      </c>
      <c r="P48" s="5">
        <f t="shared" si="15"/>
        <v>100</v>
      </c>
      <c r="Q48" s="5"/>
      <c r="R48" s="1"/>
      <c r="S48" s="1">
        <f t="shared" si="7"/>
        <v>10</v>
      </c>
      <c r="T48" s="1">
        <f t="shared" si="8"/>
        <v>8.2935153583617751</v>
      </c>
      <c r="U48" s="1">
        <v>45.8</v>
      </c>
      <c r="V48" s="1">
        <v>53.2</v>
      </c>
      <c r="W48" s="1">
        <v>79.8</v>
      </c>
      <c r="X48" s="1">
        <v>88.2</v>
      </c>
      <c r="Y48" s="1">
        <v>66.400000000000006</v>
      </c>
      <c r="Z48" s="1">
        <v>64.8</v>
      </c>
      <c r="AA48" s="1"/>
      <c r="AB48" s="1">
        <f t="shared" si="14"/>
        <v>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 t="s">
        <v>80</v>
      </c>
      <c r="B49" s="9" t="s">
        <v>31</v>
      </c>
      <c r="C49" s="9"/>
      <c r="D49" s="9">
        <v>34.520000000000003</v>
      </c>
      <c r="E49" s="9">
        <v>34.520000000000003</v>
      </c>
      <c r="F49" s="9"/>
      <c r="G49" s="10">
        <v>0</v>
      </c>
      <c r="H49" s="9" t="e">
        <v>#N/A</v>
      </c>
      <c r="I49" s="9" t="s">
        <v>49</v>
      </c>
      <c r="J49" s="9">
        <v>34.520000000000003</v>
      </c>
      <c r="K49" s="9">
        <f t="shared" si="13"/>
        <v>0</v>
      </c>
      <c r="L49" s="9">
        <f t="shared" si="4"/>
        <v>0</v>
      </c>
      <c r="M49" s="9">
        <v>34.520000000000003</v>
      </c>
      <c r="N49" s="9"/>
      <c r="O49" s="9">
        <f t="shared" si="5"/>
        <v>0</v>
      </c>
      <c r="P49" s="11"/>
      <c r="Q49" s="11"/>
      <c r="R49" s="9"/>
      <c r="S49" s="9" t="e">
        <f t="shared" si="7"/>
        <v>#DIV/0!</v>
      </c>
      <c r="T49" s="9" t="e">
        <f t="shared" si="8"/>
        <v>#DIV/0!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/>
      <c r="AB49" s="9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81</v>
      </c>
      <c r="B50" s="12" t="s">
        <v>31</v>
      </c>
      <c r="C50" s="12"/>
      <c r="D50" s="12">
        <v>51.506</v>
      </c>
      <c r="E50" s="12">
        <v>51.506</v>
      </c>
      <c r="F50" s="12"/>
      <c r="G50" s="13">
        <v>0</v>
      </c>
      <c r="H50" s="12" t="e">
        <v>#N/A</v>
      </c>
      <c r="I50" s="12" t="s">
        <v>32</v>
      </c>
      <c r="J50" s="12">
        <v>51.506</v>
      </c>
      <c r="K50" s="12">
        <f t="shared" si="13"/>
        <v>0</v>
      </c>
      <c r="L50" s="12">
        <f t="shared" si="4"/>
        <v>0</v>
      </c>
      <c r="M50" s="12">
        <v>51.506</v>
      </c>
      <c r="N50" s="12"/>
      <c r="O50" s="12">
        <f t="shared" si="5"/>
        <v>0</v>
      </c>
      <c r="P50" s="14"/>
      <c r="Q50" s="14"/>
      <c r="R50" s="12"/>
      <c r="S50" s="12" t="e">
        <f t="shared" si="7"/>
        <v>#DIV/0!</v>
      </c>
      <c r="T50" s="12" t="e">
        <f t="shared" si="8"/>
        <v>#DIV/0!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 t="s">
        <v>38</v>
      </c>
      <c r="AB50" s="12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82</v>
      </c>
      <c r="B51" s="12" t="s">
        <v>37</v>
      </c>
      <c r="C51" s="12"/>
      <c r="D51" s="12">
        <v>24</v>
      </c>
      <c r="E51" s="12">
        <v>24</v>
      </c>
      <c r="F51" s="12"/>
      <c r="G51" s="13">
        <v>0</v>
      </c>
      <c r="H51" s="12">
        <v>40</v>
      </c>
      <c r="I51" s="12" t="s">
        <v>32</v>
      </c>
      <c r="J51" s="12">
        <v>36</v>
      </c>
      <c r="K51" s="12">
        <f t="shared" si="13"/>
        <v>-12</v>
      </c>
      <c r="L51" s="12">
        <f t="shared" si="4"/>
        <v>0</v>
      </c>
      <c r="M51" s="12">
        <v>24</v>
      </c>
      <c r="N51" s="12"/>
      <c r="O51" s="12">
        <f t="shared" si="5"/>
        <v>0</v>
      </c>
      <c r="P51" s="14"/>
      <c r="Q51" s="14"/>
      <c r="R51" s="12"/>
      <c r="S51" s="12" t="e">
        <f t="shared" si="7"/>
        <v>#DIV/0!</v>
      </c>
      <c r="T51" s="12" t="e">
        <f t="shared" si="8"/>
        <v>#DIV/0!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 t="s">
        <v>38</v>
      </c>
      <c r="AB51" s="12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37</v>
      </c>
      <c r="C52" s="1">
        <v>372</v>
      </c>
      <c r="D52" s="1">
        <v>1850</v>
      </c>
      <c r="E52" s="1">
        <v>1439</v>
      </c>
      <c r="F52" s="1">
        <v>606</v>
      </c>
      <c r="G52" s="6">
        <v>0.4</v>
      </c>
      <c r="H52" s="1">
        <v>40</v>
      </c>
      <c r="I52" s="1" t="s">
        <v>32</v>
      </c>
      <c r="J52" s="1">
        <v>1440</v>
      </c>
      <c r="K52" s="1">
        <f t="shared" si="13"/>
        <v>-1</v>
      </c>
      <c r="L52" s="1">
        <f t="shared" si="4"/>
        <v>599</v>
      </c>
      <c r="M52" s="1">
        <v>840</v>
      </c>
      <c r="N52" s="1">
        <v>253.89999999999989</v>
      </c>
      <c r="O52" s="1">
        <f t="shared" si="5"/>
        <v>119.8</v>
      </c>
      <c r="P52" s="5">
        <f t="shared" ref="P52:P57" si="16">10*O52-N52-F52</f>
        <v>338.10000000000014</v>
      </c>
      <c r="Q52" s="5"/>
      <c r="R52" s="1"/>
      <c r="S52" s="1">
        <f t="shared" si="7"/>
        <v>10</v>
      </c>
      <c r="T52" s="1">
        <f t="shared" si="8"/>
        <v>7.1777963272120191</v>
      </c>
      <c r="U52" s="1">
        <v>120.6</v>
      </c>
      <c r="V52" s="1">
        <v>120.2</v>
      </c>
      <c r="W52" s="1">
        <v>115.6</v>
      </c>
      <c r="X52" s="1">
        <v>127.4</v>
      </c>
      <c r="Y52" s="1">
        <v>114</v>
      </c>
      <c r="Z52" s="1">
        <v>124.8</v>
      </c>
      <c r="AA52" s="1"/>
      <c r="AB52" s="1">
        <f t="shared" si="14"/>
        <v>135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31</v>
      </c>
      <c r="C53" s="1">
        <v>200.47499999999999</v>
      </c>
      <c r="D53" s="1">
        <v>10.701000000000001</v>
      </c>
      <c r="E53" s="1">
        <v>131.68100000000001</v>
      </c>
      <c r="F53" s="1">
        <v>62.033000000000001</v>
      </c>
      <c r="G53" s="6">
        <v>1</v>
      </c>
      <c r="H53" s="1">
        <v>50</v>
      </c>
      <c r="I53" s="1" t="s">
        <v>32</v>
      </c>
      <c r="J53" s="1">
        <v>131.35</v>
      </c>
      <c r="K53" s="1">
        <f t="shared" si="13"/>
        <v>0.33100000000001728</v>
      </c>
      <c r="L53" s="1">
        <f t="shared" si="4"/>
        <v>131.68100000000001</v>
      </c>
      <c r="M53" s="1"/>
      <c r="N53" s="1">
        <v>86.41100000000003</v>
      </c>
      <c r="O53" s="1">
        <f t="shared" si="5"/>
        <v>26.336200000000002</v>
      </c>
      <c r="P53" s="5">
        <f t="shared" si="16"/>
        <v>114.91799999999999</v>
      </c>
      <c r="Q53" s="5"/>
      <c r="R53" s="1"/>
      <c r="S53" s="1">
        <f t="shared" si="7"/>
        <v>10</v>
      </c>
      <c r="T53" s="1">
        <f t="shared" si="8"/>
        <v>5.6365003303437859</v>
      </c>
      <c r="U53" s="1">
        <v>20.440000000000001</v>
      </c>
      <c r="V53" s="1">
        <v>15.6112</v>
      </c>
      <c r="W53" s="1">
        <v>14.2646</v>
      </c>
      <c r="X53" s="1">
        <v>19.820799999999998</v>
      </c>
      <c r="Y53" s="1">
        <v>28.685600000000001</v>
      </c>
      <c r="Z53" s="1">
        <v>24.488199999999999</v>
      </c>
      <c r="AA53" s="1"/>
      <c r="AB53" s="1">
        <f t="shared" si="14"/>
        <v>115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31</v>
      </c>
      <c r="C54" s="1">
        <v>257.93799999999999</v>
      </c>
      <c r="D54" s="1"/>
      <c r="E54" s="1">
        <v>96.968999999999994</v>
      </c>
      <c r="F54" s="1">
        <v>128.58000000000001</v>
      </c>
      <c r="G54" s="6">
        <v>1</v>
      </c>
      <c r="H54" s="1">
        <v>50</v>
      </c>
      <c r="I54" s="1" t="s">
        <v>32</v>
      </c>
      <c r="J54" s="1">
        <v>99.7</v>
      </c>
      <c r="K54" s="1">
        <f t="shared" si="13"/>
        <v>-2.7310000000000088</v>
      </c>
      <c r="L54" s="1">
        <f t="shared" si="4"/>
        <v>96.968999999999994</v>
      </c>
      <c r="M54" s="1"/>
      <c r="N54" s="1">
        <v>93.697600000000023</v>
      </c>
      <c r="O54" s="1">
        <f t="shared" si="5"/>
        <v>19.393799999999999</v>
      </c>
      <c r="P54" s="5"/>
      <c r="Q54" s="5"/>
      <c r="R54" s="1"/>
      <c r="S54" s="1">
        <f t="shared" si="7"/>
        <v>11.461271127886235</v>
      </c>
      <c r="T54" s="1">
        <f t="shared" si="8"/>
        <v>11.461271127886235</v>
      </c>
      <c r="U54" s="1">
        <v>24.244800000000001</v>
      </c>
      <c r="V54" s="1">
        <v>20.731200000000001</v>
      </c>
      <c r="W54" s="1">
        <v>21.937799999999999</v>
      </c>
      <c r="X54" s="1">
        <v>25.946999999999999</v>
      </c>
      <c r="Y54" s="1">
        <v>34.252000000000002</v>
      </c>
      <c r="Z54" s="1">
        <v>33.2258</v>
      </c>
      <c r="AA54" s="1"/>
      <c r="AB54" s="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31</v>
      </c>
      <c r="C55" s="1">
        <v>43.738</v>
      </c>
      <c r="D55" s="1">
        <v>372.34</v>
      </c>
      <c r="E55" s="1">
        <v>205.56100000000001</v>
      </c>
      <c r="F55" s="1">
        <v>175.273</v>
      </c>
      <c r="G55" s="6">
        <v>1</v>
      </c>
      <c r="H55" s="1">
        <v>40</v>
      </c>
      <c r="I55" s="1" t="s">
        <v>32</v>
      </c>
      <c r="J55" s="1">
        <v>209.203</v>
      </c>
      <c r="K55" s="1">
        <f t="shared" si="13"/>
        <v>-3.6419999999999959</v>
      </c>
      <c r="L55" s="1">
        <f t="shared" si="4"/>
        <v>101.45800000000001</v>
      </c>
      <c r="M55" s="1">
        <v>104.10299999999999</v>
      </c>
      <c r="N55" s="1"/>
      <c r="O55" s="1">
        <f t="shared" si="5"/>
        <v>20.291600000000003</v>
      </c>
      <c r="P55" s="5">
        <f t="shared" si="16"/>
        <v>27.643000000000029</v>
      </c>
      <c r="Q55" s="5"/>
      <c r="R55" s="1"/>
      <c r="S55" s="1">
        <f t="shared" si="7"/>
        <v>10</v>
      </c>
      <c r="T55" s="1">
        <f t="shared" si="8"/>
        <v>8.6377121567545174</v>
      </c>
      <c r="U55" s="1">
        <v>22.3704</v>
      </c>
      <c r="V55" s="1">
        <v>26.7804</v>
      </c>
      <c r="W55" s="1">
        <v>22.816600000000001</v>
      </c>
      <c r="X55" s="1">
        <v>21.715199999999999</v>
      </c>
      <c r="Y55" s="1">
        <v>20.2408</v>
      </c>
      <c r="Z55" s="1">
        <v>22.481200000000001</v>
      </c>
      <c r="AA55" s="1"/>
      <c r="AB55" s="1">
        <f t="shared" si="14"/>
        <v>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31</v>
      </c>
      <c r="C56" s="1">
        <v>313.08100000000002</v>
      </c>
      <c r="D56" s="1">
        <v>4432.3710000000001</v>
      </c>
      <c r="E56" s="1">
        <v>4034.3240000000001</v>
      </c>
      <c r="F56" s="1">
        <v>588.15499999999997</v>
      </c>
      <c r="G56" s="6">
        <v>1</v>
      </c>
      <c r="H56" s="1">
        <v>40</v>
      </c>
      <c r="I56" s="1" t="s">
        <v>32</v>
      </c>
      <c r="J56" s="1">
        <v>4034.7080000000001</v>
      </c>
      <c r="K56" s="1">
        <f t="shared" si="13"/>
        <v>-0.38400000000001455</v>
      </c>
      <c r="L56" s="1">
        <f t="shared" si="4"/>
        <v>505.61599999999999</v>
      </c>
      <c r="M56" s="1">
        <v>3528.7080000000001</v>
      </c>
      <c r="N56" s="1">
        <v>172.65409999999969</v>
      </c>
      <c r="O56" s="1">
        <f t="shared" si="5"/>
        <v>101.1232</v>
      </c>
      <c r="P56" s="5">
        <f t="shared" si="16"/>
        <v>250.42290000000025</v>
      </c>
      <c r="Q56" s="5"/>
      <c r="R56" s="1"/>
      <c r="S56" s="1">
        <f t="shared" si="7"/>
        <v>10</v>
      </c>
      <c r="T56" s="1">
        <f t="shared" si="8"/>
        <v>7.5235860811366706</v>
      </c>
      <c r="U56" s="1">
        <v>107.95</v>
      </c>
      <c r="V56" s="1">
        <v>105.6266</v>
      </c>
      <c r="W56" s="1">
        <v>96.8536</v>
      </c>
      <c r="X56" s="1">
        <v>108.1233999999999</v>
      </c>
      <c r="Y56" s="1">
        <v>100.74420000000001</v>
      </c>
      <c r="Z56" s="1">
        <v>89.335000000000036</v>
      </c>
      <c r="AA56" s="1"/>
      <c r="AB56" s="1">
        <f t="shared" si="14"/>
        <v>250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31</v>
      </c>
      <c r="C57" s="1">
        <v>44.698999999999998</v>
      </c>
      <c r="D57" s="1">
        <v>240.792</v>
      </c>
      <c r="E57" s="1">
        <v>208.20699999999999</v>
      </c>
      <c r="F57" s="1">
        <v>37.932000000000002</v>
      </c>
      <c r="G57" s="6">
        <v>1</v>
      </c>
      <c r="H57" s="1">
        <v>40</v>
      </c>
      <c r="I57" s="1" t="s">
        <v>32</v>
      </c>
      <c r="J57" s="1">
        <v>249.59399999999999</v>
      </c>
      <c r="K57" s="1">
        <f t="shared" si="13"/>
        <v>-41.387</v>
      </c>
      <c r="L57" s="1">
        <f t="shared" si="4"/>
        <v>53.712999999999994</v>
      </c>
      <c r="M57" s="1">
        <v>154.494</v>
      </c>
      <c r="N57" s="1">
        <v>28.72150000000001</v>
      </c>
      <c r="O57" s="1">
        <f t="shared" si="5"/>
        <v>10.742599999999999</v>
      </c>
      <c r="P57" s="5">
        <f t="shared" si="16"/>
        <v>40.77249999999998</v>
      </c>
      <c r="Q57" s="5"/>
      <c r="R57" s="1"/>
      <c r="S57" s="1">
        <f t="shared" si="7"/>
        <v>10</v>
      </c>
      <c r="T57" s="1">
        <f t="shared" si="8"/>
        <v>6.2045966525794514</v>
      </c>
      <c r="U57" s="1">
        <v>10.2598</v>
      </c>
      <c r="V57" s="1">
        <v>14.6592</v>
      </c>
      <c r="W57" s="1">
        <v>22.9514</v>
      </c>
      <c r="X57" s="1">
        <v>19.749199999999998</v>
      </c>
      <c r="Y57" s="1">
        <v>14.913600000000001</v>
      </c>
      <c r="Z57" s="1">
        <v>12.783200000000001</v>
      </c>
      <c r="AA57" s="1"/>
      <c r="AB57" s="1">
        <f t="shared" si="14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89</v>
      </c>
      <c r="B58" s="12" t="s">
        <v>37</v>
      </c>
      <c r="C58" s="12"/>
      <c r="D58" s="12"/>
      <c r="E58" s="12"/>
      <c r="F58" s="12"/>
      <c r="G58" s="13">
        <v>0</v>
      </c>
      <c r="H58" s="12">
        <v>50</v>
      </c>
      <c r="I58" s="12" t="s">
        <v>32</v>
      </c>
      <c r="J58" s="12"/>
      <c r="K58" s="12">
        <f t="shared" si="13"/>
        <v>0</v>
      </c>
      <c r="L58" s="12">
        <f t="shared" si="4"/>
        <v>0</v>
      </c>
      <c r="M58" s="12"/>
      <c r="N58" s="12"/>
      <c r="O58" s="12">
        <f t="shared" si="5"/>
        <v>0</v>
      </c>
      <c r="P58" s="14"/>
      <c r="Q58" s="14"/>
      <c r="R58" s="12"/>
      <c r="S58" s="12" t="e">
        <f t="shared" si="7"/>
        <v>#DIV/0!</v>
      </c>
      <c r="T58" s="12" t="e">
        <f t="shared" si="8"/>
        <v>#DIV/0!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 t="s">
        <v>38</v>
      </c>
      <c r="AB58" s="12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31</v>
      </c>
      <c r="C59" s="1">
        <v>184.773</v>
      </c>
      <c r="D59" s="1">
        <v>779.14499999999998</v>
      </c>
      <c r="E59" s="1">
        <v>618.94600000000003</v>
      </c>
      <c r="F59" s="1">
        <v>290.55399999999997</v>
      </c>
      <c r="G59" s="6">
        <v>1</v>
      </c>
      <c r="H59" s="1">
        <v>40</v>
      </c>
      <c r="I59" s="1" t="s">
        <v>32</v>
      </c>
      <c r="J59" s="1">
        <v>633.53300000000002</v>
      </c>
      <c r="K59" s="1">
        <f t="shared" si="13"/>
        <v>-14.586999999999989</v>
      </c>
      <c r="L59" s="1">
        <f t="shared" si="4"/>
        <v>193.71300000000002</v>
      </c>
      <c r="M59" s="1">
        <v>425.233</v>
      </c>
      <c r="N59" s="1">
        <v>67.973499999999916</v>
      </c>
      <c r="O59" s="1">
        <f t="shared" si="5"/>
        <v>38.742600000000003</v>
      </c>
      <c r="P59" s="5">
        <f t="shared" ref="P59:P60" si="17">10*O59-N59-F59</f>
        <v>28.898500000000126</v>
      </c>
      <c r="Q59" s="5"/>
      <c r="R59" s="1"/>
      <c r="S59" s="1">
        <f t="shared" si="7"/>
        <v>10</v>
      </c>
      <c r="T59" s="1">
        <f t="shared" si="8"/>
        <v>9.2540898132804692</v>
      </c>
      <c r="U59" s="1">
        <v>47.409599999999998</v>
      </c>
      <c r="V59" s="1">
        <v>46.1036</v>
      </c>
      <c r="W59" s="1">
        <v>37.316200000000002</v>
      </c>
      <c r="X59" s="1">
        <v>39.712200000000003</v>
      </c>
      <c r="Y59" s="1">
        <v>46.328000000000003</v>
      </c>
      <c r="Z59" s="1">
        <v>42.8596</v>
      </c>
      <c r="AA59" s="1"/>
      <c r="AB59" s="1">
        <f t="shared" si="14"/>
        <v>29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37</v>
      </c>
      <c r="C60" s="1">
        <v>229</v>
      </c>
      <c r="D60" s="1">
        <v>774</v>
      </c>
      <c r="E60" s="1">
        <v>542</v>
      </c>
      <c r="F60" s="1">
        <v>389</v>
      </c>
      <c r="G60" s="6">
        <v>0.4</v>
      </c>
      <c r="H60" s="1">
        <v>40</v>
      </c>
      <c r="I60" s="1" t="s">
        <v>32</v>
      </c>
      <c r="J60" s="1">
        <v>553</v>
      </c>
      <c r="K60" s="1">
        <f t="shared" si="13"/>
        <v>-11</v>
      </c>
      <c r="L60" s="1">
        <f t="shared" si="4"/>
        <v>338</v>
      </c>
      <c r="M60" s="1">
        <v>204</v>
      </c>
      <c r="N60" s="1">
        <v>128.60000000000011</v>
      </c>
      <c r="O60" s="1">
        <f t="shared" si="5"/>
        <v>67.599999999999994</v>
      </c>
      <c r="P60" s="5">
        <f t="shared" si="17"/>
        <v>158.39999999999986</v>
      </c>
      <c r="Q60" s="5"/>
      <c r="R60" s="1"/>
      <c r="S60" s="1">
        <f t="shared" si="7"/>
        <v>10</v>
      </c>
      <c r="T60" s="1">
        <f t="shared" si="8"/>
        <v>7.6568047337278129</v>
      </c>
      <c r="U60" s="1">
        <v>71.8</v>
      </c>
      <c r="V60" s="1">
        <v>72.2</v>
      </c>
      <c r="W60" s="1">
        <v>62</v>
      </c>
      <c r="X60" s="1">
        <v>72.8</v>
      </c>
      <c r="Y60" s="1">
        <v>73.8</v>
      </c>
      <c r="Z60" s="1">
        <v>78.400000000000006</v>
      </c>
      <c r="AA60" s="1"/>
      <c r="AB60" s="1">
        <f t="shared" si="14"/>
        <v>63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37</v>
      </c>
      <c r="C61" s="1">
        <v>262</v>
      </c>
      <c r="D61" s="1">
        <v>582</v>
      </c>
      <c r="E61" s="1">
        <v>383</v>
      </c>
      <c r="F61" s="1">
        <v>390</v>
      </c>
      <c r="G61" s="6">
        <v>0.4</v>
      </c>
      <c r="H61" s="1">
        <v>40</v>
      </c>
      <c r="I61" s="1" t="s">
        <v>32</v>
      </c>
      <c r="J61" s="1">
        <v>450</v>
      </c>
      <c r="K61" s="1">
        <f t="shared" si="13"/>
        <v>-67</v>
      </c>
      <c r="L61" s="1">
        <f t="shared" si="4"/>
        <v>251</v>
      </c>
      <c r="M61" s="1">
        <v>132</v>
      </c>
      <c r="N61" s="1">
        <v>248.39999999999989</v>
      </c>
      <c r="O61" s="1">
        <f t="shared" si="5"/>
        <v>50.2</v>
      </c>
      <c r="P61" s="5"/>
      <c r="Q61" s="5"/>
      <c r="R61" s="1"/>
      <c r="S61" s="1">
        <f t="shared" si="7"/>
        <v>12.717131474103581</v>
      </c>
      <c r="T61" s="1">
        <f t="shared" si="8"/>
        <v>12.717131474103581</v>
      </c>
      <c r="U61" s="1">
        <v>75.599999999999994</v>
      </c>
      <c r="V61" s="1">
        <v>80.599999999999994</v>
      </c>
      <c r="W61" s="1">
        <v>70</v>
      </c>
      <c r="X61" s="1">
        <v>76.8</v>
      </c>
      <c r="Y61" s="1">
        <v>78.8</v>
      </c>
      <c r="Z61" s="1">
        <v>82.2</v>
      </c>
      <c r="AA61" s="1"/>
      <c r="AB61" s="1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2" t="s">
        <v>93</v>
      </c>
      <c r="B62" s="12" t="s">
        <v>31</v>
      </c>
      <c r="C62" s="12"/>
      <c r="D62" s="12"/>
      <c r="E62" s="12"/>
      <c r="F62" s="12"/>
      <c r="G62" s="13">
        <v>0</v>
      </c>
      <c r="H62" s="12">
        <v>55</v>
      </c>
      <c r="I62" s="12" t="s">
        <v>32</v>
      </c>
      <c r="J62" s="12"/>
      <c r="K62" s="12">
        <f t="shared" si="13"/>
        <v>0</v>
      </c>
      <c r="L62" s="12">
        <f t="shared" si="4"/>
        <v>0</v>
      </c>
      <c r="M62" s="12"/>
      <c r="N62" s="12"/>
      <c r="O62" s="12">
        <f t="shared" si="5"/>
        <v>0</v>
      </c>
      <c r="P62" s="14"/>
      <c r="Q62" s="14"/>
      <c r="R62" s="12"/>
      <c r="S62" s="12" t="e">
        <f t="shared" si="7"/>
        <v>#DIV/0!</v>
      </c>
      <c r="T62" s="12" t="e">
        <f t="shared" si="8"/>
        <v>#DIV/0!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 t="s">
        <v>38</v>
      </c>
      <c r="AB62" s="12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31</v>
      </c>
      <c r="C63" s="1">
        <v>319.57400000000001</v>
      </c>
      <c r="D63" s="1"/>
      <c r="E63" s="1">
        <v>158.691</v>
      </c>
      <c r="F63" s="1">
        <v>112.035</v>
      </c>
      <c r="G63" s="6">
        <v>1</v>
      </c>
      <c r="H63" s="1">
        <v>50</v>
      </c>
      <c r="I63" s="1" t="s">
        <v>32</v>
      </c>
      <c r="J63" s="1">
        <v>153.69999999999999</v>
      </c>
      <c r="K63" s="1">
        <f t="shared" si="13"/>
        <v>4.9910000000000139</v>
      </c>
      <c r="L63" s="1">
        <f t="shared" si="4"/>
        <v>158.691</v>
      </c>
      <c r="M63" s="1"/>
      <c r="N63" s="1">
        <v>94.952000000000027</v>
      </c>
      <c r="O63" s="1">
        <f t="shared" si="5"/>
        <v>31.738199999999999</v>
      </c>
      <c r="P63" s="5">
        <f>10*O63-N63-F63</f>
        <v>110.39499999999998</v>
      </c>
      <c r="Q63" s="5"/>
      <c r="R63" s="1"/>
      <c r="S63" s="1">
        <f t="shared" si="7"/>
        <v>10</v>
      </c>
      <c r="T63" s="1">
        <f t="shared" si="8"/>
        <v>6.5216994032427813</v>
      </c>
      <c r="U63" s="1">
        <v>27.407</v>
      </c>
      <c r="V63" s="1">
        <v>19.986799999999999</v>
      </c>
      <c r="W63" s="1">
        <v>22.723600000000001</v>
      </c>
      <c r="X63" s="1">
        <v>35.701999999999998</v>
      </c>
      <c r="Y63" s="1">
        <v>41.514200000000002</v>
      </c>
      <c r="Z63" s="1">
        <v>34.902999999999999</v>
      </c>
      <c r="AA63" s="1"/>
      <c r="AB63" s="1">
        <f t="shared" si="14"/>
        <v>110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95</v>
      </c>
      <c r="B64" s="12" t="s">
        <v>31</v>
      </c>
      <c r="C64" s="12"/>
      <c r="D64" s="12"/>
      <c r="E64" s="12"/>
      <c r="F64" s="12"/>
      <c r="G64" s="13">
        <v>0</v>
      </c>
      <c r="H64" s="12">
        <v>50</v>
      </c>
      <c r="I64" s="12" t="s">
        <v>32</v>
      </c>
      <c r="J64" s="12"/>
      <c r="K64" s="12">
        <f t="shared" si="13"/>
        <v>0</v>
      </c>
      <c r="L64" s="12">
        <f t="shared" si="4"/>
        <v>0</v>
      </c>
      <c r="M64" s="12"/>
      <c r="N64" s="12"/>
      <c r="O64" s="12">
        <f t="shared" si="5"/>
        <v>0</v>
      </c>
      <c r="P64" s="14"/>
      <c r="Q64" s="14"/>
      <c r="R64" s="12"/>
      <c r="S64" s="12" t="e">
        <f t="shared" si="7"/>
        <v>#DIV/0!</v>
      </c>
      <c r="T64" s="12" t="e">
        <f t="shared" si="8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 t="s">
        <v>38</v>
      </c>
      <c r="AB64" s="12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96</v>
      </c>
      <c r="B65" s="12" t="s">
        <v>37</v>
      </c>
      <c r="C65" s="12"/>
      <c r="D65" s="12"/>
      <c r="E65" s="12"/>
      <c r="F65" s="12"/>
      <c r="G65" s="13">
        <v>0</v>
      </c>
      <c r="H65" s="12">
        <v>50</v>
      </c>
      <c r="I65" s="12" t="s">
        <v>32</v>
      </c>
      <c r="J65" s="12"/>
      <c r="K65" s="12">
        <f t="shared" si="13"/>
        <v>0</v>
      </c>
      <c r="L65" s="12">
        <f t="shared" si="4"/>
        <v>0</v>
      </c>
      <c r="M65" s="12"/>
      <c r="N65" s="12"/>
      <c r="O65" s="12">
        <f t="shared" si="5"/>
        <v>0</v>
      </c>
      <c r="P65" s="14"/>
      <c r="Q65" s="14"/>
      <c r="R65" s="12"/>
      <c r="S65" s="12" t="e">
        <f t="shared" si="7"/>
        <v>#DIV/0!</v>
      </c>
      <c r="T65" s="12" t="e">
        <f t="shared" si="8"/>
        <v>#DIV/0!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 t="s">
        <v>38</v>
      </c>
      <c r="AB65" s="12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9" t="s">
        <v>97</v>
      </c>
      <c r="B66" s="9" t="s">
        <v>31</v>
      </c>
      <c r="C66" s="9"/>
      <c r="D66" s="9">
        <v>202.67</v>
      </c>
      <c r="E66" s="9">
        <v>202.67</v>
      </c>
      <c r="F66" s="9"/>
      <c r="G66" s="10">
        <v>0</v>
      </c>
      <c r="H66" s="9" t="e">
        <v>#N/A</v>
      </c>
      <c r="I66" s="9" t="s">
        <v>49</v>
      </c>
      <c r="J66" s="9">
        <v>202.67</v>
      </c>
      <c r="K66" s="9">
        <f t="shared" si="13"/>
        <v>0</v>
      </c>
      <c r="L66" s="9">
        <f t="shared" si="4"/>
        <v>0</v>
      </c>
      <c r="M66" s="9">
        <v>202.67</v>
      </c>
      <c r="N66" s="9"/>
      <c r="O66" s="9">
        <f t="shared" si="5"/>
        <v>0</v>
      </c>
      <c r="P66" s="11"/>
      <c r="Q66" s="11"/>
      <c r="R66" s="9"/>
      <c r="S66" s="9" t="e">
        <f t="shared" si="7"/>
        <v>#DIV/0!</v>
      </c>
      <c r="T66" s="9" t="e">
        <f t="shared" si="8"/>
        <v>#DIV/0!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/>
      <c r="AB66" s="9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37</v>
      </c>
      <c r="C67" s="1">
        <v>387</v>
      </c>
      <c r="D67" s="1">
        <v>2046</v>
      </c>
      <c r="E67" s="1">
        <v>1593</v>
      </c>
      <c r="F67" s="1">
        <v>675</v>
      </c>
      <c r="G67" s="6">
        <v>0.4</v>
      </c>
      <c r="H67" s="1">
        <v>40</v>
      </c>
      <c r="I67" s="1" t="s">
        <v>32</v>
      </c>
      <c r="J67" s="1">
        <v>1604</v>
      </c>
      <c r="K67" s="1">
        <f t="shared" si="13"/>
        <v>-11</v>
      </c>
      <c r="L67" s="1">
        <f t="shared" si="4"/>
        <v>633</v>
      </c>
      <c r="M67" s="1">
        <v>960</v>
      </c>
      <c r="N67" s="1">
        <v>259.89999999999992</v>
      </c>
      <c r="O67" s="1">
        <f t="shared" si="5"/>
        <v>126.6</v>
      </c>
      <c r="P67" s="5">
        <f t="shared" ref="P67:P70" si="18">10*O67-N67-F67</f>
        <v>331.10000000000014</v>
      </c>
      <c r="Q67" s="5"/>
      <c r="R67" s="1"/>
      <c r="S67" s="1">
        <f t="shared" si="7"/>
        <v>10</v>
      </c>
      <c r="T67" s="1">
        <f t="shared" si="8"/>
        <v>7.3846761453396521</v>
      </c>
      <c r="U67" s="1">
        <v>133</v>
      </c>
      <c r="V67" s="1">
        <v>132.19999999999999</v>
      </c>
      <c r="W67" s="1">
        <v>148.80000000000001</v>
      </c>
      <c r="X67" s="1">
        <v>158.6</v>
      </c>
      <c r="Y67" s="1">
        <v>137.80000000000001</v>
      </c>
      <c r="Z67" s="1">
        <v>146.6</v>
      </c>
      <c r="AA67" s="1"/>
      <c r="AB67" s="1">
        <f t="shared" si="14"/>
        <v>132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37</v>
      </c>
      <c r="C68" s="1">
        <v>348</v>
      </c>
      <c r="D68" s="1">
        <v>1488</v>
      </c>
      <c r="E68" s="1">
        <v>1352</v>
      </c>
      <c r="F68" s="1">
        <v>296</v>
      </c>
      <c r="G68" s="6">
        <v>0.4</v>
      </c>
      <c r="H68" s="1">
        <v>40</v>
      </c>
      <c r="I68" s="1" t="s">
        <v>32</v>
      </c>
      <c r="J68" s="1">
        <v>1424</v>
      </c>
      <c r="K68" s="1">
        <f t="shared" si="13"/>
        <v>-72</v>
      </c>
      <c r="L68" s="1">
        <f t="shared" si="4"/>
        <v>512</v>
      </c>
      <c r="M68" s="1">
        <v>840</v>
      </c>
      <c r="N68" s="1">
        <v>458.99999999999977</v>
      </c>
      <c r="O68" s="1">
        <f t="shared" si="5"/>
        <v>102.4</v>
      </c>
      <c r="P68" s="5">
        <f t="shared" si="18"/>
        <v>269.00000000000023</v>
      </c>
      <c r="Q68" s="5"/>
      <c r="R68" s="1"/>
      <c r="S68" s="1">
        <f t="shared" si="7"/>
        <v>10</v>
      </c>
      <c r="T68" s="1">
        <f t="shared" si="8"/>
        <v>7.3730468749999973</v>
      </c>
      <c r="U68" s="1">
        <v>108.6</v>
      </c>
      <c r="V68" s="1">
        <v>110.6</v>
      </c>
      <c r="W68" s="1">
        <v>112.6</v>
      </c>
      <c r="X68" s="1">
        <v>120.4</v>
      </c>
      <c r="Y68" s="1">
        <v>110.4</v>
      </c>
      <c r="Z68" s="1">
        <v>119</v>
      </c>
      <c r="AA68" s="1"/>
      <c r="AB68" s="1">
        <f t="shared" si="14"/>
        <v>108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31</v>
      </c>
      <c r="C69" s="1">
        <v>190.16800000000001</v>
      </c>
      <c r="D69" s="1">
        <v>742.98199999999997</v>
      </c>
      <c r="E69" s="1">
        <v>660.57399999999996</v>
      </c>
      <c r="F69" s="1">
        <v>204.36799999999999</v>
      </c>
      <c r="G69" s="6">
        <v>1</v>
      </c>
      <c r="H69" s="1">
        <v>40</v>
      </c>
      <c r="I69" s="1" t="s">
        <v>32</v>
      </c>
      <c r="J69" s="1">
        <v>654.28499999999997</v>
      </c>
      <c r="K69" s="1">
        <f t="shared" si="13"/>
        <v>6.2889999999999873</v>
      </c>
      <c r="L69" s="1">
        <f t="shared" si="4"/>
        <v>180.78899999999993</v>
      </c>
      <c r="M69" s="1">
        <v>479.78500000000003</v>
      </c>
      <c r="N69" s="1">
        <v>55.66029999999995</v>
      </c>
      <c r="O69" s="1">
        <f t="shared" si="5"/>
        <v>36.157799999999988</v>
      </c>
      <c r="P69" s="5">
        <f t="shared" si="18"/>
        <v>101.54969999999992</v>
      </c>
      <c r="Q69" s="5"/>
      <c r="R69" s="1"/>
      <c r="S69" s="1">
        <f t="shared" si="7"/>
        <v>10</v>
      </c>
      <c r="T69" s="1">
        <f t="shared" si="8"/>
        <v>7.1914856545475674</v>
      </c>
      <c r="U69" s="1">
        <v>37.070399999999999</v>
      </c>
      <c r="V69" s="1">
        <v>36.664999999999999</v>
      </c>
      <c r="W69" s="1">
        <v>38.027199999999993</v>
      </c>
      <c r="X69" s="1">
        <v>42.476200000000013</v>
      </c>
      <c r="Y69" s="1">
        <v>41.71</v>
      </c>
      <c r="Z69" s="1">
        <v>37.428999999999988</v>
      </c>
      <c r="AA69" s="1"/>
      <c r="AB69" s="1">
        <f t="shared" si="14"/>
        <v>102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31</v>
      </c>
      <c r="C70" s="1">
        <v>176.678</v>
      </c>
      <c r="D70" s="1">
        <v>354.65300000000002</v>
      </c>
      <c r="E70" s="1">
        <v>372.916</v>
      </c>
      <c r="F70" s="1">
        <v>110.654</v>
      </c>
      <c r="G70" s="6">
        <v>1</v>
      </c>
      <c r="H70" s="1">
        <v>40</v>
      </c>
      <c r="I70" s="1" t="s">
        <v>32</v>
      </c>
      <c r="J70" s="1">
        <v>388.54300000000001</v>
      </c>
      <c r="K70" s="1">
        <f t="shared" ref="K70:K99" si="19">E70-J70</f>
        <v>-15.62700000000001</v>
      </c>
      <c r="L70" s="1">
        <f t="shared" si="4"/>
        <v>129.773</v>
      </c>
      <c r="M70" s="1">
        <v>243.143</v>
      </c>
      <c r="N70" s="1">
        <v>86.54700000000004</v>
      </c>
      <c r="O70" s="1">
        <f t="shared" si="5"/>
        <v>25.954599999999999</v>
      </c>
      <c r="P70" s="5">
        <f t="shared" si="18"/>
        <v>62.34499999999997</v>
      </c>
      <c r="Q70" s="5"/>
      <c r="R70" s="1"/>
      <c r="S70" s="1">
        <f t="shared" si="7"/>
        <v>10</v>
      </c>
      <c r="T70" s="1">
        <f t="shared" si="8"/>
        <v>7.5979209851047607</v>
      </c>
      <c r="U70" s="1">
        <v>27.853000000000002</v>
      </c>
      <c r="V70" s="1">
        <v>23.9344</v>
      </c>
      <c r="W70" s="1">
        <v>19.409800000000001</v>
      </c>
      <c r="X70" s="1">
        <v>25.395600000000002</v>
      </c>
      <c r="Y70" s="1">
        <v>31.556799999999999</v>
      </c>
      <c r="Z70" s="1">
        <v>28.87759999999999</v>
      </c>
      <c r="AA70" s="1"/>
      <c r="AB70" s="1">
        <f t="shared" ref="AB70:AB99" si="20">ROUND(P70*G70,0)</f>
        <v>62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102</v>
      </c>
      <c r="B71" s="9" t="s">
        <v>31</v>
      </c>
      <c r="C71" s="9"/>
      <c r="D71" s="9">
        <v>353.101</v>
      </c>
      <c r="E71" s="9">
        <v>353.101</v>
      </c>
      <c r="F71" s="9"/>
      <c r="G71" s="10">
        <v>0</v>
      </c>
      <c r="H71" s="9" t="e">
        <v>#N/A</v>
      </c>
      <c r="I71" s="9" t="s">
        <v>49</v>
      </c>
      <c r="J71" s="9">
        <v>353.101</v>
      </c>
      <c r="K71" s="9">
        <f t="shared" si="19"/>
        <v>0</v>
      </c>
      <c r="L71" s="9">
        <f t="shared" ref="L71:L99" si="21">E71-M71</f>
        <v>0</v>
      </c>
      <c r="M71" s="9">
        <v>353.101</v>
      </c>
      <c r="N71" s="9"/>
      <c r="O71" s="9">
        <f t="shared" ref="O71:O99" si="22">L71/5</f>
        <v>0</v>
      </c>
      <c r="P71" s="11"/>
      <c r="Q71" s="11"/>
      <c r="R71" s="9"/>
      <c r="S71" s="9" t="e">
        <f t="shared" ref="S71:S99" si="23">(F71+N71+P71)/O71</f>
        <v>#DIV/0!</v>
      </c>
      <c r="T71" s="9" t="e">
        <f t="shared" ref="T71:T99" si="24">(F71+N71)/O71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/>
      <c r="AB71" s="9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103</v>
      </c>
      <c r="B72" s="12" t="s">
        <v>31</v>
      </c>
      <c r="C72" s="12"/>
      <c r="D72" s="12">
        <v>385.07400000000001</v>
      </c>
      <c r="E72" s="12">
        <v>385.07400000000001</v>
      </c>
      <c r="F72" s="12"/>
      <c r="G72" s="13">
        <v>0</v>
      </c>
      <c r="H72" s="12">
        <v>40</v>
      </c>
      <c r="I72" s="12" t="s">
        <v>32</v>
      </c>
      <c r="J72" s="12">
        <v>385.07400000000001</v>
      </c>
      <c r="K72" s="12">
        <f t="shared" si="19"/>
        <v>0</v>
      </c>
      <c r="L72" s="12">
        <f t="shared" si="21"/>
        <v>0</v>
      </c>
      <c r="M72" s="12">
        <v>385.07400000000001</v>
      </c>
      <c r="N72" s="12"/>
      <c r="O72" s="12">
        <f t="shared" si="22"/>
        <v>0</v>
      </c>
      <c r="P72" s="14"/>
      <c r="Q72" s="14"/>
      <c r="R72" s="12"/>
      <c r="S72" s="12" t="e">
        <f t="shared" si="23"/>
        <v>#DIV/0!</v>
      </c>
      <c r="T72" s="12" t="e">
        <f t="shared" si="24"/>
        <v>#DIV/0!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 t="s">
        <v>38</v>
      </c>
      <c r="AB72" s="12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104</v>
      </c>
      <c r="B73" s="9" t="s">
        <v>37</v>
      </c>
      <c r="C73" s="9"/>
      <c r="D73" s="9">
        <v>24</v>
      </c>
      <c r="E73" s="9">
        <v>24</v>
      </c>
      <c r="F73" s="9"/>
      <c r="G73" s="10">
        <v>0</v>
      </c>
      <c r="H73" s="9" t="e">
        <v>#N/A</v>
      </c>
      <c r="I73" s="9" t="s">
        <v>49</v>
      </c>
      <c r="J73" s="9">
        <v>24</v>
      </c>
      <c r="K73" s="9">
        <f t="shared" si="19"/>
        <v>0</v>
      </c>
      <c r="L73" s="9">
        <f t="shared" si="21"/>
        <v>0</v>
      </c>
      <c r="M73" s="9">
        <v>24</v>
      </c>
      <c r="N73" s="9"/>
      <c r="O73" s="9">
        <f t="shared" si="22"/>
        <v>0</v>
      </c>
      <c r="P73" s="11"/>
      <c r="Q73" s="11"/>
      <c r="R73" s="9"/>
      <c r="S73" s="9" t="e">
        <f t="shared" si="23"/>
        <v>#DIV/0!</v>
      </c>
      <c r="T73" s="9" t="e">
        <f t="shared" si="24"/>
        <v>#DIV/0!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/>
      <c r="AB73" s="9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105</v>
      </c>
      <c r="B74" s="1" t="s">
        <v>31</v>
      </c>
      <c r="C74" s="1">
        <v>139.31399999999999</v>
      </c>
      <c r="D74" s="1">
        <v>117.14400000000001</v>
      </c>
      <c r="E74" s="1">
        <v>70.775000000000006</v>
      </c>
      <c r="F74" s="1">
        <v>143.32900000000001</v>
      </c>
      <c r="G74" s="6">
        <v>1</v>
      </c>
      <c r="H74" s="1">
        <v>30</v>
      </c>
      <c r="I74" s="1" t="s">
        <v>32</v>
      </c>
      <c r="J74" s="1">
        <v>77.8</v>
      </c>
      <c r="K74" s="1">
        <f t="shared" si="19"/>
        <v>-7.0249999999999915</v>
      </c>
      <c r="L74" s="1">
        <f t="shared" si="21"/>
        <v>70.775000000000006</v>
      </c>
      <c r="M74" s="1"/>
      <c r="N74" s="1"/>
      <c r="O74" s="1">
        <f t="shared" si="22"/>
        <v>14.155000000000001</v>
      </c>
      <c r="P74" s="5"/>
      <c r="Q74" s="5"/>
      <c r="R74" s="1"/>
      <c r="S74" s="1">
        <f t="shared" si="23"/>
        <v>10.125679971741434</v>
      </c>
      <c r="T74" s="1">
        <f t="shared" si="24"/>
        <v>10.125679971741434</v>
      </c>
      <c r="U74" s="1">
        <v>18.895199999999999</v>
      </c>
      <c r="V74" s="1">
        <v>22.3658</v>
      </c>
      <c r="W74" s="1">
        <v>17.118200000000002</v>
      </c>
      <c r="X74" s="1">
        <v>16.569199999999999</v>
      </c>
      <c r="Y74" s="1">
        <v>24.151199999999999</v>
      </c>
      <c r="Z74" s="1">
        <v>25.447800000000001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2" t="s">
        <v>106</v>
      </c>
      <c r="B75" s="12" t="s">
        <v>37</v>
      </c>
      <c r="C75" s="12"/>
      <c r="D75" s="12"/>
      <c r="E75" s="12"/>
      <c r="F75" s="12"/>
      <c r="G75" s="13">
        <v>0</v>
      </c>
      <c r="H75" s="12">
        <v>55</v>
      </c>
      <c r="I75" s="12" t="s">
        <v>32</v>
      </c>
      <c r="J75" s="12"/>
      <c r="K75" s="12">
        <f t="shared" si="19"/>
        <v>0</v>
      </c>
      <c r="L75" s="12">
        <f t="shared" si="21"/>
        <v>0</v>
      </c>
      <c r="M75" s="12"/>
      <c r="N75" s="12"/>
      <c r="O75" s="12">
        <f t="shared" si="22"/>
        <v>0</v>
      </c>
      <c r="P75" s="14"/>
      <c r="Q75" s="14"/>
      <c r="R75" s="12"/>
      <c r="S75" s="12" t="e">
        <f t="shared" si="23"/>
        <v>#DIV/0!</v>
      </c>
      <c r="T75" s="12" t="e">
        <f t="shared" si="24"/>
        <v>#DIV/0!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 t="s">
        <v>38</v>
      </c>
      <c r="AB75" s="12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2" t="s">
        <v>107</v>
      </c>
      <c r="B76" s="12" t="s">
        <v>37</v>
      </c>
      <c r="C76" s="12"/>
      <c r="D76" s="12"/>
      <c r="E76" s="12"/>
      <c r="F76" s="12"/>
      <c r="G76" s="13">
        <v>0</v>
      </c>
      <c r="H76" s="12" t="e">
        <v>#N/A</v>
      </c>
      <c r="I76" s="12" t="s">
        <v>32</v>
      </c>
      <c r="J76" s="12"/>
      <c r="K76" s="12">
        <f t="shared" si="19"/>
        <v>0</v>
      </c>
      <c r="L76" s="12">
        <f t="shared" si="21"/>
        <v>0</v>
      </c>
      <c r="M76" s="12"/>
      <c r="N76" s="12"/>
      <c r="O76" s="12">
        <f t="shared" si="22"/>
        <v>0</v>
      </c>
      <c r="P76" s="14"/>
      <c r="Q76" s="14"/>
      <c r="R76" s="12"/>
      <c r="S76" s="12" t="e">
        <f t="shared" si="23"/>
        <v>#DIV/0!</v>
      </c>
      <c r="T76" s="12" t="e">
        <f t="shared" si="24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 t="s">
        <v>38</v>
      </c>
      <c r="AB76" s="12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108</v>
      </c>
      <c r="B77" s="12" t="s">
        <v>37</v>
      </c>
      <c r="C77" s="12"/>
      <c r="D77" s="12"/>
      <c r="E77" s="12"/>
      <c r="F77" s="12"/>
      <c r="G77" s="13">
        <v>0</v>
      </c>
      <c r="H77" s="12">
        <v>50</v>
      </c>
      <c r="I77" s="12" t="s">
        <v>32</v>
      </c>
      <c r="J77" s="12"/>
      <c r="K77" s="12">
        <f t="shared" si="19"/>
        <v>0</v>
      </c>
      <c r="L77" s="12">
        <f t="shared" si="21"/>
        <v>0</v>
      </c>
      <c r="M77" s="12"/>
      <c r="N77" s="12"/>
      <c r="O77" s="12">
        <f t="shared" si="22"/>
        <v>0</v>
      </c>
      <c r="P77" s="14"/>
      <c r="Q77" s="14"/>
      <c r="R77" s="12"/>
      <c r="S77" s="12" t="e">
        <f t="shared" si="23"/>
        <v>#DIV/0!</v>
      </c>
      <c r="T77" s="12" t="e">
        <f t="shared" si="24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38</v>
      </c>
      <c r="AB77" s="12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109</v>
      </c>
      <c r="B78" s="12" t="s">
        <v>37</v>
      </c>
      <c r="C78" s="12"/>
      <c r="D78" s="12"/>
      <c r="E78" s="12"/>
      <c r="F78" s="12"/>
      <c r="G78" s="13">
        <v>0</v>
      </c>
      <c r="H78" s="12">
        <v>30</v>
      </c>
      <c r="I78" s="12" t="s">
        <v>32</v>
      </c>
      <c r="J78" s="12"/>
      <c r="K78" s="12">
        <f t="shared" si="19"/>
        <v>0</v>
      </c>
      <c r="L78" s="12">
        <f t="shared" si="21"/>
        <v>0</v>
      </c>
      <c r="M78" s="12"/>
      <c r="N78" s="12"/>
      <c r="O78" s="12">
        <f t="shared" si="22"/>
        <v>0</v>
      </c>
      <c r="P78" s="14"/>
      <c r="Q78" s="14"/>
      <c r="R78" s="12"/>
      <c r="S78" s="12" t="e">
        <f t="shared" si="23"/>
        <v>#DIV/0!</v>
      </c>
      <c r="T78" s="12" t="e">
        <f t="shared" si="24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38</v>
      </c>
      <c r="AB78" s="12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110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32</v>
      </c>
      <c r="J79" s="12"/>
      <c r="K79" s="12">
        <f t="shared" si="19"/>
        <v>0</v>
      </c>
      <c r="L79" s="12">
        <f t="shared" si="21"/>
        <v>0</v>
      </c>
      <c r="M79" s="12"/>
      <c r="N79" s="12"/>
      <c r="O79" s="12">
        <f t="shared" si="22"/>
        <v>0</v>
      </c>
      <c r="P79" s="14"/>
      <c r="Q79" s="14"/>
      <c r="R79" s="12"/>
      <c r="S79" s="12" t="e">
        <f t="shared" si="23"/>
        <v>#DIV/0!</v>
      </c>
      <c r="T79" s="12" t="e">
        <f t="shared" si="24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 t="s">
        <v>38</v>
      </c>
      <c r="AB79" s="12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2" t="s">
        <v>111</v>
      </c>
      <c r="B80" s="12" t="s">
        <v>37</v>
      </c>
      <c r="C80" s="12"/>
      <c r="D80" s="12"/>
      <c r="E80" s="12"/>
      <c r="F80" s="12"/>
      <c r="G80" s="13">
        <v>0</v>
      </c>
      <c r="H80" s="12">
        <v>40</v>
      </c>
      <c r="I80" s="12" t="s">
        <v>32</v>
      </c>
      <c r="J80" s="12"/>
      <c r="K80" s="12">
        <f t="shared" si="19"/>
        <v>0</v>
      </c>
      <c r="L80" s="12">
        <f t="shared" si="21"/>
        <v>0</v>
      </c>
      <c r="M80" s="12"/>
      <c r="N80" s="12"/>
      <c r="O80" s="12">
        <f t="shared" si="22"/>
        <v>0</v>
      </c>
      <c r="P80" s="14"/>
      <c r="Q80" s="14"/>
      <c r="R80" s="12"/>
      <c r="S80" s="12" t="e">
        <f t="shared" si="23"/>
        <v>#DIV/0!</v>
      </c>
      <c r="T80" s="12" t="e">
        <f t="shared" si="24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 t="s">
        <v>38</v>
      </c>
      <c r="AB80" s="12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112</v>
      </c>
      <c r="B81" s="12" t="s">
        <v>37</v>
      </c>
      <c r="C81" s="12"/>
      <c r="D81" s="12"/>
      <c r="E81" s="12"/>
      <c r="F81" s="12"/>
      <c r="G81" s="13">
        <v>0</v>
      </c>
      <c r="H81" s="12">
        <v>50</v>
      </c>
      <c r="I81" s="12" t="s">
        <v>32</v>
      </c>
      <c r="J81" s="12"/>
      <c r="K81" s="12">
        <f t="shared" si="19"/>
        <v>0</v>
      </c>
      <c r="L81" s="12">
        <f t="shared" si="21"/>
        <v>0</v>
      </c>
      <c r="M81" s="12"/>
      <c r="N81" s="12"/>
      <c r="O81" s="12">
        <f t="shared" si="22"/>
        <v>0</v>
      </c>
      <c r="P81" s="14"/>
      <c r="Q81" s="14"/>
      <c r="R81" s="12"/>
      <c r="S81" s="12" t="e">
        <f t="shared" si="23"/>
        <v>#DIV/0!</v>
      </c>
      <c r="T81" s="12" t="e">
        <f t="shared" si="24"/>
        <v>#DIV/0!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 t="s">
        <v>38</v>
      </c>
      <c r="AB81" s="12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2" t="s">
        <v>113</v>
      </c>
      <c r="B82" s="12" t="s">
        <v>37</v>
      </c>
      <c r="C82" s="12"/>
      <c r="D82" s="12"/>
      <c r="E82" s="12"/>
      <c r="F82" s="12"/>
      <c r="G82" s="13">
        <v>0</v>
      </c>
      <c r="H82" s="12" t="e">
        <v>#N/A</v>
      </c>
      <c r="I82" s="12" t="s">
        <v>32</v>
      </c>
      <c r="J82" s="12"/>
      <c r="K82" s="12">
        <f t="shared" si="19"/>
        <v>0</v>
      </c>
      <c r="L82" s="12">
        <f t="shared" si="21"/>
        <v>0</v>
      </c>
      <c r="M82" s="12"/>
      <c r="N82" s="12"/>
      <c r="O82" s="12">
        <f t="shared" si="22"/>
        <v>0</v>
      </c>
      <c r="P82" s="14"/>
      <c r="Q82" s="14"/>
      <c r="R82" s="12"/>
      <c r="S82" s="12" t="e">
        <f t="shared" si="23"/>
        <v>#DIV/0!</v>
      </c>
      <c r="T82" s="12" t="e">
        <f t="shared" si="24"/>
        <v>#DIV/0!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 t="s">
        <v>38</v>
      </c>
      <c r="AB82" s="12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114</v>
      </c>
      <c r="B83" s="1" t="s">
        <v>37</v>
      </c>
      <c r="C83" s="1">
        <v>40</v>
      </c>
      <c r="D83" s="1">
        <v>80</v>
      </c>
      <c r="E83" s="1">
        <v>22</v>
      </c>
      <c r="F83" s="1">
        <v>91</v>
      </c>
      <c r="G83" s="6">
        <v>0.06</v>
      </c>
      <c r="H83" s="1">
        <v>60</v>
      </c>
      <c r="I83" s="1" t="s">
        <v>32</v>
      </c>
      <c r="J83" s="1">
        <v>22</v>
      </c>
      <c r="K83" s="1">
        <f t="shared" si="19"/>
        <v>0</v>
      </c>
      <c r="L83" s="1">
        <f t="shared" si="21"/>
        <v>22</v>
      </c>
      <c r="M83" s="1"/>
      <c r="N83" s="1"/>
      <c r="O83" s="1">
        <f t="shared" si="22"/>
        <v>4.4000000000000004</v>
      </c>
      <c r="P83" s="5"/>
      <c r="Q83" s="5"/>
      <c r="R83" s="1"/>
      <c r="S83" s="1">
        <f t="shared" si="23"/>
        <v>20.68181818181818</v>
      </c>
      <c r="T83" s="1">
        <f t="shared" si="24"/>
        <v>20.68181818181818</v>
      </c>
      <c r="U83" s="1">
        <v>6.4</v>
      </c>
      <c r="V83" s="1">
        <v>5.4</v>
      </c>
      <c r="W83" s="1">
        <v>9</v>
      </c>
      <c r="X83" s="1">
        <v>10.6</v>
      </c>
      <c r="Y83" s="1">
        <v>8.4</v>
      </c>
      <c r="Z83" s="1">
        <v>5.6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115</v>
      </c>
      <c r="B84" s="1" t="s">
        <v>37</v>
      </c>
      <c r="C84" s="1">
        <v>29</v>
      </c>
      <c r="D84" s="1">
        <v>81</v>
      </c>
      <c r="E84" s="1">
        <v>20</v>
      </c>
      <c r="F84" s="1">
        <v>78</v>
      </c>
      <c r="G84" s="6">
        <v>0.15</v>
      </c>
      <c r="H84" s="1">
        <v>60</v>
      </c>
      <c r="I84" s="1" t="s">
        <v>32</v>
      </c>
      <c r="J84" s="1">
        <v>20</v>
      </c>
      <c r="K84" s="1">
        <f t="shared" si="19"/>
        <v>0</v>
      </c>
      <c r="L84" s="1">
        <f t="shared" si="21"/>
        <v>20</v>
      </c>
      <c r="M84" s="1"/>
      <c r="N84" s="1">
        <v>32.599999999999987</v>
      </c>
      <c r="O84" s="1">
        <f t="shared" si="22"/>
        <v>4</v>
      </c>
      <c r="P84" s="5"/>
      <c r="Q84" s="5"/>
      <c r="R84" s="1"/>
      <c r="S84" s="1">
        <f t="shared" si="23"/>
        <v>27.65</v>
      </c>
      <c r="T84" s="1">
        <f t="shared" si="24"/>
        <v>27.65</v>
      </c>
      <c r="U84" s="1">
        <v>9.6</v>
      </c>
      <c r="V84" s="1">
        <v>7.8</v>
      </c>
      <c r="W84" s="1">
        <v>5.8</v>
      </c>
      <c r="X84" s="1">
        <v>6.6</v>
      </c>
      <c r="Y84" s="1">
        <v>7.8</v>
      </c>
      <c r="Z84" s="1">
        <v>7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116</v>
      </c>
      <c r="B85" s="1" t="s">
        <v>31</v>
      </c>
      <c r="C85" s="1">
        <v>73.703000000000003</v>
      </c>
      <c r="D85" s="1">
        <v>65.218000000000004</v>
      </c>
      <c r="E85" s="1">
        <v>64.853999999999999</v>
      </c>
      <c r="F85" s="1">
        <v>67.453000000000003</v>
      </c>
      <c r="G85" s="6">
        <v>1</v>
      </c>
      <c r="H85" s="1">
        <v>55</v>
      </c>
      <c r="I85" s="1" t="s">
        <v>32</v>
      </c>
      <c r="J85" s="1">
        <v>65.099999999999994</v>
      </c>
      <c r="K85" s="1">
        <f t="shared" si="19"/>
        <v>-0.24599999999999511</v>
      </c>
      <c r="L85" s="1">
        <f t="shared" si="21"/>
        <v>64.853999999999999</v>
      </c>
      <c r="M85" s="1"/>
      <c r="N85" s="1"/>
      <c r="O85" s="1">
        <f t="shared" si="22"/>
        <v>12.970800000000001</v>
      </c>
      <c r="P85" s="5">
        <f t="shared" ref="P85:P87" si="25">10*O85-N85-F85</f>
        <v>62.254999999999995</v>
      </c>
      <c r="Q85" s="5"/>
      <c r="R85" s="1"/>
      <c r="S85" s="1">
        <f t="shared" si="23"/>
        <v>10</v>
      </c>
      <c r="T85" s="1">
        <f t="shared" si="24"/>
        <v>5.2003731458352611</v>
      </c>
      <c r="U85" s="1">
        <v>6.2859999999999996</v>
      </c>
      <c r="V85" s="1">
        <v>6.4795999999999996</v>
      </c>
      <c r="W85" s="1">
        <v>11.1412</v>
      </c>
      <c r="X85" s="1">
        <v>11.1256</v>
      </c>
      <c r="Y85" s="1">
        <v>10.950799999999999</v>
      </c>
      <c r="Z85" s="1">
        <v>10.374000000000001</v>
      </c>
      <c r="AA85" s="1"/>
      <c r="AB85" s="1">
        <f t="shared" si="20"/>
        <v>62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117</v>
      </c>
      <c r="B86" s="1" t="s">
        <v>37</v>
      </c>
      <c r="C86" s="1">
        <v>16</v>
      </c>
      <c r="D86" s="1">
        <v>90</v>
      </c>
      <c r="E86" s="1">
        <v>47</v>
      </c>
      <c r="F86" s="1">
        <v>52</v>
      </c>
      <c r="G86" s="6">
        <v>0.4</v>
      </c>
      <c r="H86" s="1">
        <v>55</v>
      </c>
      <c r="I86" s="1" t="s">
        <v>32</v>
      </c>
      <c r="J86" s="1">
        <v>52</v>
      </c>
      <c r="K86" s="1">
        <f t="shared" si="19"/>
        <v>-5</v>
      </c>
      <c r="L86" s="1">
        <f t="shared" si="21"/>
        <v>47</v>
      </c>
      <c r="M86" s="1"/>
      <c r="N86" s="1">
        <v>20.900000000000009</v>
      </c>
      <c r="O86" s="1">
        <f t="shared" si="22"/>
        <v>9.4</v>
      </c>
      <c r="P86" s="5">
        <f t="shared" si="25"/>
        <v>21.099999999999994</v>
      </c>
      <c r="Q86" s="5"/>
      <c r="R86" s="1"/>
      <c r="S86" s="1">
        <f t="shared" si="23"/>
        <v>10</v>
      </c>
      <c r="T86" s="1">
        <f t="shared" si="24"/>
        <v>7.7553191489361701</v>
      </c>
      <c r="U86" s="1">
        <v>9.4</v>
      </c>
      <c r="V86" s="1">
        <v>9.1999999999999993</v>
      </c>
      <c r="W86" s="1">
        <v>10.6</v>
      </c>
      <c r="X86" s="1">
        <v>11</v>
      </c>
      <c r="Y86" s="1">
        <v>8.8000000000000007</v>
      </c>
      <c r="Z86" s="1">
        <v>10.199999999999999</v>
      </c>
      <c r="AA86" s="1"/>
      <c r="AB86" s="1">
        <f t="shared" si="20"/>
        <v>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31</v>
      </c>
      <c r="C87" s="1">
        <v>126.279</v>
      </c>
      <c r="D87" s="1">
        <v>35.642000000000003</v>
      </c>
      <c r="E87" s="1">
        <v>79.86</v>
      </c>
      <c r="F87" s="1">
        <v>74.090999999999994</v>
      </c>
      <c r="G87" s="6">
        <v>1</v>
      </c>
      <c r="H87" s="1">
        <v>55</v>
      </c>
      <c r="I87" s="1" t="s">
        <v>32</v>
      </c>
      <c r="J87" s="1">
        <v>77.5</v>
      </c>
      <c r="K87" s="1">
        <f t="shared" si="19"/>
        <v>2.3599999999999994</v>
      </c>
      <c r="L87" s="1">
        <f t="shared" si="21"/>
        <v>79.86</v>
      </c>
      <c r="M87" s="1"/>
      <c r="N87" s="1">
        <v>41.407200000000032</v>
      </c>
      <c r="O87" s="1">
        <f t="shared" si="22"/>
        <v>15.972</v>
      </c>
      <c r="P87" s="5">
        <f t="shared" si="25"/>
        <v>44.221799999999973</v>
      </c>
      <c r="Q87" s="5"/>
      <c r="R87" s="1"/>
      <c r="S87" s="1">
        <f t="shared" si="23"/>
        <v>10</v>
      </c>
      <c r="T87" s="1">
        <f t="shared" si="24"/>
        <v>7.2312922614575523</v>
      </c>
      <c r="U87" s="1">
        <v>14.2906</v>
      </c>
      <c r="V87" s="1">
        <v>14.1058</v>
      </c>
      <c r="W87" s="1">
        <v>14.053599999999999</v>
      </c>
      <c r="X87" s="1">
        <v>14.061199999999999</v>
      </c>
      <c r="Y87" s="1">
        <v>19.912800000000001</v>
      </c>
      <c r="Z87" s="1">
        <v>20.767600000000002</v>
      </c>
      <c r="AA87" s="1"/>
      <c r="AB87" s="1">
        <f t="shared" si="20"/>
        <v>44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2" t="s">
        <v>119</v>
      </c>
      <c r="B88" s="12" t="s">
        <v>37</v>
      </c>
      <c r="C88" s="12"/>
      <c r="D88" s="12"/>
      <c r="E88" s="12"/>
      <c r="F88" s="12"/>
      <c r="G88" s="13">
        <v>0</v>
      </c>
      <c r="H88" s="12" t="e">
        <v>#N/A</v>
      </c>
      <c r="I88" s="12" t="s">
        <v>32</v>
      </c>
      <c r="J88" s="12"/>
      <c r="K88" s="12">
        <f t="shared" si="19"/>
        <v>0</v>
      </c>
      <c r="L88" s="12">
        <f t="shared" si="21"/>
        <v>0</v>
      </c>
      <c r="M88" s="12"/>
      <c r="N88" s="12"/>
      <c r="O88" s="12">
        <f t="shared" si="22"/>
        <v>0</v>
      </c>
      <c r="P88" s="14"/>
      <c r="Q88" s="14"/>
      <c r="R88" s="12"/>
      <c r="S88" s="12" t="e">
        <f t="shared" si="23"/>
        <v>#DIV/0!</v>
      </c>
      <c r="T88" s="12" t="e">
        <f t="shared" si="24"/>
        <v>#DIV/0!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 t="s">
        <v>38</v>
      </c>
      <c r="AB88" s="12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120</v>
      </c>
      <c r="B89" s="1" t="s">
        <v>37</v>
      </c>
      <c r="C89" s="1">
        <v>50</v>
      </c>
      <c r="D89" s="1">
        <v>110</v>
      </c>
      <c r="E89" s="1">
        <v>54</v>
      </c>
      <c r="F89" s="1">
        <v>101</v>
      </c>
      <c r="G89" s="6">
        <v>0.4</v>
      </c>
      <c r="H89" s="1">
        <v>55</v>
      </c>
      <c r="I89" s="1" t="s">
        <v>32</v>
      </c>
      <c r="J89" s="1">
        <v>61</v>
      </c>
      <c r="K89" s="1">
        <f t="shared" si="19"/>
        <v>-7</v>
      </c>
      <c r="L89" s="1">
        <f t="shared" si="21"/>
        <v>54</v>
      </c>
      <c r="M89" s="1"/>
      <c r="N89" s="1"/>
      <c r="O89" s="1">
        <f t="shared" si="22"/>
        <v>10.8</v>
      </c>
      <c r="P89" s="5">
        <v>10</v>
      </c>
      <c r="Q89" s="5"/>
      <c r="R89" s="1"/>
      <c r="S89" s="1">
        <f t="shared" si="23"/>
        <v>10.277777777777777</v>
      </c>
      <c r="T89" s="1">
        <f t="shared" si="24"/>
        <v>9.3518518518518512</v>
      </c>
      <c r="U89" s="1">
        <v>2</v>
      </c>
      <c r="V89" s="1">
        <v>3.4</v>
      </c>
      <c r="W89" s="1">
        <v>14.4</v>
      </c>
      <c r="X89" s="1">
        <v>16.399999999999999</v>
      </c>
      <c r="Y89" s="1">
        <v>11.2</v>
      </c>
      <c r="Z89" s="1">
        <v>9.8000000000000007</v>
      </c>
      <c r="AA89" s="1"/>
      <c r="AB89" s="1">
        <f t="shared" si="20"/>
        <v>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2" t="s">
        <v>121</v>
      </c>
      <c r="B90" s="12" t="s">
        <v>31</v>
      </c>
      <c r="C90" s="12"/>
      <c r="D90" s="12"/>
      <c r="E90" s="12"/>
      <c r="F90" s="12"/>
      <c r="G90" s="13">
        <v>0</v>
      </c>
      <c r="H90" s="12">
        <v>50</v>
      </c>
      <c r="I90" s="12" t="s">
        <v>32</v>
      </c>
      <c r="J90" s="12"/>
      <c r="K90" s="12">
        <f t="shared" si="19"/>
        <v>0</v>
      </c>
      <c r="L90" s="12">
        <f t="shared" si="21"/>
        <v>0</v>
      </c>
      <c r="M90" s="12"/>
      <c r="N90" s="12"/>
      <c r="O90" s="12">
        <f t="shared" si="22"/>
        <v>0</v>
      </c>
      <c r="P90" s="14"/>
      <c r="Q90" s="14"/>
      <c r="R90" s="12"/>
      <c r="S90" s="12" t="e">
        <f t="shared" si="23"/>
        <v>#DIV/0!</v>
      </c>
      <c r="T90" s="12" t="e">
        <f t="shared" si="24"/>
        <v>#DIV/0!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 t="s">
        <v>38</v>
      </c>
      <c r="AB90" s="12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122</v>
      </c>
      <c r="B91" s="1" t="s">
        <v>31</v>
      </c>
      <c r="C91" s="1">
        <v>612.62</v>
      </c>
      <c r="D91" s="1">
        <v>0.95599999999999996</v>
      </c>
      <c r="E91" s="1">
        <v>335.03399999999999</v>
      </c>
      <c r="F91" s="1">
        <v>260.70400000000001</v>
      </c>
      <c r="G91" s="6">
        <v>1</v>
      </c>
      <c r="H91" s="1" t="e">
        <v>#N/A</v>
      </c>
      <c r="I91" s="1" t="s">
        <v>32</v>
      </c>
      <c r="J91" s="1">
        <v>330.19</v>
      </c>
      <c r="K91" s="1">
        <f t="shared" si="19"/>
        <v>4.8439999999999941</v>
      </c>
      <c r="L91" s="1">
        <f t="shared" si="21"/>
        <v>335.03399999999999</v>
      </c>
      <c r="M91" s="1"/>
      <c r="N91" s="1"/>
      <c r="O91" s="1">
        <f t="shared" si="22"/>
        <v>67.006799999999998</v>
      </c>
      <c r="P91" s="5">
        <f t="shared" ref="P91" si="26">10*O91-N91-F91</f>
        <v>409.36399999999998</v>
      </c>
      <c r="Q91" s="5"/>
      <c r="R91" s="1"/>
      <c r="S91" s="1">
        <f t="shared" si="23"/>
        <v>10</v>
      </c>
      <c r="T91" s="1">
        <f t="shared" si="24"/>
        <v>3.890709599622725</v>
      </c>
      <c r="U91" s="1">
        <v>11.726800000000001</v>
      </c>
      <c r="V91" s="1">
        <v>10.3576</v>
      </c>
      <c r="W91" s="1">
        <v>0</v>
      </c>
      <c r="X91" s="1">
        <v>0</v>
      </c>
      <c r="Y91" s="1">
        <v>0</v>
      </c>
      <c r="Z91" s="1">
        <v>0</v>
      </c>
      <c r="AA91" s="1" t="s">
        <v>123</v>
      </c>
      <c r="AB91" s="1">
        <f t="shared" si="20"/>
        <v>409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124</v>
      </c>
      <c r="B92" s="1" t="s">
        <v>37</v>
      </c>
      <c r="C92" s="1">
        <v>38</v>
      </c>
      <c r="D92" s="1">
        <v>201</v>
      </c>
      <c r="E92" s="1">
        <v>66</v>
      </c>
      <c r="F92" s="1">
        <v>134</v>
      </c>
      <c r="G92" s="6">
        <v>0.3</v>
      </c>
      <c r="H92" s="1">
        <v>30</v>
      </c>
      <c r="I92" s="1" t="s">
        <v>32</v>
      </c>
      <c r="J92" s="1">
        <v>64</v>
      </c>
      <c r="K92" s="1">
        <f t="shared" si="19"/>
        <v>2</v>
      </c>
      <c r="L92" s="1">
        <f t="shared" si="21"/>
        <v>66</v>
      </c>
      <c r="M92" s="1"/>
      <c r="N92" s="1">
        <v>10</v>
      </c>
      <c r="O92" s="1">
        <f t="shared" si="22"/>
        <v>13.2</v>
      </c>
      <c r="P92" s="5"/>
      <c r="Q92" s="5"/>
      <c r="R92" s="1"/>
      <c r="S92" s="1">
        <f t="shared" si="23"/>
        <v>10.90909090909091</v>
      </c>
      <c r="T92" s="1">
        <f t="shared" si="24"/>
        <v>10.90909090909091</v>
      </c>
      <c r="U92" s="1">
        <v>17.2</v>
      </c>
      <c r="V92" s="1">
        <v>18</v>
      </c>
      <c r="W92" s="1">
        <v>19.399999999999999</v>
      </c>
      <c r="X92" s="1">
        <v>17.600000000000001</v>
      </c>
      <c r="Y92" s="1">
        <v>11</v>
      </c>
      <c r="Z92" s="1">
        <v>19.600000000000001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125</v>
      </c>
      <c r="B93" s="1" t="s">
        <v>37</v>
      </c>
      <c r="C93" s="1">
        <v>34</v>
      </c>
      <c r="D93" s="1">
        <v>152</v>
      </c>
      <c r="E93" s="1">
        <v>62</v>
      </c>
      <c r="F93" s="1">
        <v>106</v>
      </c>
      <c r="G93" s="6">
        <v>0.3</v>
      </c>
      <c r="H93" s="1">
        <v>30</v>
      </c>
      <c r="I93" s="1" t="s">
        <v>32</v>
      </c>
      <c r="J93" s="1">
        <v>71</v>
      </c>
      <c r="K93" s="1">
        <f t="shared" si="19"/>
        <v>-9</v>
      </c>
      <c r="L93" s="1">
        <f t="shared" si="21"/>
        <v>62</v>
      </c>
      <c r="M93" s="1"/>
      <c r="N93" s="1"/>
      <c r="O93" s="1">
        <f t="shared" si="22"/>
        <v>12.4</v>
      </c>
      <c r="P93" s="5">
        <f>9.5*O93-N93-F93</f>
        <v>11.799999999999997</v>
      </c>
      <c r="Q93" s="5"/>
      <c r="R93" s="1"/>
      <c r="S93" s="1">
        <f t="shared" si="23"/>
        <v>9.5</v>
      </c>
      <c r="T93" s="1">
        <f t="shared" si="24"/>
        <v>8.5483870967741939</v>
      </c>
      <c r="U93" s="1">
        <v>6.2</v>
      </c>
      <c r="V93" s="1">
        <v>6.8</v>
      </c>
      <c r="W93" s="1">
        <v>16.399999999999999</v>
      </c>
      <c r="X93" s="1">
        <v>20</v>
      </c>
      <c r="Y93" s="1">
        <v>10</v>
      </c>
      <c r="Z93" s="1">
        <v>10.8</v>
      </c>
      <c r="AA93" s="1"/>
      <c r="AB93" s="1">
        <f t="shared" si="20"/>
        <v>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31</v>
      </c>
      <c r="C94" s="1">
        <v>1007.427</v>
      </c>
      <c r="D94" s="1">
        <v>6507.61</v>
      </c>
      <c r="E94" s="1">
        <v>5231.0039999999999</v>
      </c>
      <c r="F94" s="1">
        <v>1833.6310000000001</v>
      </c>
      <c r="G94" s="6">
        <v>1</v>
      </c>
      <c r="H94" s="1">
        <v>60</v>
      </c>
      <c r="I94" s="1" t="s">
        <v>32</v>
      </c>
      <c r="J94" s="1">
        <v>5199.25</v>
      </c>
      <c r="K94" s="1">
        <f t="shared" si="19"/>
        <v>31.753999999999905</v>
      </c>
      <c r="L94" s="1">
        <f t="shared" si="21"/>
        <v>1463.7539999999999</v>
      </c>
      <c r="M94" s="1">
        <v>3767.25</v>
      </c>
      <c r="N94" s="1">
        <v>1008.523819999999</v>
      </c>
      <c r="O94" s="1">
        <f t="shared" si="22"/>
        <v>292.75079999999997</v>
      </c>
      <c r="P94" s="5">
        <f>11*O94-N94-F94</f>
        <v>378.10398000000055</v>
      </c>
      <c r="Q94" s="5"/>
      <c r="R94" s="1"/>
      <c r="S94" s="1">
        <f t="shared" si="23"/>
        <v>11</v>
      </c>
      <c r="T94" s="1">
        <f t="shared" si="24"/>
        <v>9.7084442467791696</v>
      </c>
      <c r="U94" s="1">
        <v>321.45780000000002</v>
      </c>
      <c r="V94" s="1">
        <v>312.57060000000001</v>
      </c>
      <c r="W94" s="1">
        <v>304.92520000000002</v>
      </c>
      <c r="X94" s="1">
        <v>307.40440000000001</v>
      </c>
      <c r="Y94" s="1">
        <v>300.12439999999998</v>
      </c>
      <c r="Z94" s="1">
        <v>279.03460000000001</v>
      </c>
      <c r="AA94" s="1"/>
      <c r="AB94" s="1">
        <f t="shared" si="20"/>
        <v>378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37</v>
      </c>
      <c r="C95" s="1">
        <v>3</v>
      </c>
      <c r="D95" s="1">
        <v>40</v>
      </c>
      <c r="E95" s="1">
        <v>-3</v>
      </c>
      <c r="F95" s="1">
        <v>40</v>
      </c>
      <c r="G95" s="6">
        <v>0.1</v>
      </c>
      <c r="H95" s="1">
        <v>60</v>
      </c>
      <c r="I95" s="1" t="s">
        <v>32</v>
      </c>
      <c r="J95" s="1">
        <v>5</v>
      </c>
      <c r="K95" s="1">
        <f t="shared" si="19"/>
        <v>-8</v>
      </c>
      <c r="L95" s="1">
        <f t="shared" si="21"/>
        <v>-3</v>
      </c>
      <c r="M95" s="1"/>
      <c r="N95" s="1"/>
      <c r="O95" s="1">
        <f t="shared" si="22"/>
        <v>-0.6</v>
      </c>
      <c r="P95" s="5"/>
      <c r="Q95" s="5"/>
      <c r="R95" s="1"/>
      <c r="S95" s="1">
        <f t="shared" si="23"/>
        <v>-66.666666666666671</v>
      </c>
      <c r="T95" s="1">
        <f t="shared" si="24"/>
        <v>-66.666666666666671</v>
      </c>
      <c r="U95" s="1">
        <v>3.6</v>
      </c>
      <c r="V95" s="1">
        <v>4.4000000000000004</v>
      </c>
      <c r="W95" s="1">
        <v>4</v>
      </c>
      <c r="X95" s="1">
        <v>3.8</v>
      </c>
      <c r="Y95" s="1">
        <v>4.8</v>
      </c>
      <c r="Z95" s="1">
        <v>5.2</v>
      </c>
      <c r="AA95" s="1"/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128</v>
      </c>
      <c r="B96" s="1" t="s">
        <v>31</v>
      </c>
      <c r="C96" s="1">
        <v>1861.51</v>
      </c>
      <c r="D96" s="1">
        <v>11599.62</v>
      </c>
      <c r="E96" s="1">
        <v>9723.9660000000003</v>
      </c>
      <c r="F96" s="1">
        <v>2879.29</v>
      </c>
      <c r="G96" s="6">
        <v>1</v>
      </c>
      <c r="H96" s="1">
        <v>60</v>
      </c>
      <c r="I96" s="1" t="s">
        <v>32</v>
      </c>
      <c r="J96" s="1">
        <v>9640.6</v>
      </c>
      <c r="K96" s="1">
        <f t="shared" si="19"/>
        <v>83.365999999999985</v>
      </c>
      <c r="L96" s="1">
        <f t="shared" si="21"/>
        <v>2232.866</v>
      </c>
      <c r="M96" s="1">
        <v>7491.1</v>
      </c>
      <c r="N96" s="1">
        <v>1291.4738800000009</v>
      </c>
      <c r="O96" s="1">
        <f t="shared" si="22"/>
        <v>446.57319999999999</v>
      </c>
      <c r="P96" s="5">
        <f>11*O96-N96-F96</f>
        <v>741.5413199999989</v>
      </c>
      <c r="Q96" s="5"/>
      <c r="R96" s="1"/>
      <c r="S96" s="1">
        <f t="shared" si="23"/>
        <v>10.999999999999998</v>
      </c>
      <c r="T96" s="1">
        <f t="shared" si="24"/>
        <v>9.3394853967949718</v>
      </c>
      <c r="U96" s="1">
        <v>490.5652</v>
      </c>
      <c r="V96" s="1">
        <v>487.70519999999999</v>
      </c>
      <c r="W96" s="1">
        <v>479.24679999999989</v>
      </c>
      <c r="X96" s="1">
        <v>502.04160000000002</v>
      </c>
      <c r="Y96" s="1">
        <v>490.65699999999998</v>
      </c>
      <c r="Z96" s="1">
        <v>494.59579999999988</v>
      </c>
      <c r="AA96" s="1"/>
      <c r="AB96" s="1">
        <f t="shared" si="20"/>
        <v>742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129</v>
      </c>
      <c r="B97" s="1" t="s">
        <v>31</v>
      </c>
      <c r="C97" s="1">
        <v>1756.8910000000001</v>
      </c>
      <c r="D97" s="1">
        <v>12455.509</v>
      </c>
      <c r="E97" s="1">
        <v>10684.312</v>
      </c>
      <c r="F97" s="1">
        <v>2970.873</v>
      </c>
      <c r="G97" s="6">
        <v>1</v>
      </c>
      <c r="H97" s="1">
        <v>60</v>
      </c>
      <c r="I97" s="1" t="s">
        <v>32</v>
      </c>
      <c r="J97" s="1">
        <v>10630.43</v>
      </c>
      <c r="K97" s="1">
        <f t="shared" si="19"/>
        <v>53.881999999999607</v>
      </c>
      <c r="L97" s="1">
        <f t="shared" si="21"/>
        <v>2130.8819999999996</v>
      </c>
      <c r="M97" s="1">
        <v>8553.43</v>
      </c>
      <c r="N97" s="1">
        <v>1472.821040000003</v>
      </c>
      <c r="O97" s="1">
        <f t="shared" si="22"/>
        <v>426.17639999999994</v>
      </c>
      <c r="P97" s="5">
        <f>11*O97-N97-F97</f>
        <v>244.24635999999646</v>
      </c>
      <c r="Q97" s="5"/>
      <c r="R97" s="1"/>
      <c r="S97" s="1">
        <f t="shared" si="23"/>
        <v>11</v>
      </c>
      <c r="T97" s="1">
        <f t="shared" si="24"/>
        <v>10.426889053452992</v>
      </c>
      <c r="U97" s="1">
        <v>505.52960000000002</v>
      </c>
      <c r="V97" s="1">
        <v>495.06720000000001</v>
      </c>
      <c r="W97" s="1">
        <v>471.4380000000001</v>
      </c>
      <c r="X97" s="1">
        <v>507.34680000000009</v>
      </c>
      <c r="Y97" s="1">
        <v>513.07000000000005</v>
      </c>
      <c r="Z97" s="1">
        <v>481.51540000000011</v>
      </c>
      <c r="AA97" s="1"/>
      <c r="AB97" s="1">
        <f t="shared" si="20"/>
        <v>244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37</v>
      </c>
      <c r="C98" s="1">
        <v>66</v>
      </c>
      <c r="D98" s="1"/>
      <c r="E98" s="1">
        <v>38.484000000000002</v>
      </c>
      <c r="F98" s="1">
        <v>13</v>
      </c>
      <c r="G98" s="6">
        <v>0.2</v>
      </c>
      <c r="H98" s="1">
        <v>30</v>
      </c>
      <c r="I98" s="1" t="s">
        <v>32</v>
      </c>
      <c r="J98" s="1">
        <v>39</v>
      </c>
      <c r="K98" s="1">
        <f t="shared" si="19"/>
        <v>-0.51599999999999824</v>
      </c>
      <c r="L98" s="1">
        <f t="shared" si="21"/>
        <v>38.484000000000002</v>
      </c>
      <c r="M98" s="1"/>
      <c r="N98" s="1">
        <v>10</v>
      </c>
      <c r="O98" s="1">
        <f t="shared" si="22"/>
        <v>7.6968000000000005</v>
      </c>
      <c r="P98" s="5">
        <f>9.5*O98-N98-F98</f>
        <v>50.119600000000005</v>
      </c>
      <c r="Q98" s="5"/>
      <c r="R98" s="1"/>
      <c r="S98" s="1">
        <f t="shared" si="23"/>
        <v>9.5</v>
      </c>
      <c r="T98" s="1">
        <f t="shared" si="24"/>
        <v>2.9882548591622489</v>
      </c>
      <c r="U98" s="1">
        <v>4.5999999999999996</v>
      </c>
      <c r="V98" s="1">
        <v>0</v>
      </c>
      <c r="W98" s="1">
        <v>0.6</v>
      </c>
      <c r="X98" s="1">
        <v>2.4</v>
      </c>
      <c r="Y98" s="1">
        <v>6.6</v>
      </c>
      <c r="Z98" s="1">
        <v>6.4</v>
      </c>
      <c r="AA98" s="1"/>
      <c r="AB98" s="1">
        <f t="shared" si="20"/>
        <v>10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131</v>
      </c>
      <c r="B99" s="12" t="s">
        <v>31</v>
      </c>
      <c r="C99" s="12"/>
      <c r="D99" s="12"/>
      <c r="E99" s="12"/>
      <c r="F99" s="12"/>
      <c r="G99" s="13">
        <v>0</v>
      </c>
      <c r="H99" s="12" t="e">
        <v>#N/A</v>
      </c>
      <c r="I99" s="12" t="s">
        <v>32</v>
      </c>
      <c r="J99" s="12"/>
      <c r="K99" s="12">
        <f t="shared" si="19"/>
        <v>0</v>
      </c>
      <c r="L99" s="12">
        <f t="shared" si="21"/>
        <v>0</v>
      </c>
      <c r="M99" s="12"/>
      <c r="N99" s="12"/>
      <c r="O99" s="12">
        <f t="shared" si="22"/>
        <v>0</v>
      </c>
      <c r="P99" s="14"/>
      <c r="Q99" s="14"/>
      <c r="R99" s="12"/>
      <c r="S99" s="12" t="e">
        <f t="shared" si="23"/>
        <v>#DIV/0!</v>
      </c>
      <c r="T99" s="12" t="e">
        <f t="shared" si="24"/>
        <v>#DIV/0!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 t="s">
        <v>38</v>
      </c>
      <c r="AB99" s="12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9" xr:uid="{22EB8E59-647F-4F0A-B9C7-B1114B40DF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2024-08-07T13:46:54Z</dcterms:created>
  <dcterms:modified xsi:type="dcterms:W3CDTF">2024-08-08T08:10:50Z</dcterms:modified>
</cp:coreProperties>
</file>