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ED871E8-1DF4-4682-BDC0-72E38A901A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N551" i="1"/>
  <c r="BM551" i="1"/>
  <c r="Z551" i="1"/>
  <c r="Y551" i="1"/>
  <c r="BP551" i="1" s="1"/>
  <c r="BP550" i="1"/>
  <c r="BO550" i="1"/>
  <c r="BN550" i="1"/>
  <c r="BM550" i="1"/>
  <c r="Z550" i="1"/>
  <c r="Y550" i="1"/>
  <c r="X546" i="1"/>
  <c r="X545" i="1"/>
  <c r="BO544" i="1"/>
  <c r="BM544" i="1"/>
  <c r="Y544" i="1"/>
  <c r="Y545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Y541" i="1" s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Y535" i="1" s="1"/>
  <c r="P529" i="1"/>
  <c r="X527" i="1"/>
  <c r="X526" i="1"/>
  <c r="BO525" i="1"/>
  <c r="BM525" i="1"/>
  <c r="Y525" i="1"/>
  <c r="Y527" i="1" s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AC615" i="1" s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Y503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Y497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Y477" i="1" s="1"/>
  <c r="P470" i="1"/>
  <c r="X468" i="1"/>
  <c r="X467" i="1"/>
  <c r="BO466" i="1"/>
  <c r="BM466" i="1"/>
  <c r="Y466" i="1"/>
  <c r="Z61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4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X615" i="1" s="1"/>
  <c r="P395" i="1"/>
  <c r="X392" i="1"/>
  <c r="X391" i="1"/>
  <c r="BO390" i="1"/>
  <c r="BM390" i="1"/>
  <c r="Y390" i="1"/>
  <c r="Y392" i="1" s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Z341" i="1" s="1"/>
  <c r="BO340" i="1"/>
  <c r="BM340" i="1"/>
  <c r="Y340" i="1"/>
  <c r="Y344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Y332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U615" i="1" s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Y260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Y236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7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4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7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3" i="1" s="1"/>
  <c r="P107" i="1"/>
  <c r="X105" i="1"/>
  <c r="X104" i="1"/>
  <c r="BO103" i="1"/>
  <c r="BM103" i="1"/>
  <c r="Y103" i="1"/>
  <c r="BP103" i="1" s="1"/>
  <c r="BO102" i="1"/>
  <c r="BM102" i="1"/>
  <c r="Y102" i="1"/>
  <c r="Y105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O84" i="1"/>
  <c r="BM84" i="1"/>
  <c r="Y84" i="1"/>
  <c r="BO83" i="1"/>
  <c r="BM83" i="1"/>
  <c r="Y83" i="1"/>
  <c r="BO82" i="1"/>
  <c r="BM82" i="1"/>
  <c r="Y82" i="1"/>
  <c r="BO81" i="1"/>
  <c r="BM81" i="1"/>
  <c r="Y81" i="1"/>
  <c r="BO80" i="1"/>
  <c r="BM80" i="1"/>
  <c r="Y80" i="1"/>
  <c r="Y87" i="1" s="1"/>
  <c r="X78" i="1"/>
  <c r="Y77" i="1"/>
  <c r="X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3" i="1"/>
  <c r="X62" i="1"/>
  <c r="BO61" i="1"/>
  <c r="BM61" i="1"/>
  <c r="Y61" i="1"/>
  <c r="BO60" i="1"/>
  <c r="BM60" i="1"/>
  <c r="Y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Y58" i="1"/>
  <c r="Z52" i="1"/>
  <c r="BN52" i="1"/>
  <c r="BP53" i="1"/>
  <c r="BN53" i="1"/>
  <c r="Z53" i="1"/>
  <c r="Y57" i="1"/>
  <c r="Y62" i="1"/>
  <c r="BP60" i="1"/>
  <c r="BN60" i="1"/>
  <c r="Z60" i="1"/>
  <c r="BP68" i="1"/>
  <c r="BN68" i="1"/>
  <c r="Z68" i="1"/>
  <c r="BP71" i="1"/>
  <c r="BN71" i="1"/>
  <c r="Z71" i="1"/>
  <c r="Y78" i="1"/>
  <c r="BP75" i="1"/>
  <c r="BN75" i="1"/>
  <c r="Z75" i="1"/>
  <c r="Z77" i="1" s="1"/>
  <c r="BP81" i="1"/>
  <c r="BN81" i="1"/>
  <c r="Z81" i="1"/>
  <c r="BP83" i="1"/>
  <c r="BN83" i="1"/>
  <c r="Z83" i="1"/>
  <c r="BP85" i="1"/>
  <c r="BN85" i="1"/>
  <c r="Z85" i="1"/>
  <c r="H9" i="1"/>
  <c r="Y24" i="1"/>
  <c r="Z57" i="1"/>
  <c r="BP55" i="1"/>
  <c r="BN55" i="1"/>
  <c r="Z55" i="1"/>
  <c r="BP61" i="1"/>
  <c r="BN61" i="1"/>
  <c r="Z61" i="1"/>
  <c r="Y63" i="1"/>
  <c r="D615" i="1"/>
  <c r="Y72" i="1"/>
  <c r="BP66" i="1"/>
  <c r="BN66" i="1"/>
  <c r="Z66" i="1"/>
  <c r="Z72" i="1" s="1"/>
  <c r="BP70" i="1"/>
  <c r="BN70" i="1"/>
  <c r="Z70" i="1"/>
  <c r="Y86" i="1"/>
  <c r="BP80" i="1"/>
  <c r="BN80" i="1"/>
  <c r="Z80" i="1"/>
  <c r="BP82" i="1"/>
  <c r="BN82" i="1"/>
  <c r="Z82" i="1"/>
  <c r="BP84" i="1"/>
  <c r="BN84" i="1"/>
  <c r="Z84" i="1"/>
  <c r="Z95" i="1"/>
  <c r="Z97" i="1" s="1"/>
  <c r="BN95" i="1"/>
  <c r="BP95" i="1"/>
  <c r="E615" i="1"/>
  <c r="Z102" i="1"/>
  <c r="Z104" i="1" s="1"/>
  <c r="BN102" i="1"/>
  <c r="BP102" i="1"/>
  <c r="Z103" i="1"/>
  <c r="BN103" i="1"/>
  <c r="Y104" i="1"/>
  <c r="Z107" i="1"/>
  <c r="Z112" i="1" s="1"/>
  <c r="BN107" i="1"/>
  <c r="BP107" i="1"/>
  <c r="Z109" i="1"/>
  <c r="BN109" i="1"/>
  <c r="Z111" i="1"/>
  <c r="BN111" i="1"/>
  <c r="Y112" i="1"/>
  <c r="Z116" i="1"/>
  <c r="Z121" i="1" s="1"/>
  <c r="BN116" i="1"/>
  <c r="BP116" i="1"/>
  <c r="Z118" i="1"/>
  <c r="BN118" i="1"/>
  <c r="Z119" i="1"/>
  <c r="BN119" i="1"/>
  <c r="Y122" i="1"/>
  <c r="Z125" i="1"/>
  <c r="Z127" i="1" s="1"/>
  <c r="BN125" i="1"/>
  <c r="BP125" i="1"/>
  <c r="Z131" i="1"/>
  <c r="Z136" i="1" s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Z152" i="1" s="1"/>
  <c r="BN150" i="1"/>
  <c r="BP150" i="1"/>
  <c r="Y153" i="1"/>
  <c r="Z156" i="1"/>
  <c r="Z157" i="1" s="1"/>
  <c r="BN156" i="1"/>
  <c r="BP156" i="1"/>
  <c r="Z161" i="1"/>
  <c r="Z164" i="1" s="1"/>
  <c r="BN161" i="1"/>
  <c r="BP161" i="1"/>
  <c r="Z163" i="1"/>
  <c r="BN163" i="1"/>
  <c r="Y164" i="1"/>
  <c r="Z167" i="1"/>
  <c r="Z172" i="1" s="1"/>
  <c r="BN167" i="1"/>
  <c r="BP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BP196" i="1"/>
  <c r="Y197" i="1"/>
  <c r="Z200" i="1"/>
  <c r="Z202" i="1" s="1"/>
  <c r="BN200" i="1"/>
  <c r="BP200" i="1"/>
  <c r="Y203" i="1"/>
  <c r="Z206" i="1"/>
  <c r="Z213" i="1" s="1"/>
  <c r="BN206" i="1"/>
  <c r="BP206" i="1"/>
  <c r="Z208" i="1"/>
  <c r="BN208" i="1"/>
  <c r="Z210" i="1"/>
  <c r="BN210" i="1"/>
  <c r="Z212" i="1"/>
  <c r="BN212" i="1"/>
  <c r="Z216" i="1"/>
  <c r="Z227" i="1" s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Y228" i="1"/>
  <c r="Z232" i="1"/>
  <c r="Z235" i="1" s="1"/>
  <c r="BN232" i="1"/>
  <c r="BP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Z331" i="1" s="1"/>
  <c r="BN326" i="1"/>
  <c r="Z328" i="1"/>
  <c r="BN328" i="1"/>
  <c r="Z330" i="1"/>
  <c r="BN330" i="1"/>
  <c r="Y331" i="1"/>
  <c r="Z335" i="1"/>
  <c r="Z337" i="1" s="1"/>
  <c r="BN335" i="1"/>
  <c r="BP335" i="1"/>
  <c r="Z340" i="1"/>
  <c r="BN340" i="1"/>
  <c r="BP340" i="1"/>
  <c r="BP349" i="1"/>
  <c r="BN349" i="1"/>
  <c r="Z349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Y121" i="1"/>
  <c r="Y165" i="1"/>
  <c r="Y191" i="1"/>
  <c r="Y247" i="1"/>
  <c r="Y274" i="1"/>
  <c r="Y281" i="1"/>
  <c r="Y290" i="1"/>
  <c r="Y295" i="1"/>
  <c r="Y300" i="1"/>
  <c r="Y316" i="1"/>
  <c r="BP341" i="1"/>
  <c r="BN341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6" i="1"/>
  <c r="Y375" i="1"/>
  <c r="BP366" i="1"/>
  <c r="BN366" i="1"/>
  <c r="Z366" i="1"/>
  <c r="BP370" i="1"/>
  <c r="BN370" i="1"/>
  <c r="Z370" i="1"/>
  <c r="Z372" i="1"/>
  <c r="BN372" i="1"/>
  <c r="Z374" i="1"/>
  <c r="BN374" i="1"/>
  <c r="Z378" i="1"/>
  <c r="Z380" i="1" s="1"/>
  <c r="BN378" i="1"/>
  <c r="BP378" i="1"/>
  <c r="Y381" i="1"/>
  <c r="Z384" i="1"/>
  <c r="Z386" i="1" s="1"/>
  <c r="BN384" i="1"/>
  <c r="BP384" i="1"/>
  <c r="Z390" i="1"/>
  <c r="Z391" i="1" s="1"/>
  <c r="BN390" i="1"/>
  <c r="BP390" i="1"/>
  <c r="Z395" i="1"/>
  <c r="Z399" i="1" s="1"/>
  <c r="BN395" i="1"/>
  <c r="BP395" i="1"/>
  <c r="Z398" i="1"/>
  <c r="BN398" i="1"/>
  <c r="Y399" i="1"/>
  <c r="Z402" i="1"/>
  <c r="Z405" i="1" s="1"/>
  <c r="BN402" i="1"/>
  <c r="BP402" i="1"/>
  <c r="Z404" i="1"/>
  <c r="BN404" i="1"/>
  <c r="Y405" i="1"/>
  <c r="Z408" i="1"/>
  <c r="Z413" i="1" s="1"/>
  <c r="BN408" i="1"/>
  <c r="BP408" i="1"/>
  <c r="Z410" i="1"/>
  <c r="BN410" i="1"/>
  <c r="Z412" i="1"/>
  <c r="BN412" i="1"/>
  <c r="Y413" i="1"/>
  <c r="Z416" i="1"/>
  <c r="Z418" i="1" s="1"/>
  <c r="BN416" i="1"/>
  <c r="BP416" i="1"/>
  <c r="Y419" i="1"/>
  <c r="Y615" i="1"/>
  <c r="Y425" i="1"/>
  <c r="Z427" i="1"/>
  <c r="Z451" i="1" s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Y451" i="1"/>
  <c r="Z454" i="1"/>
  <c r="Z456" i="1" s="1"/>
  <c r="BN454" i="1"/>
  <c r="BP454" i="1"/>
  <c r="Y457" i="1"/>
  <c r="Z460" i="1"/>
  <c r="Z462" i="1" s="1"/>
  <c r="BN460" i="1"/>
  <c r="BP460" i="1"/>
  <c r="Z466" i="1"/>
  <c r="Z467" i="1" s="1"/>
  <c r="BN466" i="1"/>
  <c r="BP466" i="1"/>
  <c r="Y467" i="1"/>
  <c r="Z470" i="1"/>
  <c r="BN470" i="1"/>
  <c r="BP470" i="1"/>
  <c r="Z471" i="1"/>
  <c r="BN471" i="1"/>
  <c r="Z472" i="1"/>
  <c r="BN472" i="1"/>
  <c r="Z473" i="1"/>
  <c r="BN473" i="1"/>
  <c r="BP476" i="1"/>
  <c r="BN476" i="1"/>
  <c r="Z476" i="1"/>
  <c r="Y478" i="1"/>
  <c r="Y483" i="1"/>
  <c r="BP480" i="1"/>
  <c r="BN480" i="1"/>
  <c r="Z480" i="1"/>
  <c r="Z482" i="1" s="1"/>
  <c r="Z526" i="1"/>
  <c r="Y400" i="1"/>
  <c r="Y468" i="1"/>
  <c r="Z497" i="1"/>
  <c r="AA615" i="1"/>
  <c r="Z495" i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Z525" i="1"/>
  <c r="BN525" i="1"/>
  <c r="BP525" i="1"/>
  <c r="Z529" i="1"/>
  <c r="Z535" i="1" s="1"/>
  <c r="BN529" i="1"/>
  <c r="BP529" i="1"/>
  <c r="Z531" i="1"/>
  <c r="BN531" i="1"/>
  <c r="Z533" i="1"/>
  <c r="BN533" i="1"/>
  <c r="Y536" i="1"/>
  <c r="Z539" i="1"/>
  <c r="Z541" i="1" s="1"/>
  <c r="BN539" i="1"/>
  <c r="Y542" i="1"/>
  <c r="Y546" i="1"/>
  <c r="BP552" i="1"/>
  <c r="BN552" i="1"/>
  <c r="Z552" i="1"/>
  <c r="Z557" i="1" s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Y521" i="1"/>
  <c r="Z544" i="1"/>
  <c r="Z545" i="1" s="1"/>
  <c r="BN544" i="1"/>
  <c r="BP544" i="1"/>
  <c r="Y557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Z585" i="1" s="1"/>
  <c r="BP583" i="1"/>
  <c r="BN583" i="1"/>
  <c r="Z583" i="1"/>
  <c r="AE615" i="1"/>
  <c r="AD615" i="1"/>
  <c r="Y592" i="1"/>
  <c r="Z375" i="1" l="1"/>
  <c r="Z62" i="1"/>
  <c r="Y607" i="1"/>
  <c r="Z573" i="1"/>
  <c r="Z521" i="1"/>
  <c r="Z477" i="1"/>
  <c r="Z344" i="1"/>
  <c r="Z322" i="1"/>
  <c r="Z315" i="1"/>
  <c r="Z289" i="1"/>
  <c r="Z280" i="1"/>
  <c r="Z247" i="1"/>
  <c r="Z86" i="1"/>
  <c r="Y605" i="1"/>
  <c r="Z34" i="1"/>
  <c r="Z610" i="1" s="1"/>
  <c r="Y609" i="1"/>
  <c r="Y606" i="1"/>
  <c r="Y608" i="1" s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<sst xmlns="http://schemas.openxmlformats.org/spreadsheetml/2006/main" count="2545" uniqueCount="836">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</sst>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1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16</v>
      </c>
      <c r="Y53" s="385">
        <f t="shared" si="6"/>
        <v>22.4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16.685714285714287</v>
      </c>
      <c r="BN53" s="64">
        <f t="shared" si="8"/>
        <v>23.360000000000003</v>
      </c>
      <c r="BO53" s="64">
        <f t="shared" si="9"/>
        <v>2.5510204081632654E-2</v>
      </c>
      <c r="BP53" s="64">
        <f t="shared" si="10"/>
        <v>3.5714285714285712E-2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1.4285714285714286</v>
      </c>
      <c r="Y57" s="386">
        <f>IFERROR(Y51/H51,"0")+IFERROR(Y52/H52,"0")+IFERROR(Y53/H53,"0")+IFERROR(Y54/H54,"0")+IFERROR(Y55/H55,"0")+IFERROR(Y56/H56,"0")</f>
        <v>2</v>
      </c>
      <c r="Z57" s="386">
        <f>IFERROR(IF(Z51="",0,Z51),"0")+IFERROR(IF(Z52="",0,Z52),"0")+IFERROR(IF(Z53="",0,Z53),"0")+IFERROR(IF(Z54="",0,Z54),"0")+IFERROR(IF(Z55="",0,Z55),"0")+IFERROR(IF(Z56="",0,Z56),"0")</f>
        <v>4.3499999999999997E-2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16</v>
      </c>
      <c r="Y58" s="386">
        <f>IFERROR(SUM(Y51:Y56),"0")</f>
        <v>22.4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24</v>
      </c>
      <c r="Y67" s="385">
        <f t="shared" si="11"/>
        <v>32.400000000000006</v>
      </c>
      <c r="Z67" s="36">
        <f>IFERROR(IF(Y67=0,"",ROUNDUP(Y67/H67,0)*0.02175),"")</f>
        <v>6.5250000000000002E-2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25.066666666666663</v>
      </c>
      <c r="BN67" s="64">
        <f t="shared" si="13"/>
        <v>33.840000000000003</v>
      </c>
      <c r="BO67" s="64">
        <f t="shared" si="14"/>
        <v>3.9682539682539673E-2</v>
      </c>
      <c r="BP67" s="64">
        <f t="shared" si="15"/>
        <v>5.3571428571428575E-2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2.2222222222222219</v>
      </c>
      <c r="Y72" s="386">
        <f>IFERROR(Y66/H66,"0")+IFERROR(Y67/H67,"0")+IFERROR(Y68/H68,"0")+IFERROR(Y69/H69,"0")+IFERROR(Y70/H70,"0")+IFERROR(Y71/H71,"0")</f>
        <v>3.0000000000000004</v>
      </c>
      <c r="Z72" s="386">
        <f>IFERROR(IF(Z66="",0,Z66),"0")+IFERROR(IF(Z67="",0,Z67),"0")+IFERROR(IF(Z68="",0,Z68),"0")+IFERROR(IF(Z69="",0,Z69),"0")+IFERROR(IF(Z70="",0,Z70),"0")+IFERROR(IF(Z71="",0,Z71),"0")</f>
        <v>6.5250000000000002E-2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24</v>
      </c>
      <c r="Y73" s="386">
        <f>IFERROR(SUM(Y66:Y71),"0")</f>
        <v>32.400000000000006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6</v>
      </c>
      <c r="Y89" s="385">
        <f>IFERROR(IF(X89="",0,CEILING((X89/$H89),1)*$H89),"")</f>
        <v>7.2</v>
      </c>
      <c r="Z89" s="36">
        <f>IFERROR(IF(Y89=0,"",ROUNDUP(Y89/H89,0)*0.00753),"")</f>
        <v>3.0120000000000001E-2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6.8866666666666658</v>
      </c>
      <c r="BN89" s="64">
        <f>IFERROR(Y89*I89/H89,"0")</f>
        <v>8.2639999999999993</v>
      </c>
      <c r="BO89" s="64">
        <f>IFERROR(1/J89*(X89/H89),"0")</f>
        <v>2.1367521367521364E-2</v>
      </c>
      <c r="BP89" s="64">
        <f>IFERROR(1/J89*(Y89/H89),"0")</f>
        <v>2.564102564102564E-2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3.333333333333333</v>
      </c>
      <c r="Y91" s="386">
        <f>IFERROR(Y89/H89,"0")+IFERROR(Y90/H90,"0")</f>
        <v>4</v>
      </c>
      <c r="Z91" s="386">
        <f>IFERROR(IF(Z89="",0,Z89),"0")+IFERROR(IF(Z90="",0,Z90),"0")</f>
        <v>3.0120000000000001E-2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6</v>
      </c>
      <c r="Y92" s="386">
        <f>IFERROR(SUM(Y89:Y90),"0")</f>
        <v>7.2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6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6.2799999999999994</v>
      </c>
      <c r="BN103" s="64">
        <f>IFERROR(Y103*I103/H103,"0")</f>
        <v>9.42</v>
      </c>
      <c r="BO103" s="64">
        <f>IFERROR(1/J103*(X103/H103),"0")</f>
        <v>1.111111111111111E-2</v>
      </c>
      <c r="BP103" s="64">
        <f>IFERROR(1/J103*(Y103/H103),"0")</f>
        <v>1.6666666666666666E-2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1.3333333333333333</v>
      </c>
      <c r="Y104" s="386">
        <f>IFERROR(Y101/H101,"0")+IFERROR(Y102/H102,"0")+IFERROR(Y103/H103,"0")</f>
        <v>2</v>
      </c>
      <c r="Z104" s="386">
        <f>IFERROR(IF(Z101="",0,Z101),"0")+IFERROR(IF(Z102="",0,Z102),"0")+IFERROR(IF(Z103="",0,Z103),"0")</f>
        <v>1.874E-2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6</v>
      </c>
      <c r="Y105" s="386">
        <f>IFERROR(SUM(Y101:Y103),"0")</f>
        <v>9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54</v>
      </c>
      <c r="Y107" s="385">
        <f>IFERROR(IF(X107="",0,CEILING((X107/$H107),1)*$H107),"")</f>
        <v>58.800000000000004</v>
      </c>
      <c r="Z107" s="36">
        <f>IFERROR(IF(Y107=0,"",ROUNDUP(Y107/H107,0)*0.02175),"")</f>
        <v>0.15225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57.625714285714288</v>
      </c>
      <c r="BN107" s="64">
        <f>IFERROR(Y107*I107/H107,"0")</f>
        <v>62.748000000000005</v>
      </c>
      <c r="BO107" s="64">
        <f>IFERROR(1/J107*(X107/H107),"0")</f>
        <v>0.11479591836734693</v>
      </c>
      <c r="BP107" s="64">
        <f>IFERROR(1/J107*(Y107/H107),"0")</f>
        <v>0.125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283</v>
      </c>
      <c r="Y109" s="385">
        <f>IFERROR(IF(X109="",0,CEILING((X109/$H109),1)*$H109),"")</f>
        <v>283.5</v>
      </c>
      <c r="Z109" s="36">
        <f>IFERROR(IF(Y109=0,"",ROUNDUP(Y109/H109,0)*0.00753),"")</f>
        <v>0.79065000000000007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311.50962962962961</v>
      </c>
      <c r="BN109" s="64">
        <f>IFERROR(Y109*I109/H109,"0")</f>
        <v>312.06</v>
      </c>
      <c r="BO109" s="64">
        <f>IFERROR(1/J109*(X109/H109),"0")</f>
        <v>0.67188983855650519</v>
      </c>
      <c r="BP109" s="64">
        <f>IFERROR(1/J109*(Y109/H109),"0")</f>
        <v>0.67307692307692302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111.24338624338624</v>
      </c>
      <c r="Y112" s="386">
        <f>IFERROR(Y107/H107,"0")+IFERROR(Y108/H108,"0")+IFERROR(Y109/H109,"0")+IFERROR(Y110/H110,"0")+IFERROR(Y111/H111,"0")</f>
        <v>112</v>
      </c>
      <c r="Z112" s="386">
        <f>IFERROR(IF(Z107="",0,Z107),"0")+IFERROR(IF(Z108="",0,Z108),"0")+IFERROR(IF(Z109="",0,Z109),"0")+IFERROR(IF(Z110="",0,Z110),"0")+IFERROR(IF(Z111="",0,Z111),"0")</f>
        <v>0.94290000000000007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337</v>
      </c>
      <c r="Y113" s="386">
        <f>IFERROR(SUM(Y107:Y111),"0")</f>
        <v>342.3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426</v>
      </c>
      <c r="Y133" s="385">
        <f t="shared" si="21"/>
        <v>426.6</v>
      </c>
      <c r="Z133" s="36">
        <f>IFERROR(IF(Y133=0,"",ROUNDUP(Y133/H133,0)*0.00753),"")</f>
        <v>1.18974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468.9155555555555</v>
      </c>
      <c r="BN133" s="64">
        <f t="shared" si="23"/>
        <v>469.57599999999996</v>
      </c>
      <c r="BO133" s="64">
        <f t="shared" si="24"/>
        <v>1.0113960113960114</v>
      </c>
      <c r="BP133" s="64">
        <f t="shared" si="25"/>
        <v>1.0128205128205128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157.77777777777777</v>
      </c>
      <c r="Y136" s="386">
        <f>IFERROR(Y130/H130,"0")+IFERROR(Y131/H131,"0")+IFERROR(Y132/H132,"0")+IFERROR(Y133/H133,"0")+IFERROR(Y134/H134,"0")+IFERROR(Y135/H135,"0")</f>
        <v>158</v>
      </c>
      <c r="Z136" s="386">
        <f>IFERROR(IF(Z130="",0,Z130),"0")+IFERROR(IF(Z131="",0,Z131),"0")+IFERROR(IF(Z132="",0,Z132),"0")+IFERROR(IF(Z133="",0,Z133),"0")+IFERROR(IF(Z134="",0,Z134),"0")+IFERROR(IF(Z135="",0,Z135),"0")</f>
        <v>1.18974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426</v>
      </c>
      <c r="Y137" s="386">
        <f>IFERROR(SUM(Y130:Y135),"0")</f>
        <v>426.6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65</v>
      </c>
      <c r="Y186" s="385">
        <f t="shared" si="26"/>
        <v>65.100000000000009</v>
      </c>
      <c r="Z186" s="36">
        <f>IFERROR(IF(Y186=0,"",ROUNDUP(Y186/H186,0)*0.00502),"")</f>
        <v>0.15562000000000001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69.023809523809518</v>
      </c>
      <c r="BN186" s="64">
        <f t="shared" si="28"/>
        <v>69.13000000000001</v>
      </c>
      <c r="BO186" s="64">
        <f t="shared" si="29"/>
        <v>0.1322751322751323</v>
      </c>
      <c r="BP186" s="64">
        <f t="shared" si="30"/>
        <v>0.13247863247863251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93</v>
      </c>
      <c r="Y188" s="385">
        <f t="shared" si="26"/>
        <v>94.5</v>
      </c>
      <c r="Z188" s="36">
        <f>IFERROR(IF(Y188=0,"",ROUNDUP(Y188/H188,0)*0.00502),"")</f>
        <v>0.22590000000000002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97.428571428571431</v>
      </c>
      <c r="BN188" s="64">
        <f t="shared" si="28"/>
        <v>99</v>
      </c>
      <c r="BO188" s="64">
        <f t="shared" si="29"/>
        <v>0.18925518925518928</v>
      </c>
      <c r="BP188" s="64">
        <f t="shared" si="30"/>
        <v>0.19230769230769232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75.238095238095241</v>
      </c>
      <c r="Y191" s="386">
        <f>IFERROR(Y183/H183,"0")+IFERROR(Y184/H184,"0")+IFERROR(Y185/H185,"0")+IFERROR(Y186/H186,"0")+IFERROR(Y187/H187,"0")+IFERROR(Y188/H188,"0")+IFERROR(Y189/H189,"0")+IFERROR(Y190/H190,"0")</f>
        <v>76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0.38152000000000003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158</v>
      </c>
      <c r="Y192" s="386">
        <f>IFERROR(SUM(Y183:Y190),"0")</f>
        <v>159.60000000000002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130</v>
      </c>
      <c r="Y219" s="385">
        <f t="shared" si="36"/>
        <v>130.5</v>
      </c>
      <c r="Z219" s="36">
        <f>IFERROR(IF(Y219=0,"",ROUNDUP(Y219/H219,0)*0.02175),"")</f>
        <v>0.32624999999999998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138.42758620689656</v>
      </c>
      <c r="BN219" s="64">
        <f t="shared" si="38"/>
        <v>138.96</v>
      </c>
      <c r="BO219" s="64">
        <f t="shared" si="39"/>
        <v>0.26683087027914615</v>
      </c>
      <c r="BP219" s="64">
        <f t="shared" si="40"/>
        <v>0.26785714285714285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239</v>
      </c>
      <c r="Y220" s="385">
        <f t="shared" si="36"/>
        <v>240</v>
      </c>
      <c r="Z220" s="36">
        <f t="shared" ref="Z220:Z226" si="41">IFERROR(IF(Y220=0,"",ROUNDUP(Y220/H220,0)*0.00753),"")</f>
        <v>0.753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267.87916666666666</v>
      </c>
      <c r="BN220" s="64">
        <f t="shared" si="38"/>
        <v>269</v>
      </c>
      <c r="BO220" s="64">
        <f t="shared" si="39"/>
        <v>0.63835470085470092</v>
      </c>
      <c r="BP220" s="64">
        <f t="shared" si="40"/>
        <v>0.64102564102564097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498</v>
      </c>
      <c r="Y222" s="385">
        <f t="shared" si="36"/>
        <v>499.2</v>
      </c>
      <c r="Z222" s="36">
        <f t="shared" si="41"/>
        <v>1.5662400000000001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554.44000000000005</v>
      </c>
      <c r="BN222" s="64">
        <f t="shared" si="38"/>
        <v>555.77600000000007</v>
      </c>
      <c r="BO222" s="64">
        <f t="shared" si="39"/>
        <v>1.3301282051282051</v>
      </c>
      <c r="BP222" s="64">
        <f t="shared" si="40"/>
        <v>1.3333333333333333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84</v>
      </c>
      <c r="Y225" s="385">
        <f t="shared" si="36"/>
        <v>84</v>
      </c>
      <c r="Z225" s="36">
        <f t="shared" si="41"/>
        <v>0.26355000000000001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93.52000000000001</v>
      </c>
      <c r="BN225" s="64">
        <f t="shared" si="38"/>
        <v>93.52000000000001</v>
      </c>
      <c r="BO225" s="64">
        <f t="shared" si="39"/>
        <v>0.22435897435897434</v>
      </c>
      <c r="BP225" s="64">
        <f t="shared" si="40"/>
        <v>0.22435897435897434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250</v>
      </c>
      <c r="Y226" s="385">
        <f t="shared" si="36"/>
        <v>252</v>
      </c>
      <c r="Z226" s="36">
        <f t="shared" si="41"/>
        <v>0.79065000000000007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278.95833333333337</v>
      </c>
      <c r="BN226" s="64">
        <f t="shared" si="38"/>
        <v>281.19</v>
      </c>
      <c r="BO226" s="64">
        <f t="shared" si="39"/>
        <v>0.66773504273504269</v>
      </c>
      <c r="BP226" s="64">
        <f t="shared" si="40"/>
        <v>0.67307692307692302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461.19252873563221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463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3.6996900000000004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1201</v>
      </c>
      <c r="Y228" s="386">
        <f>IFERROR(SUM(Y216:Y226),"0")</f>
        <v>1205.7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77</v>
      </c>
      <c r="Y233" s="385">
        <f>IFERROR(IF(X233="",0,CEILING((X233/$H233),1)*$H233),"")</f>
        <v>79.2</v>
      </c>
      <c r="Z233" s="36">
        <f>IFERROR(IF(Y233=0,"",ROUNDUP(Y233/H233,0)*0.00753),"")</f>
        <v>0.24849000000000002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85.726666666666674</v>
      </c>
      <c r="BN233" s="64">
        <f>IFERROR(Y233*I233/H233,"0")</f>
        <v>88.176000000000016</v>
      </c>
      <c r="BO233" s="64">
        <f>IFERROR(1/J233*(X233/H233),"0")</f>
        <v>0.20566239316239318</v>
      </c>
      <c r="BP233" s="64">
        <f>IFERROR(1/J233*(Y233/H233),"0")</f>
        <v>0.21153846153846154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81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90.18</v>
      </c>
      <c r="BN234" s="64">
        <f>IFERROR(Y234*I234/H234,"0")</f>
        <v>90.847999999999999</v>
      </c>
      <c r="BO234" s="64">
        <f>IFERROR(1/J234*(X234/H234),"0")</f>
        <v>0.21634615384615383</v>
      </c>
      <c r="BP234" s="64">
        <f>IFERROR(1/J234*(Y234/H234),"0")</f>
        <v>0.21794871794871795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65.833333333333343</v>
      </c>
      <c r="Y235" s="386">
        <f>IFERROR(Y230/H230,"0")+IFERROR(Y231/H231,"0")+IFERROR(Y232/H232,"0")+IFERROR(Y233/H233,"0")+IFERROR(Y234/H234,"0")</f>
        <v>67</v>
      </c>
      <c r="Z235" s="386">
        <f>IFERROR(IF(Z230="",0,Z230),"0")+IFERROR(IF(Z231="",0,Z231),"0")+IFERROR(IF(Z232="",0,Z232),"0")+IFERROR(IF(Z233="",0,Z233),"0")+IFERROR(IF(Z234="",0,Z234),"0")</f>
        <v>0.50451000000000001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158</v>
      </c>
      <c r="Y236" s="386">
        <f>IFERROR(SUM(Y230:Y234),"0")</f>
        <v>160.80000000000001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62</v>
      </c>
      <c r="Y242" s="385">
        <f t="shared" si="42"/>
        <v>69.599999999999994</v>
      </c>
      <c r="Z242" s="36">
        <f>IFERROR(IF(Y242=0,"",ROUNDUP(Y242/H242,0)*0.02175),"")</f>
        <v>0.1305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64.565517241379311</v>
      </c>
      <c r="BN242" s="64">
        <f t="shared" si="44"/>
        <v>72.47999999999999</v>
      </c>
      <c r="BO242" s="64">
        <f t="shared" si="45"/>
        <v>9.5443349753694576E-2</v>
      </c>
      <c r="BP242" s="64">
        <f t="shared" si="46"/>
        <v>0.10714285714285714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5</v>
      </c>
      <c r="Y246" s="385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5.3000000000000007</v>
      </c>
      <c r="BN246" s="64">
        <f t="shared" si="44"/>
        <v>8.48</v>
      </c>
      <c r="BO246" s="64">
        <f t="shared" si="45"/>
        <v>1.0416666666666666E-2</v>
      </c>
      <c r="BP246" s="64">
        <f t="shared" si="46"/>
        <v>1.6666666666666666E-2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6.5948275862068968</v>
      </c>
      <c r="Y247" s="386">
        <f>IFERROR(Y239/H239,"0")+IFERROR(Y240/H240,"0")+IFERROR(Y241/H241,"0")+IFERROR(Y242/H242,"0")+IFERROR(Y243/H243,"0")+IFERROR(Y244/H244,"0")+IFERROR(Y245/H245,"0")+IFERROR(Y246/H246,"0")</f>
        <v>8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0.14924000000000001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67</v>
      </c>
      <c r="Y248" s="386">
        <f>IFERROR(SUM(Y239:Y246),"0")</f>
        <v>77.599999999999994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17</v>
      </c>
      <c r="Y255" s="385">
        <f t="shared" si="47"/>
        <v>20</v>
      </c>
      <c r="Z255" s="36">
        <f>IFERROR(IF(Y255=0,"",ROUNDUP(Y255/H255,0)*0.00937),"")</f>
        <v>4.6850000000000003E-2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18.02</v>
      </c>
      <c r="BN255" s="64">
        <f t="shared" si="49"/>
        <v>21.200000000000003</v>
      </c>
      <c r="BO255" s="64">
        <f t="shared" si="50"/>
        <v>3.5416666666666666E-2</v>
      </c>
      <c r="BP255" s="64">
        <f t="shared" si="51"/>
        <v>4.1666666666666664E-2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4.25</v>
      </c>
      <c r="Y259" s="386">
        <f>IFERROR(Y251/H251,"0")+IFERROR(Y252/H252,"0")+IFERROR(Y253/H253,"0")+IFERROR(Y254/H254,"0")+IFERROR(Y255/H255,"0")+IFERROR(Y256/H256,"0")+IFERROR(Y257/H257,"0")+IFERROR(Y258/H258,"0")</f>
        <v>5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4.6850000000000003E-2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17</v>
      </c>
      <c r="Y260" s="386">
        <f>IFERROR(SUM(Y251:Y258),"0")</f>
        <v>20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167</v>
      </c>
      <c r="Y287" s="385">
        <f>IFERROR(IF(X287="",0,CEILING((X287/$H287),1)*$H287),"")</f>
        <v>168</v>
      </c>
      <c r="Z287" s="36">
        <f>IFERROR(IF(Y287=0,"",ROUNDUP(Y287/H287,0)*0.00753),"")</f>
        <v>0.52710000000000001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180.91666666666666</v>
      </c>
      <c r="BN287" s="64">
        <f>IFERROR(Y287*I287/H287,"0")</f>
        <v>182</v>
      </c>
      <c r="BO287" s="64">
        <f>IFERROR(1/J287*(X287/H287),"0")</f>
        <v>0.44604700854700857</v>
      </c>
      <c r="BP287" s="64">
        <f>IFERROR(1/J287*(Y287/H287),"0")</f>
        <v>0.44871794871794868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69.583333333333343</v>
      </c>
      <c r="Y289" s="386">
        <f>IFERROR(Y284/H284,"0")+IFERROR(Y285/H285,"0")+IFERROR(Y286/H286,"0")+IFERROR(Y287/H287,"0")+IFERROR(Y288/H288,"0")</f>
        <v>70</v>
      </c>
      <c r="Z289" s="386">
        <f>IFERROR(IF(Z284="",0,Z284),"0")+IFERROR(IF(Z285="",0,Z285),"0")+IFERROR(IF(Z286="",0,Z286),"0")+IFERROR(IF(Z287="",0,Z287),"0")+IFERROR(IF(Z288="",0,Z288),"0")</f>
        <v>0.52710000000000001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167</v>
      </c>
      <c r="Y290" s="386">
        <f>IFERROR(SUM(Y284:Y288),"0")</f>
        <v>168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5</v>
      </c>
      <c r="Y318" s="385">
        <f>IFERROR(IF(X318="",0,CEILING((X318/$H318),1)*$H318),"")</f>
        <v>8.4</v>
      </c>
      <c r="Z318" s="36">
        <f>IFERROR(IF(Y318=0,"",ROUNDUP(Y318/H318,0)*0.00753),"")</f>
        <v>1.506E-2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5.3095238095238093</v>
      </c>
      <c r="BN318" s="64">
        <f>IFERROR(Y318*I318/H318,"0")</f>
        <v>8.92</v>
      </c>
      <c r="BO318" s="64">
        <f>IFERROR(1/J318*(X318/H318),"0")</f>
        <v>7.631257631257631E-3</v>
      </c>
      <c r="BP318" s="64">
        <f>IFERROR(1/J318*(Y318/H318),"0")</f>
        <v>1.282051282051282E-2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1.1904761904761905</v>
      </c>
      <c r="Y322" s="386">
        <f>IFERROR(Y318/H318,"0")+IFERROR(Y319/H319,"0")+IFERROR(Y320/H320,"0")+IFERROR(Y321/H321,"0")</f>
        <v>2</v>
      </c>
      <c r="Z322" s="386">
        <f>IFERROR(IF(Z318="",0,Z318),"0")+IFERROR(IF(Z319="",0,Z319),"0")+IFERROR(IF(Z320="",0,Z320),"0")+IFERROR(IF(Z321="",0,Z321),"0")</f>
        <v>1.506E-2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5</v>
      </c>
      <c r="Y323" s="386">
        <f>IFERROR(SUM(Y318:Y321),"0")</f>
        <v>8.4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635</v>
      </c>
      <c r="Y335" s="385">
        <f>IFERROR(IF(X335="",0,CEILING((X335/$H335),1)*$H335),"")</f>
        <v>639.6</v>
      </c>
      <c r="Z335" s="36">
        <f>IFERROR(IF(Y335=0,"",ROUNDUP(Y335/H335,0)*0.02175),"")</f>
        <v>1.7834999999999999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680.91538461538471</v>
      </c>
      <c r="BN335" s="64">
        <f>IFERROR(Y335*I335/H335,"0")</f>
        <v>685.84800000000007</v>
      </c>
      <c r="BO335" s="64">
        <f>IFERROR(1/J335*(X335/H335),"0")</f>
        <v>1.4537545787545787</v>
      </c>
      <c r="BP335" s="64">
        <f>IFERROR(1/J335*(Y335/H335),"0")</f>
        <v>1.4642857142857142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81.410256410256409</v>
      </c>
      <c r="Y337" s="386">
        <f>IFERROR(Y334/H334,"0")+IFERROR(Y335/H335,"0")+IFERROR(Y336/H336,"0")</f>
        <v>82</v>
      </c>
      <c r="Z337" s="386">
        <f>IFERROR(IF(Z334="",0,Z334),"0")+IFERROR(IF(Z335="",0,Z335),"0")+IFERROR(IF(Z336="",0,Z336),"0")</f>
        <v>1.7834999999999999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635</v>
      </c>
      <c r="Y338" s="386">
        <f>IFERROR(SUM(Y334:Y336),"0")</f>
        <v>639.6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1331</v>
      </c>
      <c r="Y366" s="385">
        <f t="shared" ref="Y366:Y374" si="62">IFERROR(IF(X366="",0,CEILING((X366/$H366),1)*$H366),"")</f>
        <v>1335</v>
      </c>
      <c r="Z366" s="36">
        <f>IFERROR(IF(Y366=0,"",ROUNDUP(Y366/H366,0)*0.02175),"")</f>
        <v>1.9357499999999999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1373.5920000000001</v>
      </c>
      <c r="BN366" s="64">
        <f t="shared" ref="BN366:BN374" si="64">IFERROR(Y366*I366/H366,"0")</f>
        <v>1377.72</v>
      </c>
      <c r="BO366" s="64">
        <f t="shared" ref="BO366:BO374" si="65">IFERROR(1/J366*(X366/H366),"0")</f>
        <v>1.848611111111111</v>
      </c>
      <c r="BP366" s="64">
        <f t="shared" ref="BP366:BP374" si="66">IFERROR(1/J366*(Y366/H366),"0")</f>
        <v>1.8541666666666665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1719</v>
      </c>
      <c r="Y368" s="385">
        <f t="shared" si="62"/>
        <v>1725</v>
      </c>
      <c r="Z368" s="36">
        <f>IFERROR(IF(Y368=0,"",ROUNDUP(Y368/H368,0)*0.02175),"")</f>
        <v>2.5012499999999998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1774.008</v>
      </c>
      <c r="BN368" s="64">
        <f t="shared" si="64"/>
        <v>1780.2</v>
      </c>
      <c r="BO368" s="64">
        <f t="shared" si="65"/>
        <v>2.3874999999999997</v>
      </c>
      <c r="BP368" s="64">
        <f t="shared" si="66"/>
        <v>2.395833333333333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203.33333333333331</v>
      </c>
      <c r="Y375" s="386">
        <f>IFERROR(Y366/H366,"0")+IFERROR(Y367/H367,"0")+IFERROR(Y368/H368,"0")+IFERROR(Y369/H369,"0")+IFERROR(Y370/H370,"0")+IFERROR(Y371/H371,"0")+IFERROR(Y372/H372,"0")+IFERROR(Y373/H373,"0")+IFERROR(Y374/H374,"0")</f>
        <v>204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4.4369999999999994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3050</v>
      </c>
      <c r="Y376" s="386">
        <f>IFERROR(SUM(Y366:Y374),"0")</f>
        <v>3060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812</v>
      </c>
      <c r="Y378" s="385">
        <f>IFERROR(IF(X378="",0,CEILING((X378/$H378),1)*$H378),"")</f>
        <v>825</v>
      </c>
      <c r="Z378" s="36">
        <f>IFERROR(IF(Y378=0,"",ROUNDUP(Y378/H378,0)*0.02175),"")</f>
        <v>1.1962499999999998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837.98400000000004</v>
      </c>
      <c r="BN378" s="64">
        <f>IFERROR(Y378*I378/H378,"0")</f>
        <v>851.4</v>
      </c>
      <c r="BO378" s="64">
        <f>IFERROR(1/J378*(X378/H378),"0")</f>
        <v>1.1277777777777778</v>
      </c>
      <c r="BP378" s="64">
        <f>IFERROR(1/J378*(Y378/H378),"0")</f>
        <v>1.1458333333333333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54.133333333333333</v>
      </c>
      <c r="Y380" s="386">
        <f>IFERROR(Y378/H378,"0")+IFERROR(Y379/H379,"0")</f>
        <v>55</v>
      </c>
      <c r="Z380" s="386">
        <f>IFERROR(IF(Z378="",0,Z378),"0")+IFERROR(IF(Z379="",0,Z379),"0")</f>
        <v>1.1962499999999998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812</v>
      </c>
      <c r="Y381" s="386">
        <f>IFERROR(SUM(Y378:Y379),"0")</f>
        <v>825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4743</v>
      </c>
      <c r="Y408" s="385">
        <f>IFERROR(IF(X408="",0,CEILING((X408/$H408),1)*$H408),"")</f>
        <v>4750.2</v>
      </c>
      <c r="Z408" s="36">
        <f>IFERROR(IF(Y408=0,"",ROUNDUP(Y408/H408,0)*0.02175),"")</f>
        <v>13.245749999999999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5085.9553846153849</v>
      </c>
      <c r="BN408" s="64">
        <f>IFERROR(Y408*I408/H408,"0")</f>
        <v>5093.6760000000004</v>
      </c>
      <c r="BO408" s="64">
        <f>IFERROR(1/J408*(X408/H408),"0")</f>
        <v>10.858516483516484</v>
      </c>
      <c r="BP408" s="64">
        <f>IFERROR(1/J408*(Y408/H408),"0")</f>
        <v>10.875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608.07692307692309</v>
      </c>
      <c r="Y413" s="386">
        <f>IFERROR(Y408/H408,"0")+IFERROR(Y409/H409,"0")+IFERROR(Y410/H410,"0")+IFERROR(Y411/H411,"0")+IFERROR(Y412/H412,"0")</f>
        <v>609</v>
      </c>
      <c r="Z413" s="386">
        <f>IFERROR(IF(Z408="",0,Z408),"0")+IFERROR(IF(Z409="",0,Z409),"0")+IFERROR(IF(Z410="",0,Z410),"0")+IFERROR(IF(Z411="",0,Z411),"0")+IFERROR(IF(Z412="",0,Z412),"0")</f>
        <v>13.245749999999999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4743</v>
      </c>
      <c r="Y414" s="386">
        <f>IFERROR(SUM(Y408:Y412),"0")</f>
        <v>4750.2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58</v>
      </c>
      <c r="Y429" s="385">
        <f t="shared" si="67"/>
        <v>58.800000000000004</v>
      </c>
      <c r="Z429" s="36">
        <f t="shared" si="68"/>
        <v>0.10542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61.17619047619047</v>
      </c>
      <c r="BN429" s="64">
        <f t="shared" si="70"/>
        <v>62.019999999999996</v>
      </c>
      <c r="BO429" s="64">
        <f t="shared" si="71"/>
        <v>8.8522588522588513E-2</v>
      </c>
      <c r="BP429" s="64">
        <f t="shared" si="72"/>
        <v>8.9743589743589744E-2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14</v>
      </c>
      <c r="Y433" s="385">
        <f t="shared" si="67"/>
        <v>16.8</v>
      </c>
      <c r="Z433" s="36">
        <f t="shared" si="68"/>
        <v>3.0120000000000001E-2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14.766666666666666</v>
      </c>
      <c r="BN433" s="64">
        <f t="shared" si="70"/>
        <v>17.72</v>
      </c>
      <c r="BO433" s="64">
        <f t="shared" si="71"/>
        <v>2.1367521367521364E-2</v>
      </c>
      <c r="BP433" s="64">
        <f t="shared" si="72"/>
        <v>2.564102564102564E-2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17.142857142857142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18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0.13553999999999999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72</v>
      </c>
      <c r="Y452" s="386">
        <f>IFERROR(SUM(Y427:Y450),"0")</f>
        <v>75.600000000000009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5</v>
      </c>
      <c r="Y489" s="385">
        <f>IFERROR(IF(X489="",0,CEILING((X489/$H489),1)*$H489),"")</f>
        <v>6</v>
      </c>
      <c r="Z489" s="36">
        <f>IFERROR(IF(Y489=0,"",ROUNDUP(Y489/H489,0)*0.00627),"")</f>
        <v>1.2540000000000001E-2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6</v>
      </c>
      <c r="BN489" s="64">
        <f>IFERROR(Y489*I489/H489,"0")</f>
        <v>7.2</v>
      </c>
      <c r="BO489" s="64">
        <f>IFERROR(1/J489*(X489/H489),"0")</f>
        <v>8.3333333333333332E-3</v>
      </c>
      <c r="BP489" s="64">
        <f>IFERROR(1/J489*(Y489/H489),"0")</f>
        <v>0.01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1.6666666666666667</v>
      </c>
      <c r="Y490" s="386">
        <f>IFERROR(Y489/H489,"0")</f>
        <v>2</v>
      </c>
      <c r="Z490" s="386">
        <f>IFERROR(IF(Z489="",0,Z489),"0")</f>
        <v>1.2540000000000001E-2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5</v>
      </c>
      <c r="Y491" s="386">
        <f>IFERROR(SUM(Y489:Y489),"0")</f>
        <v>6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1936</v>
      </c>
      <c r="Y513" s="385">
        <f t="shared" si="79"/>
        <v>1937.76</v>
      </c>
      <c r="Z513" s="36">
        <f t="shared" si="80"/>
        <v>4.3893199999999997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2067.9999999999995</v>
      </c>
      <c r="BN513" s="64">
        <f t="shared" si="82"/>
        <v>2069.8799999999997</v>
      </c>
      <c r="BO513" s="64">
        <f t="shared" si="83"/>
        <v>3.5256410256410255</v>
      </c>
      <c r="BP513" s="64">
        <f t="shared" si="84"/>
        <v>3.5288461538461542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658</v>
      </c>
      <c r="Y516" s="385">
        <f t="shared" si="79"/>
        <v>660</v>
      </c>
      <c r="Z516" s="36">
        <f t="shared" si="80"/>
        <v>1.4950000000000001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702.86363636363626</v>
      </c>
      <c r="BN516" s="64">
        <f t="shared" si="82"/>
        <v>704.99999999999989</v>
      </c>
      <c r="BO516" s="64">
        <f t="shared" si="83"/>
        <v>1.1982808857808858</v>
      </c>
      <c r="BP516" s="64">
        <f t="shared" si="84"/>
        <v>1.2019230769230771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491.28787878787875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492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5.8843199999999998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2594</v>
      </c>
      <c r="Y522" s="386">
        <f>IFERROR(SUM(Y512:Y520),"0")</f>
        <v>2597.7600000000002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985</v>
      </c>
      <c r="Y524" s="385">
        <f>IFERROR(IF(X524="",0,CEILING((X524/$H524),1)*$H524),"")</f>
        <v>987.36</v>
      </c>
      <c r="Z524" s="36">
        <f>IFERROR(IF(Y524=0,"",ROUNDUP(Y524/H524,0)*0.01196),"")</f>
        <v>2.2365200000000001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1052.1590909090908</v>
      </c>
      <c r="BN524" s="64">
        <f>IFERROR(Y524*I524/H524,"0")</f>
        <v>1054.6799999999998</v>
      </c>
      <c r="BO524" s="64">
        <f>IFERROR(1/J524*(X524/H524),"0")</f>
        <v>1.7937791375291374</v>
      </c>
      <c r="BP524" s="64">
        <f>IFERROR(1/J524*(Y524/H524),"0")</f>
        <v>1.7980769230769231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186.55303030303028</v>
      </c>
      <c r="Y526" s="386">
        <f>IFERROR(Y524/H524,"0")+IFERROR(Y525/H525,"0")</f>
        <v>187</v>
      </c>
      <c r="Z526" s="386">
        <f>IFERROR(IF(Z524="",0,Z524),"0")+IFERROR(IF(Z525="",0,Z525),"0")</f>
        <v>2.2365200000000001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985</v>
      </c>
      <c r="Y527" s="386">
        <f>IFERROR(SUM(Y524:Y525),"0")</f>
        <v>987.36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444</v>
      </c>
      <c r="Y529" s="385">
        <f t="shared" ref="Y529:Y534" si="85">IFERROR(IF(X529="",0,CEILING((X529/$H529),1)*$H529),"")</f>
        <v>448.8</v>
      </c>
      <c r="Z529" s="36">
        <f>IFERROR(IF(Y529=0,"",ROUNDUP(Y529/H529,0)*0.01196),"")</f>
        <v>1.0165999999999999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474.2727272727272</v>
      </c>
      <c r="BN529" s="64">
        <f t="shared" ref="BN529:BN534" si="87">IFERROR(Y529*I529/H529,"0")</f>
        <v>479.4</v>
      </c>
      <c r="BO529" s="64">
        <f t="shared" ref="BO529:BO534" si="88">IFERROR(1/J529*(X529/H529),"0")</f>
        <v>0.80856643356643365</v>
      </c>
      <c r="BP529" s="64">
        <f t="shared" ref="BP529:BP534" si="89">IFERROR(1/J529*(Y529/H529),"0")</f>
        <v>0.8173076923076924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788</v>
      </c>
      <c r="Y530" s="385">
        <f t="shared" si="85"/>
        <v>792</v>
      </c>
      <c r="Z530" s="36">
        <f>IFERROR(IF(Y530=0,"",ROUNDUP(Y530/H530,0)*0.01196),"")</f>
        <v>1.794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841.72727272727263</v>
      </c>
      <c r="BN530" s="64">
        <f t="shared" si="87"/>
        <v>846</v>
      </c>
      <c r="BO530" s="64">
        <f t="shared" si="88"/>
        <v>1.4350233100233101</v>
      </c>
      <c r="BP530" s="64">
        <f t="shared" si="89"/>
        <v>1.4423076923076923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929</v>
      </c>
      <c r="Y531" s="385">
        <f t="shared" si="85"/>
        <v>929.28000000000009</v>
      </c>
      <c r="Z531" s="36">
        <f>IFERROR(IF(Y531=0,"",ROUNDUP(Y531/H531,0)*0.01196),"")</f>
        <v>2.1049600000000002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992.34090909090889</v>
      </c>
      <c r="BN531" s="64">
        <f t="shared" si="87"/>
        <v>992.6400000000001</v>
      </c>
      <c r="BO531" s="64">
        <f t="shared" si="88"/>
        <v>1.6917977855477855</v>
      </c>
      <c r="BP531" s="64">
        <f t="shared" si="89"/>
        <v>1.6923076923076925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409.280303030303</v>
      </c>
      <c r="Y535" s="386">
        <f>IFERROR(Y529/H529,"0")+IFERROR(Y530/H530,"0")+IFERROR(Y531/H531,"0")+IFERROR(Y532/H532,"0")+IFERROR(Y533/H533,"0")+IFERROR(Y534/H534,"0")</f>
        <v>411</v>
      </c>
      <c r="Z535" s="386">
        <f>IFERROR(IF(Z529="",0,Z529),"0")+IFERROR(IF(Z530="",0,Z530),"0")+IFERROR(IF(Z531="",0,Z531),"0")+IFERROR(IF(Z532="",0,Z532),"0")+IFERROR(IF(Z533="",0,Z533),"0")+IFERROR(IF(Z534="",0,Z534),"0")</f>
        <v>4.9155600000000002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2161</v>
      </c>
      <c r="Y536" s="386">
        <f>IFERROR(SUM(Y529:Y534),"0")</f>
        <v>2170.08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10</v>
      </c>
      <c r="Y539" s="385">
        <f>IFERROR(IF(X539="",0,CEILING((X539/$H539),1)*$H539),"")</f>
        <v>15.6</v>
      </c>
      <c r="Z539" s="36">
        <f>IFERROR(IF(Y539=0,"",ROUNDUP(Y539/H539,0)*0.02175),"")</f>
        <v>4.3499999999999997E-2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10.700000000000001</v>
      </c>
      <c r="BN539" s="64">
        <f>IFERROR(Y539*I539/H539,"0")</f>
        <v>16.692</v>
      </c>
      <c r="BO539" s="64">
        <f>IFERROR(1/J539*(X539/H539),"0")</f>
        <v>2.2893772893772896E-2</v>
      </c>
      <c r="BP539" s="64">
        <f>IFERROR(1/J539*(Y539/H539),"0")</f>
        <v>3.5714285714285712E-2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1.2820512820512822</v>
      </c>
      <c r="Y541" s="386">
        <f>IFERROR(Y538/H538,"0")+IFERROR(Y539/H539,"0")+IFERROR(Y540/H540,"0")</f>
        <v>2</v>
      </c>
      <c r="Z541" s="386">
        <f>IFERROR(IF(Z538="",0,Z538),"0")+IFERROR(IF(Z539="",0,Z539),"0")+IFERROR(IF(Z540="",0,Z540),"0")</f>
        <v>4.3499999999999997E-2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10</v>
      </c>
      <c r="Y542" s="386">
        <f>IFERROR(SUM(Y538:Y540),"0")</f>
        <v>15.6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17655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17767.199999999997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18819.127051370724</v>
      </c>
      <c r="Y606" s="386">
        <f>IFERROR(SUM(BN22:BN602),"0")</f>
        <v>18938.023999999998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35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19694.127051370724</v>
      </c>
      <c r="Y608" s="386">
        <f>GrossWeightTotalR+PalletQtyTotalR*25</f>
        <v>19813.023999999998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3015.3878521223351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3034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41.5047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22.4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39.600000000000009</v>
      </c>
      <c r="E615" s="46">
        <f>IFERROR(Y101*1,"0")+IFERROR(Y102*1,"0")+IFERROR(Y103*1,"0")+IFERROR(Y107*1,"0")+IFERROR(Y108*1,"0")+IFERROR(Y109*1,"0")+IFERROR(Y110*1,"0")+IFERROR(Y111*1,"0")</f>
        <v>351.3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426.6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159.60000000000002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1366.5</v>
      </c>
      <c r="K615" s="46">
        <f>IFERROR(Y239*1,"0")+IFERROR(Y240*1,"0")+IFERROR(Y241*1,"0")+IFERROR(Y242*1,"0")+IFERROR(Y243*1,"0")+IFERROR(Y244*1,"0")+IFERROR(Y245*1,"0")+IFERROR(Y246*1,"0")</f>
        <v>77.599999999999994</v>
      </c>
      <c r="L615" s="382"/>
      <c r="M615" s="46">
        <f>IFERROR(Y251*1,"0")+IFERROR(Y252*1,"0")+IFERROR(Y253*1,"0")+IFERROR(Y254*1,"0")+IFERROR(Y255*1,"0")+IFERROR(Y256*1,"0")+IFERROR(Y257*1,"0")+IFERROR(Y258*1,"0")</f>
        <v>20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168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648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3885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4750.2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75.600000000000009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6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5770.8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