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406F8F-EA46-40AC-B80B-62193BE723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Y477" i="1" s="1"/>
  <c r="P470" i="1"/>
  <c r="X468" i="1"/>
  <c r="X467" i="1"/>
  <c r="BO466" i="1"/>
  <c r="BM466" i="1"/>
  <c r="Y466" i="1"/>
  <c r="Y467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Y451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9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3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V615" i="1" s="1"/>
  <c r="P354" i="1"/>
  <c r="X351" i="1"/>
  <c r="X350" i="1"/>
  <c r="BO349" i="1"/>
  <c r="BM349" i="1"/>
  <c r="Y349" i="1"/>
  <c r="BP349" i="1" s="1"/>
  <c r="P349" i="1"/>
  <c r="BO348" i="1"/>
  <c r="BN348" i="1"/>
  <c r="BM348" i="1"/>
  <c r="Z348" i="1"/>
  <c r="Y348" i="1"/>
  <c r="BP348" i="1" s="1"/>
  <c r="P348" i="1"/>
  <c r="BO347" i="1"/>
  <c r="BM347" i="1"/>
  <c r="Y347" i="1"/>
  <c r="Y350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4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3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U615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5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O84" i="1"/>
  <c r="BM84" i="1"/>
  <c r="Y84" i="1"/>
  <c r="BO83" i="1"/>
  <c r="BM83" i="1"/>
  <c r="Y83" i="1"/>
  <c r="BO82" i="1"/>
  <c r="BM82" i="1"/>
  <c r="Y82" i="1"/>
  <c r="BO81" i="1"/>
  <c r="BM81" i="1"/>
  <c r="Y81" i="1"/>
  <c r="BO80" i="1"/>
  <c r="BM80" i="1"/>
  <c r="Y80" i="1"/>
  <c r="X78" i="1"/>
  <c r="X77" i="1"/>
  <c r="BP76" i="1"/>
  <c r="BO76" i="1"/>
  <c r="BN76" i="1"/>
  <c r="BM76" i="1"/>
  <c r="Z76" i="1"/>
  <c r="Y76" i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05" i="1" s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Z27" i="1"/>
  <c r="Z34" i="1" s="1"/>
  <c r="BN27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0" i="1"/>
  <c r="Z62" i="1" s="1"/>
  <c r="BN60" i="1"/>
  <c r="BP60" i="1"/>
  <c r="Z61" i="1"/>
  <c r="BN61" i="1"/>
  <c r="Y62" i="1"/>
  <c r="Z66" i="1"/>
  <c r="BN66" i="1"/>
  <c r="Z68" i="1"/>
  <c r="BN68" i="1"/>
  <c r="BP70" i="1"/>
  <c r="BN70" i="1"/>
  <c r="Z70" i="1"/>
  <c r="Y86" i="1"/>
  <c r="BP80" i="1"/>
  <c r="BN80" i="1"/>
  <c r="Z80" i="1"/>
  <c r="BP82" i="1"/>
  <c r="BN82" i="1"/>
  <c r="Z82" i="1"/>
  <c r="BP84" i="1"/>
  <c r="BN84" i="1"/>
  <c r="Z84" i="1"/>
  <c r="Y98" i="1"/>
  <c r="BP102" i="1"/>
  <c r="BN102" i="1"/>
  <c r="Z102" i="1"/>
  <c r="BP109" i="1"/>
  <c r="BN109" i="1"/>
  <c r="Z109" i="1"/>
  <c r="F9" i="1"/>
  <c r="J9" i="1"/>
  <c r="Z22" i="1"/>
  <c r="Z23" i="1" s="1"/>
  <c r="BN22" i="1"/>
  <c r="BP22" i="1"/>
  <c r="Y23" i="1"/>
  <c r="Y57" i="1"/>
  <c r="D615" i="1"/>
  <c r="Y72" i="1"/>
  <c r="BP71" i="1"/>
  <c r="BN71" i="1"/>
  <c r="Z71" i="1"/>
  <c r="Y73" i="1"/>
  <c r="Y78" i="1"/>
  <c r="BP75" i="1"/>
  <c r="BN75" i="1"/>
  <c r="Z75" i="1"/>
  <c r="Z77" i="1" s="1"/>
  <c r="BP81" i="1"/>
  <c r="BN81" i="1"/>
  <c r="Z81" i="1"/>
  <c r="BP83" i="1"/>
  <c r="BN83" i="1"/>
  <c r="Z83" i="1"/>
  <c r="BP85" i="1"/>
  <c r="BN85" i="1"/>
  <c r="Z85" i="1"/>
  <c r="Y87" i="1"/>
  <c r="Z97" i="1"/>
  <c r="BP95" i="1"/>
  <c r="BN95" i="1"/>
  <c r="Z95" i="1"/>
  <c r="BP103" i="1"/>
  <c r="BN103" i="1"/>
  <c r="Z103" i="1"/>
  <c r="Y105" i="1"/>
  <c r="Y112" i="1"/>
  <c r="BP107" i="1"/>
  <c r="BN107" i="1"/>
  <c r="Z107" i="1"/>
  <c r="BP111" i="1"/>
  <c r="BN111" i="1"/>
  <c r="Z111" i="1"/>
  <c r="Y113" i="1"/>
  <c r="F615" i="1"/>
  <c r="Y122" i="1"/>
  <c r="BP116" i="1"/>
  <c r="BN116" i="1"/>
  <c r="Z116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Y227" i="1"/>
  <c r="Y236" i="1"/>
  <c r="Y247" i="1"/>
  <c r="Y260" i="1"/>
  <c r="Y274" i="1"/>
  <c r="Y281" i="1"/>
  <c r="Y290" i="1"/>
  <c r="Y295" i="1"/>
  <c r="Y300" i="1"/>
  <c r="Y304" i="1"/>
  <c r="Y316" i="1"/>
  <c r="Y322" i="1"/>
  <c r="Y332" i="1"/>
  <c r="Y337" i="1"/>
  <c r="Y345" i="1"/>
  <c r="Y351" i="1"/>
  <c r="Y356" i="1"/>
  <c r="Y361" i="1"/>
  <c r="BP358" i="1"/>
  <c r="BN358" i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BP390" i="1"/>
  <c r="BN390" i="1"/>
  <c r="Z390" i="1"/>
  <c r="Z391" i="1" s="1"/>
  <c r="Y392" i="1"/>
  <c r="X615" i="1"/>
  <c r="Y399" i="1"/>
  <c r="BP395" i="1"/>
  <c r="BN395" i="1"/>
  <c r="Z395" i="1"/>
  <c r="E615" i="1"/>
  <c r="Y104" i="1"/>
  <c r="Z118" i="1"/>
  <c r="BN118" i="1"/>
  <c r="Z119" i="1"/>
  <c r="BN119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Z213" i="1" s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Z232" i="1"/>
  <c r="Z235" i="1" s="1"/>
  <c r="BN232" i="1"/>
  <c r="Z233" i="1"/>
  <c r="BN233" i="1"/>
  <c r="Z234" i="1"/>
  <c r="BN234" i="1"/>
  <c r="Z239" i="1"/>
  <c r="Z247" i="1" s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Z308" i="1"/>
  <c r="Z315" i="1" s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Z322" i="1" s="1"/>
  <c r="BN318" i="1"/>
  <c r="BP318" i="1"/>
  <c r="Z320" i="1"/>
  <c r="BN320" i="1"/>
  <c r="Z326" i="1"/>
  <c r="Z331" i="1" s="1"/>
  <c r="BN326" i="1"/>
  <c r="Z328" i="1"/>
  <c r="BN328" i="1"/>
  <c r="Z330" i="1"/>
  <c r="BN330" i="1"/>
  <c r="Z335" i="1"/>
  <c r="Z337" i="1" s="1"/>
  <c r="BN335" i="1"/>
  <c r="Z340" i="1"/>
  <c r="BN340" i="1"/>
  <c r="BP340" i="1"/>
  <c r="Z341" i="1"/>
  <c r="BN341" i="1"/>
  <c r="Z343" i="1"/>
  <c r="BN343" i="1"/>
  <c r="Z347" i="1"/>
  <c r="Z350" i="1" s="1"/>
  <c r="BN347" i="1"/>
  <c r="BP347" i="1"/>
  <c r="Z349" i="1"/>
  <c r="BN349" i="1"/>
  <c r="Z354" i="1"/>
  <c r="Z355" i="1" s="1"/>
  <c r="BN354" i="1"/>
  <c r="BP354" i="1"/>
  <c r="Y355" i="1"/>
  <c r="Z358" i="1"/>
  <c r="Z361" i="1" s="1"/>
  <c r="BP368" i="1"/>
  <c r="BN368" i="1"/>
  <c r="Z368" i="1"/>
  <c r="BP372" i="1"/>
  <c r="BN372" i="1"/>
  <c r="Z372" i="1"/>
  <c r="Y380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Y406" i="1"/>
  <c r="Y414" i="1"/>
  <c r="Y418" i="1"/>
  <c r="Y452" i="1"/>
  <c r="Y456" i="1"/>
  <c r="Y462" i="1"/>
  <c r="Y468" i="1"/>
  <c r="Y478" i="1"/>
  <c r="Y483" i="1"/>
  <c r="BP480" i="1"/>
  <c r="BN480" i="1"/>
  <c r="Z480" i="1"/>
  <c r="Z482" i="1" s="1"/>
  <c r="AB615" i="1"/>
  <c r="Y504" i="1"/>
  <c r="BP501" i="1"/>
  <c r="BN501" i="1"/>
  <c r="Z501" i="1"/>
  <c r="Z503" i="1" s="1"/>
  <c r="BP515" i="1"/>
  <c r="BN515" i="1"/>
  <c r="Z515" i="1"/>
  <c r="BP519" i="1"/>
  <c r="BN519" i="1"/>
  <c r="Z519" i="1"/>
  <c r="BP531" i="1"/>
  <c r="BN531" i="1"/>
  <c r="Z531" i="1"/>
  <c r="Y535" i="1"/>
  <c r="Z541" i="1"/>
  <c r="BP539" i="1"/>
  <c r="BN539" i="1"/>
  <c r="Z53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Z404" i="1"/>
  <c r="BN404" i="1"/>
  <c r="Z408" i="1"/>
  <c r="Z413" i="1" s="1"/>
  <c r="BN408" i="1"/>
  <c r="BP408" i="1"/>
  <c r="Z410" i="1"/>
  <c r="BN410" i="1"/>
  <c r="Z412" i="1"/>
  <c r="BN412" i="1"/>
  <c r="Z416" i="1"/>
  <c r="Z418" i="1" s="1"/>
  <c r="BN416" i="1"/>
  <c r="BP416" i="1"/>
  <c r="Y615" i="1"/>
  <c r="Y425" i="1"/>
  <c r="Z427" i="1"/>
  <c r="Z451" i="1" s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Z454" i="1"/>
  <c r="Z456" i="1" s="1"/>
  <c r="BN454" i="1"/>
  <c r="BP454" i="1"/>
  <c r="Z460" i="1"/>
  <c r="Z462" i="1" s="1"/>
  <c r="BN460" i="1"/>
  <c r="Z466" i="1"/>
  <c r="Z467" i="1" s="1"/>
  <c r="BN466" i="1"/>
  <c r="BP466" i="1"/>
  <c r="Z470" i="1"/>
  <c r="BN470" i="1"/>
  <c r="BP470" i="1"/>
  <c r="Z471" i="1"/>
  <c r="BN471" i="1"/>
  <c r="Z472" i="1"/>
  <c r="BN472" i="1"/>
  <c r="Z473" i="1"/>
  <c r="BN473" i="1"/>
  <c r="Z476" i="1"/>
  <c r="BN476" i="1"/>
  <c r="Y482" i="1"/>
  <c r="BP495" i="1"/>
  <c r="BN495" i="1"/>
  <c r="Z495" i="1"/>
  <c r="Z497" i="1" s="1"/>
  <c r="Y503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41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85" i="1" l="1"/>
  <c r="Z405" i="1"/>
  <c r="Z121" i="1"/>
  <c r="Y609" i="1"/>
  <c r="Y606" i="1"/>
  <c r="Z104" i="1"/>
  <c r="Z86" i="1"/>
  <c r="Z72" i="1"/>
  <c r="Y605" i="1"/>
  <c r="Z573" i="1"/>
  <c r="Z557" i="1"/>
  <c r="Z535" i="1"/>
  <c r="Z521" i="1"/>
  <c r="Z477" i="1"/>
  <c r="Z344" i="1"/>
  <c r="Z289" i="1"/>
  <c r="Z280" i="1"/>
  <c r="Z227" i="1"/>
  <c r="Z178" i="1"/>
  <c r="Z610" i="1" s="1"/>
  <c r="Z399" i="1"/>
  <c r="Z375" i="1"/>
  <c r="Z112" i="1"/>
  <c r="Y607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<sst xmlns="http://schemas.openxmlformats.org/spreadsheetml/2006/main" count="2545" uniqueCount="836">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</sst>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8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10</v>
      </c>
      <c r="Y60" s="385">
        <f>IFERROR(IF(X60="",0,CEILING((X60/$H60),1)*$H60),"")</f>
        <v>10.799999999999999</v>
      </c>
      <c r="Z60" s="36">
        <f>IFERROR(IF(Y60=0,"",ROUNDUP(Y60/H60,0)*0.00502),"")</f>
        <v>4.5179999999999998E-2</v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10.833333333333334</v>
      </c>
      <c r="BN60" s="64">
        <f>IFERROR(Y60*I60/H60,"0")</f>
        <v>11.7</v>
      </c>
      <c r="BO60" s="64">
        <f>IFERROR(1/J60*(X60/H60),"0")</f>
        <v>3.561253561253562E-2</v>
      </c>
      <c r="BP60" s="64">
        <f>IFERROR(1/J60*(Y60/H60),"0")</f>
        <v>3.8461538461538464E-2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8.3333333333333339</v>
      </c>
      <c r="Y62" s="386">
        <f>IFERROR(Y60/H60,"0")+IFERROR(Y61/H61,"0")</f>
        <v>9</v>
      </c>
      <c r="Z62" s="386">
        <f>IFERROR(IF(Z60="",0,Z60),"0")+IFERROR(IF(Z61="",0,Z61),"0")</f>
        <v>4.5179999999999998E-2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10</v>
      </c>
      <c r="Y63" s="386">
        <f>IFERROR(SUM(Y60:Y61),"0")</f>
        <v>10.799999999999999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115</v>
      </c>
      <c r="Y75" s="385">
        <f>IFERROR(IF(X75="",0,CEILING((X75/$H75),1)*$H75),"")</f>
        <v>118.80000000000001</v>
      </c>
      <c r="Z75" s="36">
        <f>IFERROR(IF(Y75=0,"",ROUNDUP(Y75/H75,0)*0.02175),"")</f>
        <v>0.23924999999999999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120.11111111111109</v>
      </c>
      <c r="BN75" s="64">
        <f>IFERROR(Y75*I75/H75,"0")</f>
        <v>124.08</v>
      </c>
      <c r="BO75" s="64">
        <f>IFERROR(1/J75*(X75/H75),"0")</f>
        <v>0.19014550264550262</v>
      </c>
      <c r="BP75" s="64">
        <f>IFERROR(1/J75*(Y75/H75),"0")</f>
        <v>0.19642857142857142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10.648148148148147</v>
      </c>
      <c r="Y77" s="386">
        <f>IFERROR(Y75/H75,"0")+IFERROR(Y76/H76,"0")</f>
        <v>11</v>
      </c>
      <c r="Z77" s="386">
        <f>IFERROR(IF(Z75="",0,Z75),"0")+IFERROR(IF(Z76="",0,Z76),"0")</f>
        <v>0.23924999999999999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115</v>
      </c>
      <c r="Y78" s="386">
        <f>IFERROR(SUM(Y75:Y76),"0")</f>
        <v>118.80000000000001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4</v>
      </c>
      <c r="Y89" s="385">
        <f>IFERROR(IF(X89="",0,CEILING((X89/$H89),1)*$H89),"")</f>
        <v>5.4</v>
      </c>
      <c r="Z89" s="36">
        <f>IFERROR(IF(Y89=0,"",ROUNDUP(Y89/H89,0)*0.00753),"")</f>
        <v>2.2589999999999999E-2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4.5911111111111103</v>
      </c>
      <c r="BN89" s="64">
        <f>IFERROR(Y89*I89/H89,"0")</f>
        <v>6.1979999999999995</v>
      </c>
      <c r="BO89" s="64">
        <f>IFERROR(1/J89*(X89/H89),"0")</f>
        <v>1.4245014245014245E-2</v>
      </c>
      <c r="BP89" s="64">
        <f>IFERROR(1/J89*(Y89/H89),"0")</f>
        <v>1.9230769230769232E-2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2.2222222222222223</v>
      </c>
      <c r="Y91" s="386">
        <f>IFERROR(Y89/H89,"0")+IFERROR(Y90/H90,"0")</f>
        <v>3</v>
      </c>
      <c r="Z91" s="386">
        <f>IFERROR(IF(Z89="",0,Z89),"0")+IFERROR(IF(Z90="",0,Z90),"0")</f>
        <v>2.2589999999999999E-2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4</v>
      </c>
      <c r="Y92" s="386">
        <f>IFERROR(SUM(Y89:Y90),"0")</f>
        <v>5.4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119</v>
      </c>
      <c r="Y107" s="385">
        <f>IFERROR(IF(X107="",0,CEILING((X107/$H107),1)*$H107),"")</f>
        <v>126</v>
      </c>
      <c r="Z107" s="36">
        <f>IFERROR(IF(Y107=0,"",ROUNDUP(Y107/H107,0)*0.02175),"")</f>
        <v>0.32624999999999998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126.99000000000001</v>
      </c>
      <c r="BN107" s="64">
        <f>IFERROR(Y107*I107/H107,"0")</f>
        <v>134.45999999999998</v>
      </c>
      <c r="BO107" s="64">
        <f>IFERROR(1/J107*(X107/H107),"0")</f>
        <v>0.25297619047619047</v>
      </c>
      <c r="BP107" s="64">
        <f>IFERROR(1/J107*(Y107/H107),"0")</f>
        <v>0.26785714285714285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14.166666666666666</v>
      </c>
      <c r="Y112" s="386">
        <f>IFERROR(Y107/H107,"0")+IFERROR(Y108/H108,"0")+IFERROR(Y109/H109,"0")+IFERROR(Y110/H110,"0")+IFERROR(Y111/H111,"0")</f>
        <v>15</v>
      </c>
      <c r="Z112" s="386">
        <f>IFERROR(IF(Z107="",0,Z107),"0")+IFERROR(IF(Z108="",0,Z108),"0")+IFERROR(IF(Z109="",0,Z109),"0")+IFERROR(IF(Z110="",0,Z110),"0")+IFERROR(IF(Z111="",0,Z111),"0")</f>
        <v>0.32624999999999998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119</v>
      </c>
      <c r="Y113" s="386">
        <f>IFERROR(SUM(Y107:Y111),"0")</f>
        <v>126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110</v>
      </c>
      <c r="Y117" s="385">
        <f>IFERROR(IF(X117="",0,CEILING((X117/$H117),1)*$H117),"")</f>
        <v>112</v>
      </c>
      <c r="Z117" s="36">
        <f>IFERROR(IF(Y117=0,"",ROUNDUP(Y117/H117,0)*0.02175),"")</f>
        <v>0.21749999999999997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114.71428571428572</v>
      </c>
      <c r="BN117" s="64">
        <f>IFERROR(Y117*I117/H117,"0")</f>
        <v>116.8</v>
      </c>
      <c r="BO117" s="64">
        <f>IFERROR(1/J117*(X117/H117),"0")</f>
        <v>0.17538265306122447</v>
      </c>
      <c r="BP117" s="64">
        <f>IFERROR(1/J117*(Y117/H117),"0")</f>
        <v>0.17857142857142855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9.8214285714285712</v>
      </c>
      <c r="Y121" s="386">
        <f>IFERROR(Y116/H116,"0")+IFERROR(Y117/H117,"0")+IFERROR(Y118/H118,"0")+IFERROR(Y119/H119,"0")+IFERROR(Y120/H120,"0")</f>
        <v>10</v>
      </c>
      <c r="Z121" s="386">
        <f>IFERROR(IF(Z116="",0,Z116),"0")+IFERROR(IF(Z117="",0,Z117),"0")+IFERROR(IF(Z118="",0,Z118),"0")+IFERROR(IF(Z119="",0,Z119),"0")+IFERROR(IF(Z120="",0,Z120),"0")</f>
        <v>0.21749999999999997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110</v>
      </c>
      <c r="Y122" s="386">
        <f>IFERROR(SUM(Y116:Y120),"0")</f>
        <v>112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458</v>
      </c>
      <c r="Y131" s="385">
        <f t="shared" si="21"/>
        <v>462</v>
      </c>
      <c r="Z131" s="36">
        <f>IFERROR(IF(Y131=0,"",ROUNDUP(Y131/H131,0)*0.02175),"")</f>
        <v>1.1962499999999998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488.4242857142857</v>
      </c>
      <c r="BN131" s="64">
        <f t="shared" si="23"/>
        <v>492.69000000000005</v>
      </c>
      <c r="BO131" s="64">
        <f t="shared" si="24"/>
        <v>0.97363945578231281</v>
      </c>
      <c r="BP131" s="64">
        <f t="shared" si="25"/>
        <v>0.9821428571428571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54.523809523809518</v>
      </c>
      <c r="Y136" s="386">
        <f>IFERROR(Y130/H130,"0")+IFERROR(Y131/H131,"0")+IFERROR(Y132/H132,"0")+IFERROR(Y133/H133,"0")+IFERROR(Y134/H134,"0")+IFERROR(Y135/H135,"0")</f>
        <v>55</v>
      </c>
      <c r="Z136" s="386">
        <f>IFERROR(IF(Z130="",0,Z130),"0")+IFERROR(IF(Z131="",0,Z131),"0")+IFERROR(IF(Z132="",0,Z132),"0")+IFERROR(IF(Z133="",0,Z133),"0")+IFERROR(IF(Z134="",0,Z134),"0")+IFERROR(IF(Z135="",0,Z135),"0")</f>
        <v>1.1962499999999998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458</v>
      </c>
      <c r="Y137" s="386">
        <f>IFERROR(SUM(Y130:Y135),"0")</f>
        <v>462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116</v>
      </c>
      <c r="Y175" s="385">
        <f>IFERROR(IF(X175="",0,CEILING((X175/$H175),1)*$H175),"")</f>
        <v>117.60000000000001</v>
      </c>
      <c r="Z175" s="36">
        <f>IFERROR(IF(Y175=0,"",ROUNDUP(Y175/H175,0)*0.02175),"")</f>
        <v>0.30449999999999999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123.78857142857143</v>
      </c>
      <c r="BN175" s="64">
        <f>IFERROR(Y175*I175/H175,"0")</f>
        <v>125.49600000000001</v>
      </c>
      <c r="BO175" s="64">
        <f>IFERROR(1/J175*(X175/H175),"0")</f>
        <v>0.24659863945578228</v>
      </c>
      <c r="BP175" s="64">
        <f>IFERROR(1/J175*(Y175/H175),"0")</f>
        <v>0.25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13.809523809523808</v>
      </c>
      <c r="Y178" s="386">
        <f>IFERROR(Y175/H175,"0")+IFERROR(Y176/H176,"0")+IFERROR(Y177/H177,"0")</f>
        <v>14</v>
      </c>
      <c r="Z178" s="386">
        <f>IFERROR(IF(Z175="",0,Z175),"0")+IFERROR(IF(Z176="",0,Z176),"0")+IFERROR(IF(Z177="",0,Z177),"0")</f>
        <v>0.30449999999999999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116</v>
      </c>
      <c r="Y179" s="386">
        <f>IFERROR(SUM(Y175:Y177),"0")</f>
        <v>117.60000000000001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102</v>
      </c>
      <c r="Y205" s="385">
        <f t="shared" ref="Y205:Y212" si="31">IFERROR(IF(X205="",0,CEILING((X205/$H205),1)*$H205),"")</f>
        <v>102.60000000000001</v>
      </c>
      <c r="Z205" s="36">
        <f>IFERROR(IF(Y205=0,"",ROUNDUP(Y205/H205,0)*0.00937),"")</f>
        <v>0.17802999999999999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105.96666666666667</v>
      </c>
      <c r="BN205" s="64">
        <f t="shared" ref="BN205:BN212" si="33">IFERROR(Y205*I205/H205,"0")</f>
        <v>106.59000000000002</v>
      </c>
      <c r="BO205" s="64">
        <f t="shared" ref="BO205:BO212" si="34">IFERROR(1/J205*(X205/H205),"0")</f>
        <v>0.15740740740740741</v>
      </c>
      <c r="BP205" s="64">
        <f t="shared" ref="BP205:BP212" si="35">IFERROR(1/J205*(Y205/H205),"0")</f>
        <v>0.15833333333333333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62</v>
      </c>
      <c r="Y206" s="385">
        <f t="shared" si="31"/>
        <v>64.800000000000011</v>
      </c>
      <c r="Z206" s="36">
        <f>IFERROR(IF(Y206=0,"",ROUNDUP(Y206/H206,0)*0.00937),"")</f>
        <v>0.11244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64.411111111111111</v>
      </c>
      <c r="BN206" s="64">
        <f t="shared" si="33"/>
        <v>67.320000000000007</v>
      </c>
      <c r="BO206" s="64">
        <f t="shared" si="34"/>
        <v>9.5679012345679007E-2</v>
      </c>
      <c r="BP206" s="64">
        <f t="shared" si="35"/>
        <v>0.10000000000000002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30.37037037037037</v>
      </c>
      <c r="Y213" s="386">
        <f>IFERROR(Y205/H205,"0")+IFERROR(Y206/H206,"0")+IFERROR(Y207/H207,"0")+IFERROR(Y208/H208,"0")+IFERROR(Y209/H209,"0")+IFERROR(Y210/H210,"0")+IFERROR(Y211/H211,"0")+IFERROR(Y212/H212,"0")</f>
        <v>31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0.29047000000000001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164</v>
      </c>
      <c r="Y214" s="386">
        <f>IFERROR(SUM(Y205:Y212),"0")</f>
        <v>167.40000000000003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29</v>
      </c>
      <c r="Y217" s="385">
        <f t="shared" si="36"/>
        <v>31.2</v>
      </c>
      <c r="Z217" s="36">
        <f>IFERROR(IF(Y217=0,"",ROUNDUP(Y217/H217,0)*0.02175),"")</f>
        <v>8.6999999999999994E-2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31.09692307692308</v>
      </c>
      <c r="BN217" s="64">
        <f t="shared" si="38"/>
        <v>33.456000000000003</v>
      </c>
      <c r="BO217" s="64">
        <f t="shared" si="39"/>
        <v>6.6391941391941392E-2</v>
      </c>
      <c r="BP217" s="64">
        <f t="shared" si="40"/>
        <v>7.1428571428571425E-2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132</v>
      </c>
      <c r="Y220" s="385">
        <f t="shared" si="36"/>
        <v>132</v>
      </c>
      <c r="Z220" s="36">
        <f t="shared" ref="Z220:Z226" si="41">IFERROR(IF(Y220=0,"",ROUNDUP(Y220/H220,0)*0.00753),"")</f>
        <v>0.41415000000000002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147.94999999999999</v>
      </c>
      <c r="BN220" s="64">
        <f t="shared" si="38"/>
        <v>147.94999999999999</v>
      </c>
      <c r="BO220" s="64">
        <f t="shared" si="39"/>
        <v>0.35256410256410253</v>
      </c>
      <c r="BP220" s="64">
        <f t="shared" si="40"/>
        <v>0.35256410256410253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18</v>
      </c>
      <c r="Y222" s="385">
        <f t="shared" si="36"/>
        <v>19.2</v>
      </c>
      <c r="Z222" s="36">
        <f t="shared" si="41"/>
        <v>6.0240000000000002E-2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20.040000000000003</v>
      </c>
      <c r="BN222" s="64">
        <f t="shared" si="38"/>
        <v>21.376000000000001</v>
      </c>
      <c r="BO222" s="64">
        <f t="shared" si="39"/>
        <v>4.8076923076923073E-2</v>
      </c>
      <c r="BP222" s="64">
        <f t="shared" si="40"/>
        <v>5.128205128205128E-2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168</v>
      </c>
      <c r="Y223" s="385">
        <f t="shared" si="36"/>
        <v>168</v>
      </c>
      <c r="Z223" s="36">
        <f t="shared" si="41"/>
        <v>0.52710000000000001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187.04000000000002</v>
      </c>
      <c r="BN223" s="64">
        <f t="shared" si="38"/>
        <v>187.04000000000002</v>
      </c>
      <c r="BO223" s="64">
        <f t="shared" si="39"/>
        <v>0.44871794871794868</v>
      </c>
      <c r="BP223" s="64">
        <f t="shared" si="40"/>
        <v>0.44871794871794868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135</v>
      </c>
      <c r="Y225" s="385">
        <f t="shared" si="36"/>
        <v>136.79999999999998</v>
      </c>
      <c r="Z225" s="36">
        <f t="shared" si="41"/>
        <v>0.42921000000000004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150.30000000000001</v>
      </c>
      <c r="BN225" s="64">
        <f t="shared" si="38"/>
        <v>152.304</v>
      </c>
      <c r="BO225" s="64">
        <f t="shared" si="39"/>
        <v>0.36057692307692307</v>
      </c>
      <c r="BP225" s="64">
        <f t="shared" si="40"/>
        <v>0.36538461538461531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108</v>
      </c>
      <c r="Y226" s="385">
        <f t="shared" si="36"/>
        <v>108</v>
      </c>
      <c r="Z226" s="36">
        <f t="shared" si="41"/>
        <v>0.33884999999999998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120.51</v>
      </c>
      <c r="BN226" s="64">
        <f t="shared" si="38"/>
        <v>120.51</v>
      </c>
      <c r="BO226" s="64">
        <f t="shared" si="39"/>
        <v>0.28846153846153844</v>
      </c>
      <c r="BP226" s="64">
        <f t="shared" si="40"/>
        <v>0.28846153846153844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237.46794871794873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239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1.8565499999999999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590</v>
      </c>
      <c r="Y228" s="386">
        <f>IFERROR(SUM(Y216:Y226),"0")</f>
        <v>595.19999999999993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63</v>
      </c>
      <c r="Y234" s="385">
        <f>IFERROR(IF(X234="",0,CEILING((X234/$H234),1)*$H234),"")</f>
        <v>64.8</v>
      </c>
      <c r="Z234" s="36">
        <f>IFERROR(IF(Y234=0,"",ROUNDUP(Y234/H234,0)*0.00753),"")</f>
        <v>0.20331000000000002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70.140000000000015</v>
      </c>
      <c r="BN234" s="64">
        <f>IFERROR(Y234*I234/H234,"0")</f>
        <v>72.144000000000005</v>
      </c>
      <c r="BO234" s="64">
        <f>IFERROR(1/J234*(X234/H234),"0")</f>
        <v>0.16826923076923075</v>
      </c>
      <c r="BP234" s="64">
        <f>IFERROR(1/J234*(Y234/H234),"0")</f>
        <v>0.17307692307692307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26.25</v>
      </c>
      <c r="Y235" s="386">
        <f>IFERROR(Y230/H230,"0")+IFERROR(Y231/H231,"0")+IFERROR(Y232/H232,"0")+IFERROR(Y233/H233,"0")+IFERROR(Y234/H234,"0")</f>
        <v>27</v>
      </c>
      <c r="Z235" s="386">
        <f>IFERROR(IF(Z230="",0,Z230),"0")+IFERROR(IF(Z231="",0,Z231),"0")+IFERROR(IF(Z232="",0,Z232),"0")+IFERROR(IF(Z233="",0,Z233),"0")+IFERROR(IF(Z234="",0,Z234),"0")</f>
        <v>0.20331000000000002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63</v>
      </c>
      <c r="Y236" s="386">
        <f>IFERROR(SUM(Y230:Y234),"0")</f>
        <v>64.8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62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64.565517241379311</v>
      </c>
      <c r="BN242" s="64">
        <f t="shared" si="44"/>
        <v>72.47999999999999</v>
      </c>
      <c r="BO242" s="64">
        <f t="shared" si="45"/>
        <v>9.5443349753694576E-2</v>
      </c>
      <c r="BP242" s="64">
        <f t="shared" si="46"/>
        <v>0.10714285714285714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4</v>
      </c>
      <c r="Y246" s="385">
        <f t="shared" si="42"/>
        <v>4</v>
      </c>
      <c r="Z246" s="36">
        <f>IFERROR(IF(Y246=0,"",ROUNDUP(Y246/H246,0)*0.00937),"")</f>
        <v>9.3699999999999999E-3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4.24</v>
      </c>
      <c r="BN246" s="64">
        <f t="shared" si="44"/>
        <v>4.24</v>
      </c>
      <c r="BO246" s="64">
        <f t="shared" si="45"/>
        <v>8.3333333333333332E-3</v>
      </c>
      <c r="BP246" s="64">
        <f t="shared" si="46"/>
        <v>8.3333333333333332E-3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6.3448275862068968</v>
      </c>
      <c r="Y247" s="386">
        <f>IFERROR(Y239/H239,"0")+IFERROR(Y240/H240,"0")+IFERROR(Y241/H241,"0")+IFERROR(Y242/H242,"0")+IFERROR(Y243/H243,"0")+IFERROR(Y244/H244,"0")+IFERROR(Y245/H245,"0")+IFERROR(Y246/H246,"0")</f>
        <v>7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0.13986999999999999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66</v>
      </c>
      <c r="Y248" s="386">
        <f>IFERROR(SUM(Y239:Y246),"0")</f>
        <v>73.599999999999994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44</v>
      </c>
      <c r="Y251" s="385">
        <f t="shared" ref="Y251:Y258" si="47">IFERROR(IF(X251="",0,CEILING((X251/$H251),1)*$H251),"")</f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45.820689655172416</v>
      </c>
      <c r="BN251" s="64">
        <f t="shared" ref="BN251:BN258" si="49">IFERROR(Y251*I251/H251,"0")</f>
        <v>48.319999999999993</v>
      </c>
      <c r="BO251" s="64">
        <f t="shared" ref="BO251:BO258" si="50">IFERROR(1/J251*(X251/H251),"0")</f>
        <v>6.7733990147783252E-2</v>
      </c>
      <c r="BP251" s="64">
        <f t="shared" ref="BP251:BP258" si="51">IFERROR(1/J251*(Y251/H251),"0")</f>
        <v>7.1428571428571425E-2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8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8.48</v>
      </c>
      <c r="BN255" s="64">
        <f t="shared" si="49"/>
        <v>8.48</v>
      </c>
      <c r="BO255" s="64">
        <f t="shared" si="50"/>
        <v>1.6666666666666666E-2</v>
      </c>
      <c r="BP255" s="64">
        <f t="shared" si="51"/>
        <v>1.6666666666666666E-2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5.7931034482758621</v>
      </c>
      <c r="Y259" s="386">
        <f>IFERROR(Y251/H251,"0")+IFERROR(Y252/H252,"0")+IFERROR(Y253/H253,"0")+IFERROR(Y254/H254,"0")+IFERROR(Y255/H255,"0")+IFERROR(Y256/H256,"0")+IFERROR(Y257/H257,"0")+IFERROR(Y258/H258,"0")</f>
        <v>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0.10574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52</v>
      </c>
      <c r="Y260" s="386">
        <f>IFERROR(SUM(Y251:Y258),"0")</f>
        <v>54.4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40</v>
      </c>
      <c r="Y285" s="385">
        <f>IFERROR(IF(X285="",0,CEILING((X285/$H285),1)*$H285),"")</f>
        <v>40.799999999999997</v>
      </c>
      <c r="Z285" s="36">
        <f>IFERROR(IF(Y285=0,"",ROUNDUP(Y285/H285,0)*0.00753),"")</f>
        <v>0.12801000000000001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44.533333333333339</v>
      </c>
      <c r="BN285" s="64">
        <f>IFERROR(Y285*I285/H285,"0")</f>
        <v>45.423999999999999</v>
      </c>
      <c r="BO285" s="64">
        <f>IFERROR(1/J285*(X285/H285),"0")</f>
        <v>0.10683760683760685</v>
      </c>
      <c r="BP285" s="64">
        <f>IFERROR(1/J285*(Y285/H285),"0")</f>
        <v>0.10897435897435898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40</v>
      </c>
      <c r="Y287" s="385">
        <f>IFERROR(IF(X287="",0,CEILING((X287/$H287),1)*$H287),"")</f>
        <v>40.799999999999997</v>
      </c>
      <c r="Z287" s="36">
        <f>IFERROR(IF(Y287=0,"",ROUNDUP(Y287/H287,0)*0.00753),"")</f>
        <v>0.12801000000000001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43.333333333333336</v>
      </c>
      <c r="BN287" s="64">
        <f>IFERROR(Y287*I287/H287,"0")</f>
        <v>44.2</v>
      </c>
      <c r="BO287" s="64">
        <f>IFERROR(1/J287*(X287/H287),"0")</f>
        <v>0.10683760683760685</v>
      </c>
      <c r="BP287" s="64">
        <f>IFERROR(1/J287*(Y287/H287),"0")</f>
        <v>0.10897435897435898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33.333333333333336</v>
      </c>
      <c r="Y289" s="386">
        <f>IFERROR(Y284/H284,"0")+IFERROR(Y285/H285,"0")+IFERROR(Y286/H286,"0")+IFERROR(Y287/H287,"0")+IFERROR(Y288/H288,"0")</f>
        <v>34</v>
      </c>
      <c r="Z289" s="386">
        <f>IFERROR(IF(Z284="",0,Z284),"0")+IFERROR(IF(Z285="",0,Z285),"0")+IFERROR(IF(Z286="",0,Z286),"0")+IFERROR(IF(Z287="",0,Z287),"0")+IFERROR(IF(Z288="",0,Z288),"0")</f>
        <v>0.25602000000000003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80</v>
      </c>
      <c r="Y290" s="386">
        <f>IFERROR(SUM(Y284:Y288),"0")</f>
        <v>81.599999999999994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60</v>
      </c>
      <c r="Y318" s="385">
        <f>IFERROR(IF(X318="",0,CEILING((X318/$H318),1)*$H318),"")</f>
        <v>63</v>
      </c>
      <c r="Z318" s="36">
        <f>IFERROR(IF(Y318=0,"",ROUNDUP(Y318/H318,0)*0.00753),"")</f>
        <v>0.11295000000000001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63.714285714285715</v>
      </c>
      <c r="BN318" s="64">
        <f>IFERROR(Y318*I318/H318,"0")</f>
        <v>66.900000000000006</v>
      </c>
      <c r="BO318" s="64">
        <f>IFERROR(1/J318*(X318/H318),"0")</f>
        <v>9.1575091575091569E-2</v>
      </c>
      <c r="BP318" s="64">
        <f>IFERROR(1/J318*(Y318/H318),"0")</f>
        <v>9.6153846153846145E-2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14.285714285714285</v>
      </c>
      <c r="Y322" s="386">
        <f>IFERROR(Y318/H318,"0")+IFERROR(Y319/H319,"0")+IFERROR(Y320/H320,"0")+IFERROR(Y321/H321,"0")</f>
        <v>15</v>
      </c>
      <c r="Z322" s="386">
        <f>IFERROR(IF(Z318="",0,Z318),"0")+IFERROR(IF(Z319="",0,Z319),"0")+IFERROR(IF(Z320="",0,Z320),"0")+IFERROR(IF(Z321="",0,Z321),"0")</f>
        <v>0.11295000000000001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60</v>
      </c>
      <c r="Y323" s="386">
        <f>IFERROR(SUM(Y318:Y321),"0")</f>
        <v>63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465</v>
      </c>
      <c r="Y335" s="385">
        <f>IFERROR(IF(X335="",0,CEILING((X335/$H335),1)*$H335),"")</f>
        <v>468</v>
      </c>
      <c r="Z335" s="36">
        <f>IFERROR(IF(Y335=0,"",ROUNDUP(Y335/H335,0)*0.02175),"")</f>
        <v>1.3049999999999999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498.62307692307695</v>
      </c>
      <c r="BN335" s="64">
        <f>IFERROR(Y335*I335/H335,"0")</f>
        <v>501.84000000000003</v>
      </c>
      <c r="BO335" s="64">
        <f>IFERROR(1/J335*(X335/H335),"0")</f>
        <v>1.0645604395604396</v>
      </c>
      <c r="BP335" s="64">
        <f>IFERROR(1/J335*(Y335/H335),"0")</f>
        <v>1.0714285714285714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59.615384615384613</v>
      </c>
      <c r="Y337" s="386">
        <f>IFERROR(Y334/H334,"0")+IFERROR(Y335/H335,"0")+IFERROR(Y336/H336,"0")</f>
        <v>60</v>
      </c>
      <c r="Z337" s="386">
        <f>IFERROR(IF(Z334="",0,Z334),"0")+IFERROR(IF(Z335="",0,Z335),"0")+IFERROR(IF(Z336="",0,Z336),"0")</f>
        <v>1.3049999999999999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465</v>
      </c>
      <c r="Y338" s="386">
        <f>IFERROR(SUM(Y334:Y336),"0")</f>
        <v>468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742</v>
      </c>
      <c r="Y366" s="385">
        <f t="shared" ref="Y366:Y374" si="62">IFERROR(IF(X366="",0,CEILING((X366/$H366),1)*$H366),"")</f>
        <v>750</v>
      </c>
      <c r="Z366" s="36">
        <f>IFERROR(IF(Y366=0,"",ROUNDUP(Y366/H366,0)*0.02175),"")</f>
        <v>1.0874999999999999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765.74400000000003</v>
      </c>
      <c r="BN366" s="64">
        <f t="shared" ref="BN366:BN374" si="64">IFERROR(Y366*I366/H366,"0")</f>
        <v>774</v>
      </c>
      <c r="BO366" s="64">
        <f t="shared" ref="BO366:BO374" si="65">IFERROR(1/J366*(X366/H366),"0")</f>
        <v>1.0305555555555554</v>
      </c>
      <c r="BP366" s="64">
        <f t="shared" ref="BP366:BP374" si="66">IFERROR(1/J366*(Y366/H366),"0")</f>
        <v>1.0416666666666665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244</v>
      </c>
      <c r="Y368" s="385">
        <f t="shared" si="62"/>
        <v>255</v>
      </c>
      <c r="Z368" s="36">
        <f>IFERROR(IF(Y368=0,"",ROUNDUP(Y368/H368,0)*0.02175),"")</f>
        <v>0.36974999999999997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251.80799999999999</v>
      </c>
      <c r="BN368" s="64">
        <f t="shared" si="64"/>
        <v>263.16000000000003</v>
      </c>
      <c r="BO368" s="64">
        <f t="shared" si="65"/>
        <v>0.33888888888888885</v>
      </c>
      <c r="BP368" s="64">
        <f t="shared" si="66"/>
        <v>0.35416666666666663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378</v>
      </c>
      <c r="Y370" s="385">
        <f t="shared" si="62"/>
        <v>390</v>
      </c>
      <c r="Z370" s="36">
        <f>IFERROR(IF(Y370=0,"",ROUNDUP(Y370/H370,0)*0.02175),"")</f>
        <v>0.5655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390.09600000000006</v>
      </c>
      <c r="BN370" s="64">
        <f t="shared" si="64"/>
        <v>402.47999999999996</v>
      </c>
      <c r="BO370" s="64">
        <f t="shared" si="65"/>
        <v>0.52499999999999991</v>
      </c>
      <c r="BP370" s="64">
        <f t="shared" si="66"/>
        <v>0.54166666666666663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90.933333333333337</v>
      </c>
      <c r="Y375" s="386">
        <f>IFERROR(Y366/H366,"0")+IFERROR(Y367/H367,"0")+IFERROR(Y368/H368,"0")+IFERROR(Y369/H369,"0")+IFERROR(Y370/H370,"0")+IFERROR(Y371/H371,"0")+IFERROR(Y372/H372,"0")+IFERROR(Y373/H373,"0")+IFERROR(Y374/H374,"0")</f>
        <v>93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2.0227499999999998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1364</v>
      </c>
      <c r="Y376" s="386">
        <f>IFERROR(SUM(Y366:Y374),"0")</f>
        <v>1395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90</v>
      </c>
      <c r="Y385" s="385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96.507692307692324</v>
      </c>
      <c r="BN385" s="64">
        <f>IFERROR(Y385*I385/H385,"0")</f>
        <v>100.36800000000001</v>
      </c>
      <c r="BO385" s="64">
        <f>IFERROR(1/J385*(X385/H385),"0")</f>
        <v>0.20604395604395603</v>
      </c>
      <c r="BP385" s="64">
        <f>IFERROR(1/J385*(Y385/H385),"0")</f>
        <v>0.21428571428571427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11.538461538461538</v>
      </c>
      <c r="Y386" s="386">
        <f>IFERROR(Y383/H383,"0")+IFERROR(Y384/H384,"0")+IFERROR(Y385/H385,"0")</f>
        <v>12</v>
      </c>
      <c r="Z386" s="386">
        <f>IFERROR(IF(Z383="",0,Z383),"0")+IFERROR(IF(Z384="",0,Z384),"0")+IFERROR(IF(Z385="",0,Z385),"0")</f>
        <v>0.26100000000000001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90</v>
      </c>
      <c r="Y387" s="386">
        <f>IFERROR(SUM(Y383:Y385),"0")</f>
        <v>93.6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108</v>
      </c>
      <c r="Y390" s="385">
        <f>IFERROR(IF(X390="",0,CEILING((X390/$H390),1)*$H390),"")</f>
        <v>109.2</v>
      </c>
      <c r="Z390" s="36">
        <f>IFERROR(IF(Y390=0,"",ROUNDUP(Y390/H390,0)*0.02175),"")</f>
        <v>0.30449999999999999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115.80923076923079</v>
      </c>
      <c r="BN390" s="64">
        <f>IFERROR(Y390*I390/H390,"0")</f>
        <v>117.09600000000002</v>
      </c>
      <c r="BO390" s="64">
        <f>IFERROR(1/J390*(X390/H390),"0")</f>
        <v>0.24725274725274726</v>
      </c>
      <c r="BP390" s="64">
        <f>IFERROR(1/J390*(Y390/H390),"0")</f>
        <v>0.25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13.846153846153847</v>
      </c>
      <c r="Y391" s="386">
        <f>IFERROR(Y389/H389,"0")+IFERROR(Y390/H390,"0")</f>
        <v>14</v>
      </c>
      <c r="Z391" s="386">
        <f>IFERROR(IF(Z389="",0,Z389),"0")+IFERROR(IF(Z390="",0,Z390),"0")</f>
        <v>0.30449999999999999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108</v>
      </c>
      <c r="Y392" s="386">
        <f>IFERROR(SUM(Y389:Y390),"0")</f>
        <v>109.2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244</v>
      </c>
      <c r="Y408" s="385">
        <f>IFERROR(IF(X408="",0,CEILING((X408/$H408),1)*$H408),"")</f>
        <v>249.6</v>
      </c>
      <c r="Z408" s="36">
        <f>IFERROR(IF(Y408=0,"",ROUNDUP(Y408/H408,0)*0.02175),"")</f>
        <v>0.69599999999999995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261.64307692307699</v>
      </c>
      <c r="BN408" s="64">
        <f>IFERROR(Y408*I408/H408,"0")</f>
        <v>267.64800000000002</v>
      </c>
      <c r="BO408" s="64">
        <f>IFERROR(1/J408*(X408/H408),"0")</f>
        <v>0.55860805860805851</v>
      </c>
      <c r="BP408" s="64">
        <f>IFERROR(1/J408*(Y408/H408),"0")</f>
        <v>0.5714285714285714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31.282051282051281</v>
      </c>
      <c r="Y413" s="386">
        <f>IFERROR(Y408/H408,"0")+IFERROR(Y409/H409,"0")+IFERROR(Y410/H410,"0")+IFERROR(Y411/H411,"0")+IFERROR(Y412/H412,"0")</f>
        <v>32</v>
      </c>
      <c r="Z413" s="386">
        <f>IFERROR(IF(Z408="",0,Z408),"0")+IFERROR(IF(Z409="",0,Z409),"0")+IFERROR(IF(Z410="",0,Z410),"0")+IFERROR(IF(Z411="",0,Z411),"0")+IFERROR(IF(Z412="",0,Z412),"0")</f>
        <v>0.69599999999999995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244</v>
      </c>
      <c r="Y414" s="386">
        <f>IFERROR(SUM(Y408:Y412),"0")</f>
        <v>249.6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409</v>
      </c>
      <c r="Y513" s="385">
        <f t="shared" si="79"/>
        <v>411.84000000000003</v>
      </c>
      <c r="Z513" s="36">
        <f t="shared" si="80"/>
        <v>0.93288000000000004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436.88636363636357</v>
      </c>
      <c r="BN513" s="64">
        <f t="shared" si="82"/>
        <v>439.91999999999996</v>
      </c>
      <c r="BO513" s="64">
        <f t="shared" si="83"/>
        <v>0.74482808857808858</v>
      </c>
      <c r="BP513" s="64">
        <f t="shared" si="84"/>
        <v>0.75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77.462121212121204</v>
      </c>
      <c r="Y521" s="386">
        <f>IFERROR(Y512/H512,"0")+IFERROR(Y513/H513,"0")+IFERROR(Y514/H514,"0")+IFERROR(Y515/H515,"0")+IFERROR(Y516/H516,"0")+IFERROR(Y517/H517,"0")+IFERROR(Y518/H518,"0")+IFERROR(Y519/H519,"0")+IFERROR(Y520/H520,"0")</f>
        <v>78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0.93288000000000004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409</v>
      </c>
      <c r="Y522" s="386">
        <f>IFERROR(SUM(Y512:Y520),"0")</f>
        <v>411.84000000000003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112</v>
      </c>
      <c r="Y524" s="385">
        <f>IFERROR(IF(X524="",0,CEILING((X524/$H524),1)*$H524),"")</f>
        <v>116.16000000000001</v>
      </c>
      <c r="Z524" s="36">
        <f>IFERROR(IF(Y524=0,"",ROUNDUP(Y524/H524,0)*0.01196),"")</f>
        <v>0.26312000000000002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119.63636363636363</v>
      </c>
      <c r="BN524" s="64">
        <f>IFERROR(Y524*I524/H524,"0")</f>
        <v>124.08000000000001</v>
      </c>
      <c r="BO524" s="64">
        <f>IFERROR(1/J524*(X524/H524),"0")</f>
        <v>0.20396270396270397</v>
      </c>
      <c r="BP524" s="64">
        <f>IFERROR(1/J524*(Y524/H524),"0")</f>
        <v>0.21153846153846156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21.212121212121211</v>
      </c>
      <c r="Y526" s="386">
        <f>IFERROR(Y524/H524,"0")+IFERROR(Y525/H525,"0")</f>
        <v>22</v>
      </c>
      <c r="Z526" s="386">
        <f>IFERROR(IF(Z524="",0,Z524),"0")+IFERROR(IF(Z525="",0,Z525),"0")</f>
        <v>0.26312000000000002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112</v>
      </c>
      <c r="Y527" s="386">
        <f>IFERROR(SUM(Y524:Y525),"0")</f>
        <v>116.16000000000001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62</v>
      </c>
      <c r="Y529" s="385">
        <f t="shared" ref="Y529:Y534" si="85">IFERROR(IF(X529="",0,CEILING((X529/$H529),1)*$H529),"")</f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66.22727272727272</v>
      </c>
      <c r="BN529" s="64">
        <f t="shared" ref="BN529:BN534" si="87">IFERROR(Y529*I529/H529,"0")</f>
        <v>67.679999999999993</v>
      </c>
      <c r="BO529" s="64">
        <f t="shared" ref="BO529:BO534" si="88">IFERROR(1/J529*(X529/H529),"0")</f>
        <v>0.11290792540792541</v>
      </c>
      <c r="BP529" s="64">
        <f t="shared" ref="BP529:BP534" si="89">IFERROR(1/J529*(Y529/H529),"0")</f>
        <v>0.11538461538461539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11.742424242424242</v>
      </c>
      <c r="Y535" s="386">
        <f>IFERROR(Y529/H529,"0")+IFERROR(Y530/H530,"0")+IFERROR(Y531/H531,"0")+IFERROR(Y532/H532,"0")+IFERROR(Y533/H533,"0")+IFERROR(Y534/H534,"0")</f>
        <v>12</v>
      </c>
      <c r="Z535" s="386">
        <f>IFERROR(IF(Z529="",0,Z529),"0")+IFERROR(IF(Z530="",0,Z530),"0")+IFERROR(IF(Z531="",0,Z531),"0")+IFERROR(IF(Z532="",0,Z532),"0")+IFERROR(IF(Z533="",0,Z533),"0")+IFERROR(IF(Z534="",0,Z534),"0")</f>
        <v>0.14352000000000001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62</v>
      </c>
      <c r="Y536" s="386">
        <f>IFERROR(SUM(Y529:Y534),"0")</f>
        <v>63.36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41</v>
      </c>
      <c r="Y570" s="385">
        <f t="shared" si="95"/>
        <v>42</v>
      </c>
      <c r="Z570" s="36">
        <f>IFERROR(IF(Y570=0,"",ROUNDUP(Y570/H570,0)*0.00753),"")</f>
        <v>7.5300000000000006E-2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43.538095238095231</v>
      </c>
      <c r="BN570" s="64">
        <f t="shared" si="97"/>
        <v>44.599999999999994</v>
      </c>
      <c r="BO570" s="64">
        <f t="shared" si="98"/>
        <v>6.2576312576312562E-2</v>
      </c>
      <c r="BP570" s="64">
        <f t="shared" si="99"/>
        <v>6.4102564102564097E-2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28</v>
      </c>
      <c r="Y571" s="385">
        <f t="shared" si="95"/>
        <v>29.400000000000002</v>
      </c>
      <c r="Z571" s="36">
        <f>IFERROR(IF(Y571=0,"",ROUNDUP(Y571/H571,0)*0.00753),"")</f>
        <v>5.271E-2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29.733333333333331</v>
      </c>
      <c r="BN571" s="64">
        <f t="shared" si="97"/>
        <v>31.22</v>
      </c>
      <c r="BO571" s="64">
        <f t="shared" si="98"/>
        <v>4.2735042735042729E-2</v>
      </c>
      <c r="BP571" s="64">
        <f t="shared" si="99"/>
        <v>4.4871794871794872E-2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16.428571428571427</v>
      </c>
      <c r="Y573" s="386">
        <f>IFERROR(Y567/H567,"0")+IFERROR(Y568/H568,"0")+IFERROR(Y569/H569,"0")+IFERROR(Y570/H570,"0")+IFERROR(Y571/H571,"0")+IFERROR(Y572/H572,"0")</f>
        <v>17</v>
      </c>
      <c r="Z573" s="386">
        <f>IFERROR(IF(Z567="",0,Z567),"0")+IFERROR(IF(Z568="",0,Z568),"0")+IFERROR(IF(Z569="",0,Z569),"0")+IFERROR(IF(Z570="",0,Z570),"0")+IFERROR(IF(Z571="",0,Z571),"0")+IFERROR(IF(Z572="",0,Z572),"0")</f>
        <v>0.12801000000000001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69</v>
      </c>
      <c r="Y574" s="386">
        <f>IFERROR(SUM(Y567:Y572),"0")</f>
        <v>71.400000000000006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250</v>
      </c>
      <c r="Y576" s="385">
        <f>IFERROR(IF(X576="",0,CEILING((X576/$H576),1)*$H576),"")</f>
        <v>257.39999999999998</v>
      </c>
      <c r="Z576" s="36">
        <f>IFERROR(IF(Y576=0,"",ROUNDUP(Y576/H576,0)*0.02175),"")</f>
        <v>0.71775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268.07692307692309</v>
      </c>
      <c r="BN576" s="64">
        <f>IFERROR(Y576*I576/H576,"0")</f>
        <v>276.012</v>
      </c>
      <c r="BO576" s="64">
        <f>IFERROR(1/J576*(X576/H576),"0")</f>
        <v>0.57234432234432231</v>
      </c>
      <c r="BP576" s="64">
        <f>IFERROR(1/J576*(Y576/H576),"0")</f>
        <v>0.5892857142857143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32.051282051282051</v>
      </c>
      <c r="Y578" s="386">
        <f>IFERROR(Y576/H576,"0")+IFERROR(Y577/H577,"0")</f>
        <v>33</v>
      </c>
      <c r="Z578" s="386">
        <f>IFERROR(IF(Z576="",0,Z576),"0")+IFERROR(IF(Z577="",0,Z577),"0")</f>
        <v>0.71775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250</v>
      </c>
      <c r="Y579" s="386">
        <f>IFERROR(SUM(Y576:Y577),"0")</f>
        <v>257.39999999999998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5190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5303.7599999999993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5516.6239871163334</v>
      </c>
      <c r="Y606" s="386">
        <f>IFERROR(SUM(BN22:BN602),"0")</f>
        <v>5636.9540000000015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11</v>
      </c>
      <c r="Y607" s="38">
        <f>ROUNDUP(SUM(BP22:BP602),0)</f>
        <v>11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5791.6239871163334</v>
      </c>
      <c r="Y608" s="386">
        <f>GrossWeightTotalR+PalletQtyTotalR*25</f>
        <v>5911.9540000000015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834.76438606093791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851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12.134460000000001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10.799999999999999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124.20000000000002</v>
      </c>
      <c r="E615" s="46">
        <f>IFERROR(Y101*1,"0")+IFERROR(Y102*1,"0")+IFERROR(Y103*1,"0")+IFERROR(Y107*1,"0")+IFERROR(Y108*1,"0")+IFERROR(Y109*1,"0")+IFERROR(Y110*1,"0")+IFERROR(Y111*1,"0")</f>
        <v>126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574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117.60000000000001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827.39999999999986</v>
      </c>
      <c r="K615" s="46">
        <f>IFERROR(Y239*1,"0")+IFERROR(Y240*1,"0")+IFERROR(Y241*1,"0")+IFERROR(Y242*1,"0")+IFERROR(Y243*1,"0")+IFERROR(Y244*1,"0")+IFERROR(Y245*1,"0")+IFERROR(Y246*1,"0")</f>
        <v>73.599999999999994</v>
      </c>
      <c r="L615" s="382"/>
      <c r="M615" s="46">
        <f>IFERROR(Y251*1,"0")+IFERROR(Y252*1,"0")+IFERROR(Y253*1,"0")+IFERROR(Y254*1,"0")+IFERROR(Y255*1,"0")+IFERROR(Y256*1,"0")+IFERROR(Y257*1,"0")+IFERROR(Y258*1,"0")</f>
        <v>54.4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81.599999999999994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531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1597.8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249.6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606.96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328.79999999999995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2024-08-08T08:05:11Z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