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ЗПФ филиалы\"/>
    </mc:Choice>
  </mc:AlternateContent>
  <xr:revisionPtr revIDLastSave="0" documentId="13_ncr:1_{3FC2747D-BD7A-41E2-AE34-25F7BA160C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E28" i="1"/>
  <c r="AB11" i="1"/>
  <c r="AB15" i="1"/>
  <c r="AB16" i="1"/>
  <c r="AB17" i="1"/>
  <c r="AB27" i="1"/>
  <c r="AB29" i="1"/>
  <c r="AB32" i="1"/>
  <c r="AB33" i="1"/>
  <c r="AB34" i="1"/>
  <c r="AB36" i="1"/>
  <c r="AB37" i="1"/>
  <c r="AB38" i="1"/>
  <c r="AB41" i="1"/>
  <c r="AB49" i="1"/>
  <c r="AB51" i="1"/>
  <c r="AB56" i="1"/>
  <c r="AB57" i="1"/>
  <c r="AB58" i="1"/>
  <c r="AB59" i="1"/>
  <c r="AB61" i="1"/>
  <c r="AB62" i="1"/>
  <c r="AB63" i="1"/>
  <c r="AB64" i="1"/>
  <c r="AB67" i="1"/>
  <c r="AB73" i="1"/>
  <c r="AB74" i="1"/>
  <c r="AG79" i="1" l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6" i="1"/>
  <c r="AF66" i="1"/>
  <c r="AG65" i="1"/>
  <c r="AF65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6" i="1"/>
  <c r="AF26" i="1"/>
  <c r="AG25" i="1"/>
  <c r="AF25" i="1"/>
  <c r="AG24" i="1"/>
  <c r="AF24" i="1"/>
  <c r="AG23" i="1"/>
  <c r="AF23" i="1"/>
  <c r="AG22" i="1"/>
  <c r="AF22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0" i="1"/>
  <c r="AF10" i="1"/>
  <c r="AG9" i="1"/>
  <c r="AF9" i="1"/>
  <c r="AG8" i="1"/>
  <c r="AF8" i="1"/>
  <c r="AG7" i="1"/>
  <c r="AF7" i="1"/>
  <c r="AG6" i="1"/>
  <c r="AF6" i="1"/>
  <c r="AD30" i="1" l="1"/>
  <c r="AD50" i="1"/>
  <c r="L7" i="1"/>
  <c r="O7" i="1" s="1"/>
  <c r="P7" i="1" s="1"/>
  <c r="AB7" i="1" s="1"/>
  <c r="L8" i="1"/>
  <c r="O8" i="1" s="1"/>
  <c r="P8" i="1" s="1"/>
  <c r="AB8" i="1" s="1"/>
  <c r="L9" i="1"/>
  <c r="O9" i="1" s="1"/>
  <c r="P9" i="1" s="1"/>
  <c r="AB9" i="1" s="1"/>
  <c r="L10" i="1"/>
  <c r="O10" i="1" s="1"/>
  <c r="P10" i="1" s="1"/>
  <c r="AB10" i="1" s="1"/>
  <c r="L11" i="1"/>
  <c r="O11" i="1" s="1"/>
  <c r="L12" i="1"/>
  <c r="O12" i="1" s="1"/>
  <c r="P12" i="1" s="1"/>
  <c r="AB12" i="1" s="1"/>
  <c r="L13" i="1"/>
  <c r="O13" i="1" s="1"/>
  <c r="P13" i="1" s="1"/>
  <c r="AB13" i="1" s="1"/>
  <c r="L14" i="1"/>
  <c r="O14" i="1" s="1"/>
  <c r="L15" i="1"/>
  <c r="O15" i="1" s="1"/>
  <c r="L16" i="1"/>
  <c r="O16" i="1" s="1"/>
  <c r="L17" i="1"/>
  <c r="O17" i="1" s="1"/>
  <c r="L18" i="1"/>
  <c r="O18" i="1" s="1"/>
  <c r="P18" i="1" s="1"/>
  <c r="AB18" i="1" s="1"/>
  <c r="L19" i="1"/>
  <c r="O19" i="1" s="1"/>
  <c r="P19" i="1" s="1"/>
  <c r="AB19" i="1" s="1"/>
  <c r="L20" i="1"/>
  <c r="O20" i="1" s="1"/>
  <c r="P20" i="1" s="1"/>
  <c r="AB20" i="1" s="1"/>
  <c r="L21" i="1"/>
  <c r="O21" i="1" s="1"/>
  <c r="L22" i="1"/>
  <c r="O22" i="1" s="1"/>
  <c r="P22" i="1" s="1"/>
  <c r="AB22" i="1" s="1"/>
  <c r="L23" i="1"/>
  <c r="O23" i="1" s="1"/>
  <c r="P23" i="1" s="1"/>
  <c r="AB23" i="1" s="1"/>
  <c r="L24" i="1"/>
  <c r="O24" i="1" s="1"/>
  <c r="P24" i="1" s="1"/>
  <c r="AB24" i="1" s="1"/>
  <c r="L25" i="1"/>
  <c r="O25" i="1" s="1"/>
  <c r="P25" i="1" s="1"/>
  <c r="AB25" i="1" s="1"/>
  <c r="L26" i="1"/>
  <c r="O26" i="1" s="1"/>
  <c r="P26" i="1" s="1"/>
  <c r="AB26" i="1" s="1"/>
  <c r="L27" i="1"/>
  <c r="O27" i="1" s="1"/>
  <c r="L28" i="1"/>
  <c r="O28" i="1" s="1"/>
  <c r="P28" i="1" s="1"/>
  <c r="AB28" i="1" s="1"/>
  <c r="L29" i="1"/>
  <c r="O29" i="1" s="1"/>
  <c r="L30" i="1"/>
  <c r="O30" i="1" s="1"/>
  <c r="AB30" i="1" s="1"/>
  <c r="L31" i="1"/>
  <c r="O31" i="1" s="1"/>
  <c r="P31" i="1" s="1"/>
  <c r="AB31" i="1" s="1"/>
  <c r="L32" i="1"/>
  <c r="O32" i="1" s="1"/>
  <c r="L33" i="1"/>
  <c r="O33" i="1" s="1"/>
  <c r="L34" i="1"/>
  <c r="O34" i="1" s="1"/>
  <c r="L35" i="1"/>
  <c r="O35" i="1" s="1"/>
  <c r="P35" i="1" s="1"/>
  <c r="AB35" i="1" s="1"/>
  <c r="L36" i="1"/>
  <c r="O36" i="1" s="1"/>
  <c r="L37" i="1"/>
  <c r="O37" i="1" s="1"/>
  <c r="L38" i="1"/>
  <c r="O38" i="1" s="1"/>
  <c r="L39" i="1"/>
  <c r="O39" i="1" s="1"/>
  <c r="P39" i="1" s="1"/>
  <c r="AB39" i="1" s="1"/>
  <c r="L40" i="1"/>
  <c r="O40" i="1" s="1"/>
  <c r="P40" i="1" s="1"/>
  <c r="AB40" i="1" s="1"/>
  <c r="L41" i="1"/>
  <c r="O41" i="1" s="1"/>
  <c r="L42" i="1"/>
  <c r="O42" i="1" s="1"/>
  <c r="AB42" i="1" s="1"/>
  <c r="L43" i="1"/>
  <c r="O43" i="1" s="1"/>
  <c r="L44" i="1"/>
  <c r="O44" i="1" s="1"/>
  <c r="P44" i="1" s="1"/>
  <c r="AB44" i="1" s="1"/>
  <c r="L45" i="1"/>
  <c r="O45" i="1" s="1"/>
  <c r="AB45" i="1" s="1"/>
  <c r="L46" i="1"/>
  <c r="O46" i="1" s="1"/>
  <c r="P46" i="1" s="1"/>
  <c r="AB46" i="1" s="1"/>
  <c r="L47" i="1"/>
  <c r="O47" i="1" s="1"/>
  <c r="AB47" i="1" s="1"/>
  <c r="L48" i="1"/>
  <c r="O48" i="1" s="1"/>
  <c r="AB48" i="1" s="1"/>
  <c r="L49" i="1"/>
  <c r="O49" i="1" s="1"/>
  <c r="L50" i="1"/>
  <c r="O50" i="1" s="1"/>
  <c r="AB50" i="1" s="1"/>
  <c r="L51" i="1"/>
  <c r="O51" i="1" s="1"/>
  <c r="L52" i="1"/>
  <c r="O52" i="1" s="1"/>
  <c r="P52" i="1" s="1"/>
  <c r="AB52" i="1" s="1"/>
  <c r="L53" i="1"/>
  <c r="O53" i="1" s="1"/>
  <c r="P53" i="1" s="1"/>
  <c r="AB53" i="1" s="1"/>
  <c r="L54" i="1"/>
  <c r="O54" i="1" s="1"/>
  <c r="AB54" i="1" s="1"/>
  <c r="L55" i="1"/>
  <c r="O55" i="1" s="1"/>
  <c r="P55" i="1" s="1"/>
  <c r="AB55" i="1" s="1"/>
  <c r="L56" i="1"/>
  <c r="O56" i="1" s="1"/>
  <c r="L57" i="1"/>
  <c r="O57" i="1" s="1"/>
  <c r="L58" i="1"/>
  <c r="O58" i="1" s="1"/>
  <c r="L59" i="1"/>
  <c r="O59" i="1" s="1"/>
  <c r="L60" i="1"/>
  <c r="O60" i="1" s="1"/>
  <c r="AB60" i="1" s="1"/>
  <c r="L61" i="1"/>
  <c r="O61" i="1" s="1"/>
  <c r="L62" i="1"/>
  <c r="O62" i="1" s="1"/>
  <c r="L63" i="1"/>
  <c r="O63" i="1" s="1"/>
  <c r="L64" i="1"/>
  <c r="O64" i="1" s="1"/>
  <c r="L65" i="1"/>
  <c r="O65" i="1" s="1"/>
  <c r="AB65" i="1" s="1"/>
  <c r="L66" i="1"/>
  <c r="O66" i="1" s="1"/>
  <c r="P66" i="1" s="1"/>
  <c r="AB66" i="1" s="1"/>
  <c r="L67" i="1"/>
  <c r="O67" i="1" s="1"/>
  <c r="L68" i="1"/>
  <c r="O68" i="1" s="1"/>
  <c r="P68" i="1" s="1"/>
  <c r="AB68" i="1" s="1"/>
  <c r="L69" i="1"/>
  <c r="O69" i="1" s="1"/>
  <c r="L70" i="1"/>
  <c r="O70" i="1" s="1"/>
  <c r="P70" i="1" s="1"/>
  <c r="AB70" i="1" s="1"/>
  <c r="L71" i="1"/>
  <c r="O71" i="1" s="1"/>
  <c r="P71" i="1" s="1"/>
  <c r="AB71" i="1" s="1"/>
  <c r="L72" i="1"/>
  <c r="O72" i="1" s="1"/>
  <c r="P72" i="1" s="1"/>
  <c r="AB72" i="1" s="1"/>
  <c r="L73" i="1"/>
  <c r="O73" i="1" s="1"/>
  <c r="L74" i="1"/>
  <c r="O74" i="1" s="1"/>
  <c r="L75" i="1"/>
  <c r="O75" i="1" s="1"/>
  <c r="P75" i="1" s="1"/>
  <c r="AB75" i="1" s="1"/>
  <c r="L76" i="1"/>
  <c r="O76" i="1" s="1"/>
  <c r="P76" i="1" s="1"/>
  <c r="AB76" i="1" s="1"/>
  <c r="L77" i="1"/>
  <c r="O77" i="1" s="1"/>
  <c r="AB77" i="1" s="1"/>
  <c r="L78" i="1"/>
  <c r="O78" i="1" s="1"/>
  <c r="P78" i="1" s="1"/>
  <c r="AB78" i="1" s="1"/>
  <c r="L79" i="1"/>
  <c r="O79" i="1" s="1"/>
  <c r="P79" i="1" s="1"/>
  <c r="AB79" i="1" s="1"/>
  <c r="L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J5" i="1"/>
  <c r="F5" i="1"/>
  <c r="E5" i="1"/>
  <c r="P14" i="1" l="1"/>
  <c r="AB14" i="1" s="1"/>
  <c r="P69" i="1"/>
  <c r="AB69" i="1" s="1"/>
  <c r="P43" i="1"/>
  <c r="AB43" i="1" s="1"/>
  <c r="AD78" i="1"/>
  <c r="AE78" i="1" s="1"/>
  <c r="AD72" i="1"/>
  <c r="Q72" i="1" s="1"/>
  <c r="T72" i="1" s="1"/>
  <c r="AD68" i="1"/>
  <c r="Q68" i="1" s="1"/>
  <c r="T68" i="1" s="1"/>
  <c r="AD40" i="1"/>
  <c r="Q40" i="1" s="1"/>
  <c r="T40" i="1" s="1"/>
  <c r="AD26" i="1"/>
  <c r="Q26" i="1" s="1"/>
  <c r="T26" i="1" s="1"/>
  <c r="AD22" i="1"/>
  <c r="AE22" i="1" s="1"/>
  <c r="AD12" i="1"/>
  <c r="AE12" i="1" s="1"/>
  <c r="AD76" i="1"/>
  <c r="Q76" i="1" s="1"/>
  <c r="T76" i="1" s="1"/>
  <c r="AD70" i="1"/>
  <c r="Q70" i="1" s="1"/>
  <c r="T70" i="1" s="1"/>
  <c r="AD24" i="1"/>
  <c r="AE24" i="1" s="1"/>
  <c r="AD21" i="1"/>
  <c r="AB21" i="1"/>
  <c r="Q78" i="1"/>
  <c r="T78" i="1" s="1"/>
  <c r="AE68" i="1"/>
  <c r="AD65" i="1"/>
  <c r="AD55" i="1"/>
  <c r="AD53" i="1"/>
  <c r="AE50" i="1"/>
  <c r="Q50" i="1"/>
  <c r="T50" i="1" s="1"/>
  <c r="AD47" i="1"/>
  <c r="AD45" i="1"/>
  <c r="AE40" i="1"/>
  <c r="AD35" i="1"/>
  <c r="AE30" i="1"/>
  <c r="Q30" i="1"/>
  <c r="T30" i="1" s="1"/>
  <c r="AE26" i="1"/>
  <c r="AD19" i="1"/>
  <c r="Q12" i="1"/>
  <c r="T12" i="1" s="1"/>
  <c r="AD9" i="1"/>
  <c r="AD7" i="1"/>
  <c r="AD79" i="1"/>
  <c r="AD77" i="1"/>
  <c r="AD75" i="1"/>
  <c r="AD71" i="1"/>
  <c r="AD66" i="1"/>
  <c r="AD60" i="1"/>
  <c r="AD54" i="1"/>
  <c r="AD52" i="1"/>
  <c r="AD48" i="1"/>
  <c r="AD46" i="1"/>
  <c r="AD44" i="1"/>
  <c r="AD42" i="1"/>
  <c r="AD39" i="1"/>
  <c r="AD31" i="1"/>
  <c r="AD28" i="1"/>
  <c r="AD25" i="1"/>
  <c r="AD23" i="1"/>
  <c r="AD20" i="1"/>
  <c r="AD18" i="1"/>
  <c r="AD13" i="1"/>
  <c r="AD10" i="1"/>
  <c r="AD8" i="1"/>
  <c r="U78" i="1"/>
  <c r="U76" i="1"/>
  <c r="T74" i="1"/>
  <c r="U74" i="1"/>
  <c r="U72" i="1"/>
  <c r="U70" i="1"/>
  <c r="U68" i="1"/>
  <c r="U66" i="1"/>
  <c r="T64" i="1"/>
  <c r="U64" i="1"/>
  <c r="T62" i="1"/>
  <c r="U62" i="1"/>
  <c r="U60" i="1"/>
  <c r="T58" i="1"/>
  <c r="U58" i="1"/>
  <c r="T56" i="1"/>
  <c r="U56" i="1"/>
  <c r="U54" i="1"/>
  <c r="U52" i="1"/>
  <c r="U50" i="1"/>
  <c r="U48" i="1"/>
  <c r="U46" i="1"/>
  <c r="U44" i="1"/>
  <c r="U42" i="1"/>
  <c r="U40" i="1"/>
  <c r="T38" i="1"/>
  <c r="U38" i="1"/>
  <c r="T36" i="1"/>
  <c r="U36" i="1"/>
  <c r="T34" i="1"/>
  <c r="U34" i="1"/>
  <c r="T32" i="1"/>
  <c r="U32" i="1"/>
  <c r="U30" i="1"/>
  <c r="U28" i="1"/>
  <c r="U26" i="1"/>
  <c r="U24" i="1"/>
  <c r="U22" i="1"/>
  <c r="U20" i="1"/>
  <c r="U19" i="1"/>
  <c r="T17" i="1"/>
  <c r="U17" i="1"/>
  <c r="T15" i="1"/>
  <c r="U15" i="1"/>
  <c r="U13" i="1"/>
  <c r="T11" i="1"/>
  <c r="U11" i="1"/>
  <c r="U9" i="1"/>
  <c r="U7" i="1"/>
  <c r="K5" i="1"/>
  <c r="U79" i="1"/>
  <c r="U77" i="1"/>
  <c r="U75" i="1"/>
  <c r="T73" i="1"/>
  <c r="U73" i="1"/>
  <c r="U71" i="1"/>
  <c r="U69" i="1"/>
  <c r="T67" i="1"/>
  <c r="U67" i="1"/>
  <c r="U65" i="1"/>
  <c r="T63" i="1"/>
  <c r="U63" i="1"/>
  <c r="T61" i="1"/>
  <c r="U61" i="1"/>
  <c r="T59" i="1"/>
  <c r="U59" i="1"/>
  <c r="T57" i="1"/>
  <c r="U57" i="1"/>
  <c r="U55" i="1"/>
  <c r="U53" i="1"/>
  <c r="T51" i="1"/>
  <c r="U51" i="1"/>
  <c r="T49" i="1"/>
  <c r="U49" i="1"/>
  <c r="U47" i="1"/>
  <c r="U45" i="1"/>
  <c r="U43" i="1"/>
  <c r="T41" i="1"/>
  <c r="U41" i="1"/>
  <c r="U39" i="1"/>
  <c r="T37" i="1"/>
  <c r="U37" i="1"/>
  <c r="U35" i="1"/>
  <c r="T33" i="1"/>
  <c r="U33" i="1"/>
  <c r="U31" i="1"/>
  <c r="T29" i="1"/>
  <c r="U29" i="1"/>
  <c r="T27" i="1"/>
  <c r="U27" i="1"/>
  <c r="U25" i="1"/>
  <c r="U23" i="1"/>
  <c r="U21" i="1"/>
  <c r="U18" i="1"/>
  <c r="T16" i="1"/>
  <c r="U16" i="1"/>
  <c r="U14" i="1"/>
  <c r="U12" i="1"/>
  <c r="U10" i="1"/>
  <c r="U8" i="1"/>
  <c r="L5" i="1"/>
  <c r="O6" i="1"/>
  <c r="AE70" i="1" l="1"/>
  <c r="AD69" i="1"/>
  <c r="AE69" i="1" s="1"/>
  <c r="Q24" i="1"/>
  <c r="T24" i="1" s="1"/>
  <c r="AD43" i="1"/>
  <c r="Q43" i="1" s="1"/>
  <c r="T43" i="1" s="1"/>
  <c r="AE76" i="1"/>
  <c r="AD14" i="1"/>
  <c r="Q22" i="1"/>
  <c r="T22" i="1" s="1"/>
  <c r="AE72" i="1"/>
  <c r="AE8" i="1"/>
  <c r="Q8" i="1"/>
  <c r="T8" i="1" s="1"/>
  <c r="AE13" i="1"/>
  <c r="Q13" i="1"/>
  <c r="T13" i="1" s="1"/>
  <c r="AE20" i="1"/>
  <c r="Q20" i="1"/>
  <c r="T20" i="1" s="1"/>
  <c r="AE25" i="1"/>
  <c r="Q25" i="1"/>
  <c r="T25" i="1" s="1"/>
  <c r="AE31" i="1"/>
  <c r="Q31" i="1"/>
  <c r="T31" i="1" s="1"/>
  <c r="AE42" i="1"/>
  <c r="Q42" i="1"/>
  <c r="T42" i="1" s="1"/>
  <c r="AE46" i="1"/>
  <c r="Q46" i="1"/>
  <c r="T46" i="1" s="1"/>
  <c r="AE52" i="1"/>
  <c r="Q52" i="1"/>
  <c r="T52" i="1" s="1"/>
  <c r="AE60" i="1"/>
  <c r="Q60" i="1"/>
  <c r="T60" i="1" s="1"/>
  <c r="Q69" i="1"/>
  <c r="T69" i="1" s="1"/>
  <c r="AE75" i="1"/>
  <c r="Q75" i="1"/>
  <c r="T75" i="1" s="1"/>
  <c r="AE79" i="1"/>
  <c r="Q79" i="1"/>
  <c r="T79" i="1" s="1"/>
  <c r="AE9" i="1"/>
  <c r="Q9" i="1"/>
  <c r="T9" i="1" s="1"/>
  <c r="AE35" i="1"/>
  <c r="Q35" i="1"/>
  <c r="T35" i="1" s="1"/>
  <c r="AE45" i="1"/>
  <c r="Q45" i="1"/>
  <c r="T45" i="1" s="1"/>
  <c r="AE53" i="1"/>
  <c r="Q53" i="1"/>
  <c r="T53" i="1" s="1"/>
  <c r="AE65" i="1"/>
  <c r="Q65" i="1"/>
  <c r="T65" i="1" s="1"/>
  <c r="AE21" i="1"/>
  <c r="Q21" i="1"/>
  <c r="T21" i="1" s="1"/>
  <c r="AD6" i="1"/>
  <c r="AB6" i="1"/>
  <c r="AB5" i="1" s="1"/>
  <c r="P5" i="1"/>
  <c r="AE10" i="1"/>
  <c r="Q10" i="1"/>
  <c r="T10" i="1" s="1"/>
  <c r="AE18" i="1"/>
  <c r="Q18" i="1"/>
  <c r="T18" i="1" s="1"/>
  <c r="AE23" i="1"/>
  <c r="Q23" i="1"/>
  <c r="T23" i="1" s="1"/>
  <c r="AE28" i="1"/>
  <c r="Q28" i="1"/>
  <c r="T28" i="1" s="1"/>
  <c r="AE39" i="1"/>
  <c r="Q39" i="1"/>
  <c r="T39" i="1" s="1"/>
  <c r="AE44" i="1"/>
  <c r="Q44" i="1"/>
  <c r="T44" i="1" s="1"/>
  <c r="AE48" i="1"/>
  <c r="Q48" i="1"/>
  <c r="T48" i="1" s="1"/>
  <c r="AE54" i="1"/>
  <c r="Q54" i="1"/>
  <c r="T54" i="1" s="1"/>
  <c r="AE66" i="1"/>
  <c r="Q66" i="1"/>
  <c r="T66" i="1" s="1"/>
  <c r="AE71" i="1"/>
  <c r="Q71" i="1"/>
  <c r="T71" i="1" s="1"/>
  <c r="AE77" i="1"/>
  <c r="Q77" i="1"/>
  <c r="T77" i="1" s="1"/>
  <c r="AE7" i="1"/>
  <c r="Q7" i="1"/>
  <c r="T7" i="1" s="1"/>
  <c r="AE19" i="1"/>
  <c r="Q19" i="1"/>
  <c r="T19" i="1" s="1"/>
  <c r="AE43" i="1"/>
  <c r="AE47" i="1"/>
  <c r="Q47" i="1"/>
  <c r="T47" i="1" s="1"/>
  <c r="AE55" i="1"/>
  <c r="Q55" i="1"/>
  <c r="T55" i="1" s="1"/>
  <c r="O5" i="1"/>
  <c r="U6" i="1"/>
  <c r="Q14" i="1" l="1"/>
  <c r="T14" i="1" s="1"/>
  <c r="AE14" i="1"/>
  <c r="Q6" i="1"/>
  <c r="AE6" i="1"/>
  <c r="AE5" i="1" s="1"/>
  <c r="AD5" i="1"/>
  <c r="Q5" i="1" l="1"/>
  <c r="T6" i="1"/>
</calcChain>
</file>

<file path=xl/sharedStrings.xml><?xml version="1.0" encoding="utf-8"?>
<sst xmlns="http://schemas.openxmlformats.org/spreadsheetml/2006/main" count="300" uniqueCount="130">
  <si>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</si>
  <si>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</si>
  <si>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</si>
  <si>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</si>
  <si>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</si>
  <si>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</si>
  <si>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</si>
  <si>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</si>
  <si>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</si>
  <si>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</si>
  <si>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</si>
  <si>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</si>
  <si>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</si>
  <si>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</si>
  <si>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</si>
  <si>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</si>
  <si>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</si>
  <si>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</si>
  <si>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</si>
  <si>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</si>
  <si>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</si>
  <si>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</si>
  <si>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</si>
  <si>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</si>
  <si>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</si>
  <si>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</si>
  <si>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08,08,</t>
  </si>
  <si>
    <t>01,08,</t>
  </si>
  <si>
    <t>25,07,</t>
  </si>
  <si>
    <t>18,07,</t>
  </si>
  <si>
    <t>11,07,</t>
  </si>
  <si>
    <t>04,07,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</si>
  <si>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</si>
  <si>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</si>
  <si>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</si>
  <si>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</si>
  <si>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</si>
  <si>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</si>
  <si>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</si>
  <si>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</si>
  <si>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</si>
  <si>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 в матрице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</si>
  <si>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</si>
  <si>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</si>
  <si>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</si>
  <si>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</si>
  <si>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</si>
  <si>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нет потребности</t>
  </si>
  <si>
    <t>Жар-ладушки с мясом ТМ Зареченские ТС Зареченские продукты.  Поком</t>
  </si>
  <si>
    <t>ротация на пирожки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</si>
  <si>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</si>
  <si>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</si>
  <si>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</si>
  <si>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есть дубль</t>
  </si>
  <si>
    <t>Мини-шарики с курочкой и сыром ТМ Зареченские .ВЕС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</si>
  <si>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</si>
  <si>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</si>
  <si>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</si>
  <si>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</si>
  <si>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</si>
  <si>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</si>
  <si>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</si>
  <si>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</si>
  <si>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</si>
  <si>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</si>
  <si>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</si>
  <si>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</si>
  <si>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</si>
  <si>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</si>
  <si>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</si>
  <si>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</si>
  <si>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</si>
  <si>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</si>
  <si>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</si>
  <si>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</si>
  <si>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</si>
  <si>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</si>
  <si>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</si>
  <si>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</si>
  <si>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</si>
  <si>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</si>
  <si>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</si>
  <si>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</si>
  <si>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</si>
  <si>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</si>
  <si>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</si>
  <si>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</si>
  <si>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</si>
  <si>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</si>
  <si>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</si>
  <si>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</si>
  <si>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</si>
  <si>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</si>
  <si>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</si>
  <si>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</si>
  <si>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</si>
  <si>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Смак-мени с картофелем и сочной грудинкой ТМ Зареченские  флоу-пак 1 кг.  Поком</t>
  </si>
  <si>
    <t>необходимо увеличить продажи!!!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</si>
  <si>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</si>
  <si>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</si>
  <si>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разовый заказ</t>
  </si>
  <si>
    <t>заказ Майба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</si>
  <si>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</si>
  <si>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</si>
  <si>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необходимо увеличить продажи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</si>
  <si>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</si>
  <si>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</si>
  <si>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</si>
  <si>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</si>
  <si>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</si>
  <si>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</si>
  <si>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</si>
  <si>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</si>
  <si>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</si>
  <si>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</si>
  <si>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</si>
  <si>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</si>
  <si>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</si>
  <si>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</si>
  <si>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завода на мини-шарики</t>
  </si>
  <si>
    <t>вместо жар-болов</t>
  </si>
  <si>
    <t>ряд</t>
  </si>
  <si>
    <t>паллет</t>
  </si>
  <si>
    <t>отгрузит завод</t>
  </si>
  <si>
    <t>потребность</t>
  </si>
  <si>
    <t>кратно рядам</t>
  </si>
  <si>
    <t>нет</t>
  </si>
  <si>
    <t>новинка Майба / необходимо увеличить продажи</t>
  </si>
  <si>
    <t>произвести перемещение (часть товара была для Гермеса)</t>
  </si>
  <si>
    <t>необходимо увеличить продажи / взять на заметку для перемещения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</si>
</sst>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7" fillId="4" borderId="1" xfId="1" applyNumberFormat="1" applyFont="1" applyFill="1"/>
    <xf numFmtId="164" fontId="8" fillId="4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5" borderId="1" xfId="1" applyNumberFormat="1" applyFont="1" applyFill="1"/>
    <xf numFmtId="164" fontId="1" fillId="4" borderId="1" xfId="1" applyNumberFormat="1" applyFill="1"/>
    <xf numFmtId="164" fontId="6" fillId="8" borderId="1" xfId="1" applyNumberFormat="1" applyFont="1" applyFill="1"/>
    <xf numFmtId="164" fontId="4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01,08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29,07,(1)</v>
          </cell>
          <cell r="O4" t="str">
            <v>01,08,</v>
          </cell>
          <cell r="V4" t="str">
            <v>25,07,</v>
          </cell>
          <cell r="W4" t="str">
            <v>18,07,</v>
          </cell>
          <cell r="X4" t="str">
            <v>11,07,</v>
          </cell>
          <cell r="Y4" t="str">
            <v>04,07,</v>
          </cell>
          <cell r="Z4" t="str">
            <v>27,06,</v>
          </cell>
          <cell r="AD4" t="str">
            <v>05,08,</v>
          </cell>
        </row>
        <row r="5">
          <cell r="E5">
            <v>27617.59</v>
          </cell>
          <cell r="F5">
            <v>19818.199999999997</v>
          </cell>
          <cell r="J5">
            <v>30379.399999999998</v>
          </cell>
          <cell r="K5">
            <v>-2761.81</v>
          </cell>
          <cell r="L5">
            <v>5701.59</v>
          </cell>
          <cell r="M5">
            <v>21916</v>
          </cell>
          <cell r="N5">
            <v>3377.6000000000004</v>
          </cell>
          <cell r="O5">
            <v>1140.3180000000002</v>
          </cell>
          <cell r="P5">
            <v>5518.0719999999992</v>
          </cell>
          <cell r="Q5">
            <v>5796</v>
          </cell>
          <cell r="R5">
            <v>0</v>
          </cell>
          <cell r="V5">
            <v>1141.2380000000005</v>
          </cell>
          <cell r="W5">
            <v>1113.6379999999999</v>
          </cell>
          <cell r="X5">
            <v>1459.2880000000002</v>
          </cell>
          <cell r="Y5">
            <v>1026.5199999999998</v>
          </cell>
          <cell r="Z5">
            <v>1072.8999999999999</v>
          </cell>
          <cell r="AB5">
            <v>2465.7260000000001</v>
          </cell>
          <cell r="AD5">
            <v>654</v>
          </cell>
          <cell r="AE5">
            <v>2540.16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9</v>
          </cell>
          <cell r="D6">
            <v>168</v>
          </cell>
          <cell r="E6">
            <v>10</v>
          </cell>
          <cell r="F6">
            <v>166</v>
          </cell>
          <cell r="G6">
            <v>0.3</v>
          </cell>
          <cell r="H6">
            <v>180</v>
          </cell>
          <cell r="I6" t="str">
            <v>матрица</v>
          </cell>
          <cell r="J6">
            <v>11</v>
          </cell>
          <cell r="K6">
            <v>-1</v>
          </cell>
          <cell r="L6">
            <v>10</v>
          </cell>
          <cell r="N6">
            <v>0</v>
          </cell>
          <cell r="O6">
            <v>2</v>
          </cell>
          <cell r="Q6">
            <v>0</v>
          </cell>
          <cell r="T6">
            <v>83</v>
          </cell>
          <cell r="U6">
            <v>83</v>
          </cell>
          <cell r="V6">
            <v>3.4</v>
          </cell>
          <cell r="W6">
            <v>2.8</v>
          </cell>
          <cell r="X6">
            <v>3.4</v>
          </cell>
          <cell r="Y6">
            <v>2.4</v>
          </cell>
          <cell r="Z6">
            <v>2.4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105</v>
          </cell>
          <cell r="D7">
            <v>840</v>
          </cell>
          <cell r="E7">
            <v>753</v>
          </cell>
          <cell r="F7">
            <v>172</v>
          </cell>
          <cell r="G7">
            <v>0.3</v>
          </cell>
          <cell r="H7">
            <v>180</v>
          </cell>
          <cell r="I7" t="str">
            <v>матрица</v>
          </cell>
          <cell r="J7">
            <v>753</v>
          </cell>
          <cell r="K7">
            <v>0</v>
          </cell>
          <cell r="L7">
            <v>81</v>
          </cell>
          <cell r="M7">
            <v>672</v>
          </cell>
          <cell r="N7">
            <v>0</v>
          </cell>
          <cell r="O7">
            <v>16.2</v>
          </cell>
          <cell r="P7">
            <v>152</v>
          </cell>
          <cell r="Q7">
            <v>168</v>
          </cell>
          <cell r="T7">
            <v>20.987654320987655</v>
          </cell>
          <cell r="U7">
            <v>10.617283950617285</v>
          </cell>
          <cell r="V7">
            <v>21.8</v>
          </cell>
          <cell r="W7">
            <v>20.6</v>
          </cell>
          <cell r="X7">
            <v>12</v>
          </cell>
          <cell r="Y7">
            <v>15.6</v>
          </cell>
          <cell r="Z7">
            <v>19.600000000000001</v>
          </cell>
          <cell r="AB7">
            <v>45.6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103</v>
          </cell>
          <cell r="D8">
            <v>1176</v>
          </cell>
          <cell r="E8">
            <v>965</v>
          </cell>
          <cell r="F8">
            <v>286</v>
          </cell>
          <cell r="G8">
            <v>0.3</v>
          </cell>
          <cell r="H8">
            <v>180</v>
          </cell>
          <cell r="I8" t="str">
            <v>матрица</v>
          </cell>
          <cell r="J8">
            <v>964</v>
          </cell>
          <cell r="K8">
            <v>1</v>
          </cell>
          <cell r="L8">
            <v>125</v>
          </cell>
          <cell r="M8">
            <v>840</v>
          </cell>
          <cell r="N8">
            <v>0</v>
          </cell>
          <cell r="O8">
            <v>25</v>
          </cell>
          <cell r="P8">
            <v>214</v>
          </cell>
          <cell r="Q8">
            <v>168</v>
          </cell>
          <cell r="T8">
            <v>18.16</v>
          </cell>
          <cell r="U8">
            <v>11.44</v>
          </cell>
          <cell r="V8">
            <v>26</v>
          </cell>
          <cell r="W8">
            <v>26.2</v>
          </cell>
          <cell r="X8">
            <v>15.6</v>
          </cell>
          <cell r="Y8">
            <v>21</v>
          </cell>
          <cell r="Z8">
            <v>24.6</v>
          </cell>
          <cell r="AB8">
            <v>64.2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139</v>
          </cell>
          <cell r="D9">
            <v>1680</v>
          </cell>
          <cell r="E9">
            <v>1575</v>
          </cell>
          <cell r="F9">
            <v>204</v>
          </cell>
          <cell r="G9">
            <v>0.3</v>
          </cell>
          <cell r="H9">
            <v>180</v>
          </cell>
          <cell r="I9" t="str">
            <v>матрица</v>
          </cell>
          <cell r="J9">
            <v>1574</v>
          </cell>
          <cell r="K9">
            <v>1</v>
          </cell>
          <cell r="L9">
            <v>63</v>
          </cell>
          <cell r="M9">
            <v>1512</v>
          </cell>
          <cell r="N9">
            <v>0</v>
          </cell>
          <cell r="O9">
            <v>12.6</v>
          </cell>
          <cell r="Q9">
            <v>0</v>
          </cell>
          <cell r="T9">
            <v>16.19047619047619</v>
          </cell>
          <cell r="U9">
            <v>16.19047619047619</v>
          </cell>
          <cell r="V9">
            <v>18.2</v>
          </cell>
          <cell r="W9">
            <v>12.8</v>
          </cell>
          <cell r="X9">
            <v>9.6</v>
          </cell>
          <cell r="Y9">
            <v>12.6</v>
          </cell>
          <cell r="Z9">
            <v>14.8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110</v>
          </cell>
          <cell r="D10">
            <v>342</v>
          </cell>
          <cell r="E10">
            <v>192</v>
          </cell>
          <cell r="F10">
            <v>228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191</v>
          </cell>
          <cell r="K10">
            <v>1</v>
          </cell>
          <cell r="L10">
            <v>192</v>
          </cell>
          <cell r="N10">
            <v>0</v>
          </cell>
          <cell r="O10">
            <v>38.4</v>
          </cell>
          <cell r="P10">
            <v>309.60000000000002</v>
          </cell>
          <cell r="Q10">
            <v>336</v>
          </cell>
          <cell r="T10">
            <v>14.6875</v>
          </cell>
          <cell r="U10">
            <v>5.9375</v>
          </cell>
          <cell r="V10">
            <v>24.6</v>
          </cell>
          <cell r="W10">
            <v>24.6</v>
          </cell>
          <cell r="X10">
            <v>20.6</v>
          </cell>
          <cell r="Y10">
            <v>22</v>
          </cell>
          <cell r="Z10">
            <v>26.8</v>
          </cell>
          <cell r="AB10">
            <v>92.88000000000001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E11">
            <v>5</v>
          </cell>
          <cell r="F11">
            <v>-5</v>
          </cell>
          <cell r="G11">
            <v>0</v>
          </cell>
          <cell r="H11" t="e">
            <v>#N/A</v>
          </cell>
          <cell r="I11" t="str">
            <v>не в матрице</v>
          </cell>
          <cell r="J11">
            <v>6</v>
          </cell>
          <cell r="K11">
            <v>-1</v>
          </cell>
          <cell r="L11">
            <v>5</v>
          </cell>
          <cell r="O11">
            <v>1</v>
          </cell>
          <cell r="T11">
            <v>-5</v>
          </cell>
          <cell r="U11">
            <v>-5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16</v>
          </cell>
          <cell r="D12">
            <v>1684</v>
          </cell>
          <cell r="E12">
            <v>1420</v>
          </cell>
          <cell r="F12">
            <v>270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1418</v>
          </cell>
          <cell r="K12">
            <v>2</v>
          </cell>
          <cell r="L12">
            <v>76</v>
          </cell>
          <cell r="M12">
            <v>1344</v>
          </cell>
          <cell r="N12">
            <v>0</v>
          </cell>
          <cell r="O12">
            <v>15.2</v>
          </cell>
          <cell r="Q12">
            <v>0</v>
          </cell>
          <cell r="T12">
            <v>17.763157894736842</v>
          </cell>
          <cell r="U12">
            <v>17.763157894736842</v>
          </cell>
          <cell r="V12">
            <v>8.6</v>
          </cell>
          <cell r="W12">
            <v>20</v>
          </cell>
          <cell r="X12">
            <v>8.4</v>
          </cell>
          <cell r="Y12">
            <v>5.8</v>
          </cell>
          <cell r="Z12">
            <v>11.6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</v>
          </cell>
          <cell r="D13">
            <v>1988</v>
          </cell>
          <cell r="E13">
            <v>1833</v>
          </cell>
          <cell r="F13">
            <v>156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1833</v>
          </cell>
          <cell r="K13">
            <v>0</v>
          </cell>
          <cell r="L13">
            <v>13</v>
          </cell>
          <cell r="M13">
            <v>1820</v>
          </cell>
          <cell r="N13">
            <v>0</v>
          </cell>
          <cell r="O13">
            <v>2.6</v>
          </cell>
          <cell r="Q13">
            <v>0</v>
          </cell>
          <cell r="T13">
            <v>60</v>
          </cell>
          <cell r="U13">
            <v>60</v>
          </cell>
          <cell r="V13">
            <v>1.8</v>
          </cell>
          <cell r="W13">
            <v>6</v>
          </cell>
          <cell r="X13">
            <v>3.2</v>
          </cell>
          <cell r="Y13">
            <v>2.6</v>
          </cell>
          <cell r="Z13">
            <v>3.6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21.6</v>
          </cell>
          <cell r="D14">
            <v>335.9</v>
          </cell>
          <cell r="E14">
            <v>16.5</v>
          </cell>
          <cell r="F14">
            <v>324.5</v>
          </cell>
          <cell r="G14">
            <v>1</v>
          </cell>
          <cell r="H14" t="e">
            <v>#N/A</v>
          </cell>
          <cell r="I14" t="str">
            <v>матрица</v>
          </cell>
          <cell r="J14">
            <v>15.5</v>
          </cell>
          <cell r="K14">
            <v>1</v>
          </cell>
          <cell r="L14">
            <v>16.5</v>
          </cell>
          <cell r="N14">
            <v>0</v>
          </cell>
          <cell r="O14">
            <v>3.3</v>
          </cell>
          <cell r="Q14">
            <v>0</v>
          </cell>
          <cell r="T14">
            <v>98.333333333333343</v>
          </cell>
          <cell r="U14">
            <v>98.333333333333343</v>
          </cell>
          <cell r="V14">
            <v>23.18</v>
          </cell>
          <cell r="W14">
            <v>4.4000000000000004</v>
          </cell>
          <cell r="X14">
            <v>9.9</v>
          </cell>
          <cell r="Y14">
            <v>7.6</v>
          </cell>
          <cell r="Z14">
            <v>13.2</v>
          </cell>
          <cell r="AB14">
            <v>0</v>
          </cell>
          <cell r="AC14">
            <v>5.5</v>
          </cell>
          <cell r="AD14">
            <v>0</v>
          </cell>
          <cell r="AE14">
            <v>0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C15">
            <v>12</v>
          </cell>
          <cell r="D15">
            <v>45</v>
          </cell>
          <cell r="E15">
            <v>24</v>
          </cell>
          <cell r="F15">
            <v>33</v>
          </cell>
          <cell r="G15">
            <v>1</v>
          </cell>
          <cell r="H15">
            <v>180</v>
          </cell>
          <cell r="I15" t="str">
            <v>матрица</v>
          </cell>
          <cell r="J15">
            <v>24</v>
          </cell>
          <cell r="K15">
            <v>0</v>
          </cell>
          <cell r="L15">
            <v>24</v>
          </cell>
          <cell r="N15">
            <v>42</v>
          </cell>
          <cell r="O15">
            <v>4.8</v>
          </cell>
          <cell r="Q15">
            <v>0</v>
          </cell>
          <cell r="T15">
            <v>15.625</v>
          </cell>
          <cell r="U15">
            <v>15.625</v>
          </cell>
          <cell r="V15">
            <v>6.6</v>
          </cell>
          <cell r="W15">
            <v>4.8</v>
          </cell>
          <cell r="X15">
            <v>6</v>
          </cell>
          <cell r="Y15">
            <v>4.2</v>
          </cell>
          <cell r="Z15">
            <v>5.4</v>
          </cell>
          <cell r="AB15">
            <v>0</v>
          </cell>
          <cell r="AC15">
            <v>3</v>
          </cell>
          <cell r="AD15">
            <v>0</v>
          </cell>
          <cell r="AE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0.6</v>
          </cell>
          <cell r="Y16">
            <v>0</v>
          </cell>
          <cell r="Z16">
            <v>2.2200000000000002</v>
          </cell>
          <cell r="AA16" t="str">
            <v>нет потребности</v>
          </cell>
          <cell r="AB16">
            <v>0</v>
          </cell>
          <cell r="AC16">
            <v>3.7</v>
          </cell>
          <cell r="AD16">
            <v>0</v>
          </cell>
          <cell r="AE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C17">
            <v>48.8</v>
          </cell>
          <cell r="D17">
            <v>363.7</v>
          </cell>
          <cell r="E17">
            <v>151.69999999999999</v>
          </cell>
          <cell r="F17">
            <v>218.3</v>
          </cell>
          <cell r="G17">
            <v>0</v>
          </cell>
          <cell r="H17" t="e">
            <v>#N/A</v>
          </cell>
          <cell r="I17" t="str">
            <v>не в матрице</v>
          </cell>
          <cell r="J17">
            <v>157.6</v>
          </cell>
          <cell r="K17">
            <v>-5.9000000000000057</v>
          </cell>
          <cell r="L17">
            <v>151.69999999999999</v>
          </cell>
          <cell r="N17">
            <v>0</v>
          </cell>
          <cell r="O17">
            <v>30.339999999999996</v>
          </cell>
          <cell r="T17">
            <v>7.1951219512195133</v>
          </cell>
          <cell r="U17">
            <v>7.1951219512195133</v>
          </cell>
          <cell r="V17">
            <v>50.68</v>
          </cell>
          <cell r="W17">
            <v>44.4</v>
          </cell>
          <cell r="X17">
            <v>30.06</v>
          </cell>
          <cell r="Y17">
            <v>45.739999999999988</v>
          </cell>
          <cell r="Z17">
            <v>42.18</v>
          </cell>
          <cell r="AA17" t="str">
            <v>ротация на пирожки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108</v>
          </cell>
          <cell r="D18">
            <v>840</v>
          </cell>
          <cell r="E18">
            <v>932</v>
          </cell>
          <cell r="F18">
            <v>6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927</v>
          </cell>
          <cell r="K18">
            <v>5</v>
          </cell>
          <cell r="L18">
            <v>92</v>
          </cell>
          <cell r="M18">
            <v>840</v>
          </cell>
          <cell r="N18">
            <v>168</v>
          </cell>
          <cell r="O18">
            <v>18.399999999999999</v>
          </cell>
          <cell r="P18">
            <v>194</v>
          </cell>
          <cell r="Q18">
            <v>168</v>
          </cell>
          <cell r="T18">
            <v>18.586956521739133</v>
          </cell>
          <cell r="U18">
            <v>9.4565217391304355</v>
          </cell>
          <cell r="V18">
            <v>11.6</v>
          </cell>
          <cell r="W18">
            <v>4.4000000000000004</v>
          </cell>
          <cell r="X18">
            <v>9</v>
          </cell>
          <cell r="Y18">
            <v>6.6</v>
          </cell>
          <cell r="Z18">
            <v>8.1999999999999993</v>
          </cell>
          <cell r="AB18">
            <v>48.5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103</v>
          </cell>
          <cell r="D19">
            <v>2</v>
          </cell>
          <cell r="E19">
            <v>74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112</v>
          </cell>
          <cell r="K19">
            <v>-38</v>
          </cell>
          <cell r="L19">
            <v>74</v>
          </cell>
          <cell r="N19">
            <v>168</v>
          </cell>
          <cell r="O19">
            <v>14.8</v>
          </cell>
          <cell r="P19">
            <v>125</v>
          </cell>
          <cell r="Q19">
            <v>168</v>
          </cell>
          <cell r="T19">
            <v>22.905405405405403</v>
          </cell>
          <cell r="U19">
            <v>11.554054054054053</v>
          </cell>
          <cell r="V19">
            <v>16.600000000000001</v>
          </cell>
          <cell r="W19">
            <v>15.8</v>
          </cell>
          <cell r="X19">
            <v>11.8</v>
          </cell>
          <cell r="Y19">
            <v>11.6</v>
          </cell>
          <cell r="Z19">
            <v>16</v>
          </cell>
          <cell r="AB19">
            <v>31.25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Мини-сосиски в тесте "Фрайпики" 3,7кг ВЕС,  ПОКОМ</v>
          </cell>
          <cell r="B20" t="str">
            <v>кг</v>
          </cell>
          <cell r="C20">
            <v>25.9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18.5</v>
          </cell>
          <cell r="K20">
            <v>-18.5</v>
          </cell>
          <cell r="L20">
            <v>0</v>
          </cell>
          <cell r="O20">
            <v>0</v>
          </cell>
          <cell r="T20" t="e">
            <v>#DIV/0!</v>
          </cell>
          <cell r="U20" t="e">
            <v>#DIV/0!</v>
          </cell>
          <cell r="V20">
            <v>17.02</v>
          </cell>
          <cell r="W20">
            <v>15.52</v>
          </cell>
          <cell r="X20">
            <v>8.879999999999999</v>
          </cell>
          <cell r="Y20">
            <v>6.6599999999999993</v>
          </cell>
          <cell r="Z20">
            <v>7.76</v>
          </cell>
          <cell r="AA20" t="str">
            <v>дубль</v>
          </cell>
          <cell r="AB20">
            <v>0</v>
          </cell>
          <cell r="AC20">
            <v>0</v>
          </cell>
          <cell r="AF20">
            <v>0</v>
          </cell>
          <cell r="AG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D21">
            <v>7.4</v>
          </cell>
          <cell r="E21">
            <v>7.4</v>
          </cell>
          <cell r="G21">
            <v>1</v>
          </cell>
          <cell r="H21">
            <v>180</v>
          </cell>
          <cell r="I21" t="str">
            <v>матрица</v>
          </cell>
          <cell r="J21">
            <v>6.7</v>
          </cell>
          <cell r="K21">
            <v>0.70000000000000018</v>
          </cell>
          <cell r="L21">
            <v>7.4</v>
          </cell>
          <cell r="N21">
            <v>51.8</v>
          </cell>
          <cell r="O21">
            <v>1.48</v>
          </cell>
          <cell r="Q21">
            <v>0</v>
          </cell>
          <cell r="T21">
            <v>35</v>
          </cell>
          <cell r="U21">
            <v>35</v>
          </cell>
          <cell r="V21">
            <v>17.02</v>
          </cell>
          <cell r="W21">
            <v>15.52</v>
          </cell>
          <cell r="X21">
            <v>8.879999999999999</v>
          </cell>
          <cell r="Y21">
            <v>7.4</v>
          </cell>
          <cell r="Z21">
            <v>7.76</v>
          </cell>
          <cell r="AA21" t="str">
            <v>есть дубль</v>
          </cell>
          <cell r="AB21">
            <v>0</v>
          </cell>
          <cell r="AC21">
            <v>3.7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491</v>
          </cell>
          <cell r="D22">
            <v>4</v>
          </cell>
          <cell r="E22">
            <v>194</v>
          </cell>
          <cell r="F22">
            <v>276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190</v>
          </cell>
          <cell r="K22">
            <v>4</v>
          </cell>
          <cell r="L22">
            <v>194</v>
          </cell>
          <cell r="N22">
            <v>0</v>
          </cell>
          <cell r="O22">
            <v>38.799999999999997</v>
          </cell>
          <cell r="P22">
            <v>267.19999999999993</v>
          </cell>
          <cell r="Q22">
            <v>252</v>
          </cell>
          <cell r="T22">
            <v>13.608247422680414</v>
          </cell>
          <cell r="U22">
            <v>7.1134020618556706</v>
          </cell>
          <cell r="V22">
            <v>33.200000000000003</v>
          </cell>
          <cell r="W22">
            <v>37</v>
          </cell>
          <cell r="X22">
            <v>29.8</v>
          </cell>
          <cell r="Y22">
            <v>38.4</v>
          </cell>
          <cell r="Z22">
            <v>33.6</v>
          </cell>
          <cell r="AB22">
            <v>66.799999999999983</v>
          </cell>
          <cell r="AC22">
            <v>6</v>
          </cell>
          <cell r="AD22">
            <v>42</v>
          </cell>
          <cell r="AE22">
            <v>63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235</v>
          </cell>
          <cell r="D23">
            <v>170</v>
          </cell>
          <cell r="E23">
            <v>149</v>
          </cell>
          <cell r="F23">
            <v>212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149</v>
          </cell>
          <cell r="K23">
            <v>0</v>
          </cell>
          <cell r="L23">
            <v>149</v>
          </cell>
          <cell r="N23">
            <v>0</v>
          </cell>
          <cell r="O23">
            <v>29.8</v>
          </cell>
          <cell r="P23">
            <v>264.8</v>
          </cell>
          <cell r="Q23">
            <v>252</v>
          </cell>
          <cell r="T23">
            <v>15.570469798657717</v>
          </cell>
          <cell r="U23">
            <v>7.1140939597315436</v>
          </cell>
          <cell r="V23">
            <v>28</v>
          </cell>
          <cell r="W23">
            <v>5.8</v>
          </cell>
          <cell r="X23">
            <v>22.8</v>
          </cell>
          <cell r="Y23">
            <v>21.4</v>
          </cell>
          <cell r="Z23">
            <v>18</v>
          </cell>
          <cell r="AB23">
            <v>66.2</v>
          </cell>
          <cell r="AC23">
            <v>6</v>
          </cell>
          <cell r="AD23">
            <v>42</v>
          </cell>
          <cell r="AE23">
            <v>63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106</v>
          </cell>
          <cell r="E24">
            <v>61</v>
          </cell>
          <cell r="F24">
            <v>11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104</v>
          </cell>
          <cell r="K24">
            <v>-43</v>
          </cell>
          <cell r="L24">
            <v>61</v>
          </cell>
          <cell r="N24">
            <v>168</v>
          </cell>
          <cell r="O24">
            <v>12.2</v>
          </cell>
          <cell r="Q24">
            <v>0</v>
          </cell>
          <cell r="T24">
            <v>14.672131147540984</v>
          </cell>
          <cell r="U24">
            <v>14.672131147540984</v>
          </cell>
          <cell r="V24">
            <v>15.4</v>
          </cell>
          <cell r="W24">
            <v>0.8</v>
          </cell>
          <cell r="X24">
            <v>12.8</v>
          </cell>
          <cell r="Y24">
            <v>18.2</v>
          </cell>
          <cell r="Z24">
            <v>14</v>
          </cell>
          <cell r="AB24">
            <v>0</v>
          </cell>
          <cell r="AC24">
            <v>6</v>
          </cell>
          <cell r="AD24">
            <v>0</v>
          </cell>
          <cell r="AE24">
            <v>0</v>
          </cell>
          <cell r="AF24">
            <v>14</v>
          </cell>
          <cell r="AG24">
            <v>126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186</v>
          </cell>
          <cell r="D25">
            <v>216</v>
          </cell>
          <cell r="E25">
            <v>216</v>
          </cell>
          <cell r="F25">
            <v>162</v>
          </cell>
          <cell r="G25">
            <v>1</v>
          </cell>
          <cell r="H25">
            <v>180</v>
          </cell>
          <cell r="I25" t="str">
            <v>матрица</v>
          </cell>
          <cell r="J25">
            <v>211</v>
          </cell>
          <cell r="K25">
            <v>5</v>
          </cell>
          <cell r="L25">
            <v>216</v>
          </cell>
          <cell r="N25">
            <v>72</v>
          </cell>
          <cell r="O25">
            <v>43.2</v>
          </cell>
          <cell r="P25">
            <v>370.80000000000007</v>
          </cell>
          <cell r="Q25">
            <v>360</v>
          </cell>
          <cell r="T25">
            <v>13.749999999999998</v>
          </cell>
          <cell r="U25">
            <v>5.4166666666666661</v>
          </cell>
          <cell r="V25">
            <v>32.4</v>
          </cell>
          <cell r="W25">
            <v>38.4</v>
          </cell>
          <cell r="X25">
            <v>37.200000000000003</v>
          </cell>
          <cell r="Y25">
            <v>27.6</v>
          </cell>
          <cell r="Z25">
            <v>30</v>
          </cell>
          <cell r="AB25">
            <v>370.80000000000007</v>
          </cell>
          <cell r="AC25">
            <v>6</v>
          </cell>
          <cell r="AD25">
            <v>60</v>
          </cell>
          <cell r="AE25">
            <v>360</v>
          </cell>
          <cell r="AF25">
            <v>12</v>
          </cell>
          <cell r="AG25">
            <v>84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380</v>
          </cell>
          <cell r="D26">
            <v>2352</v>
          </cell>
          <cell r="E26">
            <v>2305</v>
          </cell>
          <cell r="F26">
            <v>348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2307</v>
          </cell>
          <cell r="K26">
            <v>-2</v>
          </cell>
          <cell r="L26">
            <v>289</v>
          </cell>
          <cell r="M26">
            <v>2016</v>
          </cell>
          <cell r="N26">
            <v>0</v>
          </cell>
          <cell r="O26">
            <v>57.8</v>
          </cell>
          <cell r="P26">
            <v>461.19999999999993</v>
          </cell>
          <cell r="Q26">
            <v>504</v>
          </cell>
          <cell r="T26">
            <v>14.740484429065745</v>
          </cell>
          <cell r="U26">
            <v>6.0207612456747404</v>
          </cell>
          <cell r="V26">
            <v>49.2</v>
          </cell>
          <cell r="W26">
            <v>70.2</v>
          </cell>
          <cell r="X26">
            <v>42.4</v>
          </cell>
          <cell r="Y26">
            <v>50.6</v>
          </cell>
          <cell r="Z26">
            <v>54</v>
          </cell>
          <cell r="AB26">
            <v>115.29999999999998</v>
          </cell>
          <cell r="AC26">
            <v>12</v>
          </cell>
          <cell r="AD26">
            <v>42</v>
          </cell>
          <cell r="AE26">
            <v>126</v>
          </cell>
          <cell r="AF26">
            <v>14</v>
          </cell>
          <cell r="AG26">
            <v>70</v>
          </cell>
        </row>
        <row r="27">
          <cell r="A27" t="str">
            <v>Наггетсы с индейки ТМ Вязанка ТС Из печи Сливушки 0,25 кг УВС.  Поком</v>
          </cell>
          <cell r="B27" t="str">
            <v>шт</v>
          </cell>
          <cell r="C27">
            <v>523</v>
          </cell>
          <cell r="D27">
            <v>180</v>
          </cell>
          <cell r="E27">
            <v>387</v>
          </cell>
          <cell r="F27">
            <v>249</v>
          </cell>
          <cell r="G27">
            <v>0</v>
          </cell>
          <cell r="H27">
            <v>180</v>
          </cell>
          <cell r="I27" t="str">
            <v>не в матрице</v>
          </cell>
          <cell r="J27">
            <v>385</v>
          </cell>
          <cell r="K27">
            <v>2</v>
          </cell>
          <cell r="L27">
            <v>387</v>
          </cell>
          <cell r="O27">
            <v>77.400000000000006</v>
          </cell>
          <cell r="T27">
            <v>3.2170542635658914</v>
          </cell>
          <cell r="U27">
            <v>3.2170542635658914</v>
          </cell>
          <cell r="V27">
            <v>55.6</v>
          </cell>
          <cell r="W27">
            <v>67.2</v>
          </cell>
          <cell r="X27">
            <v>51</v>
          </cell>
          <cell r="Y27">
            <v>62.8</v>
          </cell>
          <cell r="Z27">
            <v>68.599999999999994</v>
          </cell>
          <cell r="AA27" t="str">
            <v>дубль / неправильно поставлен приход</v>
          </cell>
          <cell r="AB27">
            <v>0</v>
          </cell>
          <cell r="AC27">
            <v>0</v>
          </cell>
          <cell r="AF27">
            <v>0</v>
          </cell>
          <cell r="AG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E28">
            <v>387</v>
          </cell>
          <cell r="F28">
            <v>249</v>
          </cell>
          <cell r="G28">
            <v>0.25</v>
          </cell>
          <cell r="H28">
            <v>180</v>
          </cell>
          <cell r="I28" t="str">
            <v>матрица</v>
          </cell>
          <cell r="K28">
            <v>387</v>
          </cell>
          <cell r="L28">
            <v>387</v>
          </cell>
          <cell r="N28">
            <v>168</v>
          </cell>
          <cell r="O28">
            <v>77.400000000000006</v>
          </cell>
          <cell r="P28">
            <v>666.60000000000014</v>
          </cell>
          <cell r="Q28">
            <v>672</v>
          </cell>
          <cell r="T28">
            <v>14.069767441860463</v>
          </cell>
          <cell r="U28">
            <v>5.387596899224806</v>
          </cell>
          <cell r="V28">
            <v>55.6</v>
          </cell>
          <cell r="W28">
            <v>67.2</v>
          </cell>
          <cell r="X28">
            <v>51</v>
          </cell>
          <cell r="Y28">
            <v>62.8</v>
          </cell>
          <cell r="Z28">
            <v>68.599999999999994</v>
          </cell>
          <cell r="AA28" t="str">
            <v>есть дубль</v>
          </cell>
          <cell r="AB28">
            <v>166.65000000000003</v>
          </cell>
          <cell r="AC28">
            <v>12</v>
          </cell>
          <cell r="AD28">
            <v>56</v>
          </cell>
          <cell r="AE28">
            <v>168</v>
          </cell>
          <cell r="AF28">
            <v>14</v>
          </cell>
          <cell r="AG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G29">
            <v>0</v>
          </cell>
          <cell r="H29" t="e">
            <v>#N/A</v>
          </cell>
          <cell r="I29" t="str">
            <v>матрица</v>
          </cell>
          <cell r="K29">
            <v>0</v>
          </cell>
          <cell r="L29">
            <v>0</v>
          </cell>
          <cell r="O29">
            <v>0</v>
          </cell>
          <cell r="T29" t="e">
            <v>#DIV/0!</v>
          </cell>
          <cell r="U29" t="e">
            <v>#DIV/0!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 t="str">
            <v>нет потребности</v>
          </cell>
          <cell r="AB29">
            <v>0</v>
          </cell>
          <cell r="AC29">
            <v>0</v>
          </cell>
          <cell r="AF29">
            <v>14</v>
          </cell>
          <cell r="AG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67</v>
          </cell>
          <cell r="D30">
            <v>99</v>
          </cell>
          <cell r="E30">
            <v>91</v>
          </cell>
          <cell r="F30">
            <v>64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92</v>
          </cell>
          <cell r="K30">
            <v>-1</v>
          </cell>
          <cell r="L30">
            <v>91</v>
          </cell>
          <cell r="N30">
            <v>0</v>
          </cell>
          <cell r="O30">
            <v>18.2</v>
          </cell>
          <cell r="P30">
            <v>190.79999999999998</v>
          </cell>
          <cell r="Q30">
            <v>168</v>
          </cell>
          <cell r="T30">
            <v>12.747252747252748</v>
          </cell>
          <cell r="U30">
            <v>3.5164835164835164</v>
          </cell>
          <cell r="V30">
            <v>9.1999999999999993</v>
          </cell>
          <cell r="W30">
            <v>12.8</v>
          </cell>
          <cell r="X30">
            <v>10</v>
          </cell>
          <cell r="Y30">
            <v>6.4</v>
          </cell>
          <cell r="Z30">
            <v>10.199999999999999</v>
          </cell>
          <cell r="AB30">
            <v>47.699999999999996</v>
          </cell>
          <cell r="AC30">
            <v>6</v>
          </cell>
          <cell r="AD30">
            <v>28</v>
          </cell>
          <cell r="AE30">
            <v>42</v>
          </cell>
          <cell r="AF30">
            <v>14</v>
          </cell>
          <cell r="AG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5</v>
          </cell>
          <cell r="D31">
            <v>169</v>
          </cell>
          <cell r="E31">
            <v>62</v>
          </cell>
          <cell r="F31">
            <v>107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61</v>
          </cell>
          <cell r="K31">
            <v>1</v>
          </cell>
          <cell r="L31">
            <v>62</v>
          </cell>
          <cell r="N31">
            <v>0</v>
          </cell>
          <cell r="O31">
            <v>12.4</v>
          </cell>
          <cell r="P31">
            <v>141</v>
          </cell>
          <cell r="Q31">
            <v>168</v>
          </cell>
          <cell r="T31">
            <v>22.177419354838708</v>
          </cell>
          <cell r="U31">
            <v>8.629032258064516</v>
          </cell>
          <cell r="V31">
            <v>4.2</v>
          </cell>
          <cell r="W31">
            <v>8.1999999999999993</v>
          </cell>
          <cell r="X31">
            <v>5.8</v>
          </cell>
          <cell r="Y31">
            <v>6.8</v>
          </cell>
          <cell r="Z31">
            <v>7.8</v>
          </cell>
          <cell r="AB31">
            <v>35.25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D32">
            <v>672</v>
          </cell>
          <cell r="E32">
            <v>672</v>
          </cell>
          <cell r="G32">
            <v>0</v>
          </cell>
          <cell r="H32" t="e">
            <v>#N/A</v>
          </cell>
          <cell r="I32" t="str">
            <v>матрица</v>
          </cell>
          <cell r="J32">
            <v>672</v>
          </cell>
          <cell r="K32">
            <v>0</v>
          </cell>
          <cell r="L32">
            <v>0</v>
          </cell>
          <cell r="M32">
            <v>672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D33">
            <v>384</v>
          </cell>
          <cell r="E33">
            <v>384</v>
          </cell>
          <cell r="G33">
            <v>0</v>
          </cell>
          <cell r="H33" t="e">
            <v>#N/A</v>
          </cell>
          <cell r="I33" t="str">
            <v>матрица</v>
          </cell>
          <cell r="J33">
            <v>384</v>
          </cell>
          <cell r="K33">
            <v>0</v>
          </cell>
          <cell r="L33">
            <v>0</v>
          </cell>
          <cell r="M33">
            <v>384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L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435</v>
          </cell>
          <cell r="D35">
            <v>395</v>
          </cell>
          <cell r="E35">
            <v>503</v>
          </cell>
          <cell r="F35">
            <v>294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489</v>
          </cell>
          <cell r="K35">
            <v>14</v>
          </cell>
          <cell r="L35">
            <v>119</v>
          </cell>
          <cell r="M35">
            <v>384</v>
          </cell>
          <cell r="N35">
            <v>192</v>
          </cell>
          <cell r="O35">
            <v>23.8</v>
          </cell>
          <cell r="Q35">
            <v>0</v>
          </cell>
          <cell r="T35">
            <v>20.420168067226889</v>
          </cell>
          <cell r="U35">
            <v>20.420168067226889</v>
          </cell>
          <cell r="V35">
            <v>40.4</v>
          </cell>
          <cell r="W35">
            <v>33</v>
          </cell>
          <cell r="X35">
            <v>27.8</v>
          </cell>
          <cell r="Y35">
            <v>29.2</v>
          </cell>
          <cell r="Z35">
            <v>31.2</v>
          </cell>
          <cell r="AB35">
            <v>0</v>
          </cell>
          <cell r="AC35">
            <v>8</v>
          </cell>
          <cell r="AD35">
            <v>0</v>
          </cell>
          <cell r="AE35">
            <v>0</v>
          </cell>
          <cell r="AF35">
            <v>12</v>
          </cell>
          <cell r="AG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L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D37">
            <v>768</v>
          </cell>
          <cell r="E37">
            <v>768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768</v>
          </cell>
          <cell r="K37">
            <v>0</v>
          </cell>
          <cell r="L37">
            <v>0</v>
          </cell>
          <cell r="M37">
            <v>768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D38">
            <v>768</v>
          </cell>
          <cell r="E38">
            <v>768</v>
          </cell>
          <cell r="G38">
            <v>0</v>
          </cell>
          <cell r="H38" t="e">
            <v>#N/A</v>
          </cell>
          <cell r="I38" t="str">
            <v>матрица</v>
          </cell>
          <cell r="J38">
            <v>768</v>
          </cell>
          <cell r="K38">
            <v>0</v>
          </cell>
          <cell r="L38">
            <v>0</v>
          </cell>
          <cell r="M38">
            <v>768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114</v>
          </cell>
          <cell r="D39">
            <v>3</v>
          </cell>
          <cell r="E39">
            <v>54</v>
          </cell>
          <cell r="F39">
            <v>54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51</v>
          </cell>
          <cell r="K39">
            <v>3</v>
          </cell>
          <cell r="L39">
            <v>54</v>
          </cell>
          <cell r="N39">
            <v>96</v>
          </cell>
          <cell r="O39">
            <v>10.8</v>
          </cell>
          <cell r="Q39">
            <v>0</v>
          </cell>
          <cell r="T39">
            <v>13.888888888888888</v>
          </cell>
          <cell r="U39">
            <v>13.888888888888888</v>
          </cell>
          <cell r="V39">
            <v>10.6</v>
          </cell>
          <cell r="W39">
            <v>13.6</v>
          </cell>
          <cell r="X39">
            <v>15.2</v>
          </cell>
          <cell r="Y39">
            <v>9.8000000000000007</v>
          </cell>
          <cell r="Z39">
            <v>10.199999999999999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111</v>
          </cell>
          <cell r="D40">
            <v>14</v>
          </cell>
          <cell r="E40">
            <v>86</v>
          </cell>
          <cell r="F40">
            <v>7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92</v>
          </cell>
          <cell r="K40">
            <v>-6</v>
          </cell>
          <cell r="L40">
            <v>86</v>
          </cell>
          <cell r="N40">
            <v>192</v>
          </cell>
          <cell r="O40">
            <v>17.2</v>
          </cell>
          <cell r="P40">
            <v>145</v>
          </cell>
          <cell r="Q40">
            <v>192</v>
          </cell>
          <cell r="T40">
            <v>22.732558139534884</v>
          </cell>
          <cell r="U40">
            <v>11.569767441860465</v>
          </cell>
          <cell r="V40">
            <v>19.600000000000001</v>
          </cell>
          <cell r="W40">
            <v>7.2</v>
          </cell>
          <cell r="X40">
            <v>16.600000000000001</v>
          </cell>
          <cell r="Y40">
            <v>16.399999999999999</v>
          </cell>
          <cell r="Z40">
            <v>12.4</v>
          </cell>
          <cell r="AB40">
            <v>130.5</v>
          </cell>
          <cell r="AC40">
            <v>8</v>
          </cell>
          <cell r="AD40">
            <v>24</v>
          </cell>
          <cell r="AE40">
            <v>172.8</v>
          </cell>
          <cell r="AF40">
            <v>12</v>
          </cell>
          <cell r="AG40">
            <v>84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D41">
            <v>768</v>
          </cell>
          <cell r="E41">
            <v>768</v>
          </cell>
          <cell r="G41">
            <v>0</v>
          </cell>
          <cell r="H41" t="e">
            <v>#N/A</v>
          </cell>
          <cell r="I41" t="str">
            <v>матрица</v>
          </cell>
          <cell r="J41">
            <v>768</v>
          </cell>
          <cell r="K41">
            <v>0</v>
          </cell>
          <cell r="L41">
            <v>0</v>
          </cell>
          <cell r="M41">
            <v>768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5228</v>
          </cell>
          <cell r="D42">
            <v>1637</v>
          </cell>
          <cell r="E42">
            <v>1811</v>
          </cell>
          <cell r="F42">
            <v>4998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1795</v>
          </cell>
          <cell r="K42">
            <v>16</v>
          </cell>
          <cell r="L42">
            <v>179</v>
          </cell>
          <cell r="M42">
            <v>1632</v>
          </cell>
          <cell r="N42">
            <v>0</v>
          </cell>
          <cell r="O42">
            <v>35.799999999999997</v>
          </cell>
          <cell r="Q42">
            <v>0</v>
          </cell>
          <cell r="T42">
            <v>139.60893854748605</v>
          </cell>
          <cell r="U42">
            <v>139.60893854748605</v>
          </cell>
          <cell r="V42">
            <v>26.2</v>
          </cell>
          <cell r="W42">
            <v>25.6</v>
          </cell>
          <cell r="X42">
            <v>295.39999999999998</v>
          </cell>
          <cell r="Y42">
            <v>16.2</v>
          </cell>
          <cell r="Z42">
            <v>22</v>
          </cell>
          <cell r="AA42" t="str">
            <v>произвести перемещение (часть товара для была для Гермеса)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67</v>
          </cell>
          <cell r="D43">
            <v>1349</v>
          </cell>
          <cell r="E43">
            <v>1386</v>
          </cell>
          <cell r="F43">
            <v>-1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1414</v>
          </cell>
          <cell r="K43">
            <v>-28</v>
          </cell>
          <cell r="L43">
            <v>42</v>
          </cell>
          <cell r="M43">
            <v>1344</v>
          </cell>
          <cell r="N43">
            <v>192</v>
          </cell>
          <cell r="O43">
            <v>8.4</v>
          </cell>
          <cell r="Q43">
            <v>0</v>
          </cell>
          <cell r="T43">
            <v>22.738095238095237</v>
          </cell>
          <cell r="U43">
            <v>22.738095238095237</v>
          </cell>
          <cell r="V43">
            <v>11.8</v>
          </cell>
          <cell r="W43">
            <v>11.4</v>
          </cell>
          <cell r="X43">
            <v>7</v>
          </cell>
          <cell r="Y43">
            <v>0.4</v>
          </cell>
          <cell r="Z43">
            <v>7.2</v>
          </cell>
          <cell r="AB43">
            <v>0</v>
          </cell>
          <cell r="AC43">
            <v>16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547</v>
          </cell>
          <cell r="D44">
            <v>203</v>
          </cell>
          <cell r="E44">
            <v>313.14999999999998</v>
          </cell>
          <cell r="F44">
            <v>320</v>
          </cell>
          <cell r="G44">
            <v>1</v>
          </cell>
          <cell r="H44">
            <v>180</v>
          </cell>
          <cell r="I44" t="str">
            <v>матрица</v>
          </cell>
          <cell r="J44">
            <v>313</v>
          </cell>
          <cell r="K44">
            <v>0.14999999999997726</v>
          </cell>
          <cell r="L44">
            <v>313.14999999999998</v>
          </cell>
          <cell r="N44">
            <v>240</v>
          </cell>
          <cell r="O44">
            <v>62.629999999999995</v>
          </cell>
          <cell r="P44">
            <v>316.81999999999994</v>
          </cell>
          <cell r="Q44">
            <v>300</v>
          </cell>
          <cell r="T44">
            <v>13.731438607695994</v>
          </cell>
          <cell r="U44">
            <v>8.9414018840811114</v>
          </cell>
          <cell r="V44">
            <v>64.277999999999992</v>
          </cell>
          <cell r="W44">
            <v>69.959000000000003</v>
          </cell>
          <cell r="X44">
            <v>58</v>
          </cell>
          <cell r="Y44">
            <v>57</v>
          </cell>
          <cell r="Z44">
            <v>64</v>
          </cell>
          <cell r="AB44">
            <v>316.81999999999994</v>
          </cell>
          <cell r="AC44">
            <v>5</v>
          </cell>
          <cell r="AD44">
            <v>60</v>
          </cell>
          <cell r="AE44">
            <v>300</v>
          </cell>
          <cell r="AF44">
            <v>12</v>
          </cell>
          <cell r="AG44">
            <v>144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4844</v>
          </cell>
          <cell r="D45">
            <v>1824</v>
          </cell>
          <cell r="E45">
            <v>506</v>
          </cell>
          <cell r="F45">
            <v>5988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2163</v>
          </cell>
          <cell r="K45">
            <v>-1657</v>
          </cell>
          <cell r="L45">
            <v>378</v>
          </cell>
          <cell r="M45">
            <v>128</v>
          </cell>
          <cell r="N45">
            <v>0</v>
          </cell>
          <cell r="O45">
            <v>75.599999999999994</v>
          </cell>
          <cell r="Q45">
            <v>0</v>
          </cell>
          <cell r="T45">
            <v>79.206349206349216</v>
          </cell>
          <cell r="U45">
            <v>79.206349206349216</v>
          </cell>
          <cell r="V45">
            <v>60</v>
          </cell>
          <cell r="W45">
            <v>77.2</v>
          </cell>
          <cell r="X45">
            <v>297</v>
          </cell>
          <cell r="Y45">
            <v>53.6</v>
          </cell>
          <cell r="Z45">
            <v>65.400000000000006</v>
          </cell>
          <cell r="AA45" t="str">
            <v>необходимо увеличить продажи (Гермес) / взять на заметку для перемещения</v>
          </cell>
          <cell r="AB45">
            <v>0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20</v>
          </cell>
          <cell r="D46">
            <v>1559</v>
          </cell>
          <cell r="E46">
            <v>77</v>
          </cell>
          <cell r="F46">
            <v>1477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1447</v>
          </cell>
          <cell r="K46">
            <v>-1370</v>
          </cell>
          <cell r="L46">
            <v>77</v>
          </cell>
          <cell r="N46">
            <v>0</v>
          </cell>
          <cell r="O46">
            <v>15.4</v>
          </cell>
          <cell r="Q46">
            <v>0</v>
          </cell>
          <cell r="T46">
            <v>95.909090909090907</v>
          </cell>
          <cell r="U46">
            <v>95.909090909090907</v>
          </cell>
          <cell r="V46">
            <v>12.2</v>
          </cell>
          <cell r="W46">
            <v>16</v>
          </cell>
          <cell r="X46">
            <v>9.6</v>
          </cell>
          <cell r="Y46">
            <v>18.8</v>
          </cell>
          <cell r="Z46">
            <v>13.8</v>
          </cell>
          <cell r="AA46" t="str">
            <v>необходимо увеличить продажи (Гермес) / взять на заметку для перемещения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D47">
            <v>120</v>
          </cell>
          <cell r="E47">
            <v>4</v>
          </cell>
          <cell r="F47">
            <v>116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4</v>
          </cell>
          <cell r="K47">
            <v>0</v>
          </cell>
          <cell r="L47">
            <v>4</v>
          </cell>
          <cell r="O47">
            <v>0.8</v>
          </cell>
          <cell r="Q47">
            <v>0</v>
          </cell>
          <cell r="T47">
            <v>145</v>
          </cell>
          <cell r="U47">
            <v>145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новинка Майба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D48">
            <v>120</v>
          </cell>
          <cell r="E48">
            <v>5</v>
          </cell>
          <cell r="F48">
            <v>115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5</v>
          </cell>
          <cell r="K48">
            <v>0</v>
          </cell>
          <cell r="L48">
            <v>5</v>
          </cell>
          <cell r="O48">
            <v>1</v>
          </cell>
          <cell r="Q48">
            <v>0</v>
          </cell>
          <cell r="T48">
            <v>115</v>
          </cell>
          <cell r="U48">
            <v>115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новинка Майба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G49">
            <v>0</v>
          </cell>
          <cell r="H49">
            <v>180</v>
          </cell>
          <cell r="I49" t="str">
            <v>матрица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0.4</v>
          </cell>
          <cell r="X49">
            <v>0.8</v>
          </cell>
          <cell r="Y49">
            <v>1.8</v>
          </cell>
          <cell r="Z49">
            <v>1</v>
          </cell>
          <cell r="AA49" t="str">
            <v>нет потребности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68</v>
          </cell>
          <cell r="D50">
            <v>6</v>
          </cell>
          <cell r="E50">
            <v>69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86</v>
          </cell>
          <cell r="K50">
            <v>-17</v>
          </cell>
          <cell r="L50">
            <v>69</v>
          </cell>
          <cell r="N50">
            <v>0</v>
          </cell>
          <cell r="O50">
            <v>13.8</v>
          </cell>
          <cell r="P50">
            <v>193.20000000000002</v>
          </cell>
          <cell r="Q50">
            <v>192</v>
          </cell>
          <cell r="T50">
            <v>13.913043478260869</v>
          </cell>
          <cell r="U50">
            <v>0</v>
          </cell>
          <cell r="V50">
            <v>5.6</v>
          </cell>
          <cell r="W50">
            <v>4</v>
          </cell>
          <cell r="X50">
            <v>3.4</v>
          </cell>
          <cell r="Y50">
            <v>2.6</v>
          </cell>
          <cell r="Z50">
            <v>2</v>
          </cell>
          <cell r="AB50">
            <v>135.24</v>
          </cell>
          <cell r="AC50">
            <v>8</v>
          </cell>
          <cell r="AD50">
            <v>24</v>
          </cell>
          <cell r="AE50">
            <v>134.39999999999998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G51">
            <v>0</v>
          </cell>
          <cell r="H51">
            <v>180</v>
          </cell>
          <cell r="I51" t="str">
            <v>матрица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0.6</v>
          </cell>
          <cell r="X51">
            <v>0.8</v>
          </cell>
          <cell r="Y51">
            <v>2.4</v>
          </cell>
          <cell r="Z51">
            <v>1.4</v>
          </cell>
          <cell r="AA51" t="str">
            <v>нет потребности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271</v>
          </cell>
          <cell r="D52">
            <v>14</v>
          </cell>
          <cell r="E52">
            <v>165</v>
          </cell>
          <cell r="F52">
            <v>104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154</v>
          </cell>
          <cell r="K52">
            <v>11</v>
          </cell>
          <cell r="L52">
            <v>165</v>
          </cell>
          <cell r="N52">
            <v>96</v>
          </cell>
          <cell r="O52">
            <v>33</v>
          </cell>
          <cell r="P52">
            <v>262</v>
          </cell>
          <cell r="Q52">
            <v>288</v>
          </cell>
          <cell r="T52">
            <v>14.787878787878787</v>
          </cell>
          <cell r="U52">
            <v>6.0606060606060606</v>
          </cell>
          <cell r="V52">
            <v>23.8</v>
          </cell>
          <cell r="W52">
            <v>22</v>
          </cell>
          <cell r="X52">
            <v>24.4</v>
          </cell>
          <cell r="Y52">
            <v>24.4</v>
          </cell>
          <cell r="Z52">
            <v>33.799999999999997</v>
          </cell>
          <cell r="AB52">
            <v>183.39999999999998</v>
          </cell>
          <cell r="AC52">
            <v>8</v>
          </cell>
          <cell r="AD52">
            <v>36</v>
          </cell>
          <cell r="AE52">
            <v>201.6</v>
          </cell>
          <cell r="AF52">
            <v>12</v>
          </cell>
          <cell r="AG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D53">
            <v>289</v>
          </cell>
          <cell r="E53">
            <v>98</v>
          </cell>
          <cell r="F53">
            <v>187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98</v>
          </cell>
          <cell r="K53">
            <v>0</v>
          </cell>
          <cell r="L53">
            <v>98</v>
          </cell>
          <cell r="N53">
            <v>0</v>
          </cell>
          <cell r="O53">
            <v>19.600000000000001</v>
          </cell>
          <cell r="P53">
            <v>87.400000000000034</v>
          </cell>
          <cell r="Q53">
            <v>96</v>
          </cell>
          <cell r="T53">
            <v>14.438775510204081</v>
          </cell>
          <cell r="U53">
            <v>9.5408163265306118</v>
          </cell>
          <cell r="V53">
            <v>0</v>
          </cell>
          <cell r="W53">
            <v>11.8</v>
          </cell>
          <cell r="X53">
            <v>12.6</v>
          </cell>
          <cell r="Y53">
            <v>11.4</v>
          </cell>
          <cell r="Z53">
            <v>12</v>
          </cell>
          <cell r="AB53">
            <v>78.660000000000039</v>
          </cell>
          <cell r="AC53">
            <v>8</v>
          </cell>
          <cell r="AD53">
            <v>12</v>
          </cell>
          <cell r="AE53">
            <v>86.4</v>
          </cell>
          <cell r="AF53">
            <v>12</v>
          </cell>
          <cell r="AG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131</v>
          </cell>
          <cell r="E54">
            <v>9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31</v>
          </cell>
          <cell r="K54">
            <v>-22</v>
          </cell>
          <cell r="L54">
            <v>9</v>
          </cell>
          <cell r="N54">
            <v>96</v>
          </cell>
          <cell r="O54">
            <v>1.8</v>
          </cell>
          <cell r="Q54">
            <v>0</v>
          </cell>
          <cell r="T54">
            <v>53.333333333333329</v>
          </cell>
          <cell r="U54">
            <v>53.333333333333329</v>
          </cell>
          <cell r="V54">
            <v>17.399999999999999</v>
          </cell>
          <cell r="W54">
            <v>9.4</v>
          </cell>
          <cell r="X54">
            <v>6.2</v>
          </cell>
          <cell r="Y54">
            <v>2.4</v>
          </cell>
          <cell r="Z54">
            <v>3.8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690</v>
          </cell>
          <cell r="E55">
            <v>166.84</v>
          </cell>
          <cell r="F55">
            <v>334.5</v>
          </cell>
          <cell r="G55">
            <v>1</v>
          </cell>
          <cell r="H55">
            <v>180</v>
          </cell>
          <cell r="I55" t="str">
            <v>матрица</v>
          </cell>
          <cell r="J55">
            <v>170.5</v>
          </cell>
          <cell r="K55">
            <v>-3.6599999999999966</v>
          </cell>
          <cell r="L55">
            <v>166.84</v>
          </cell>
          <cell r="N55">
            <v>0</v>
          </cell>
          <cell r="O55">
            <v>33.368000000000002</v>
          </cell>
          <cell r="P55">
            <v>132.65200000000004</v>
          </cell>
          <cell r="Q55">
            <v>120</v>
          </cell>
          <cell r="T55">
            <v>13.620834332294413</v>
          </cell>
          <cell r="U55">
            <v>10.024574442579716</v>
          </cell>
          <cell r="V55">
            <v>56</v>
          </cell>
          <cell r="W55">
            <v>51.899000000000001</v>
          </cell>
          <cell r="X55">
            <v>60.727999999999987</v>
          </cell>
          <cell r="Y55">
            <v>58</v>
          </cell>
          <cell r="Z55">
            <v>42</v>
          </cell>
          <cell r="AB55">
            <v>132.65200000000004</v>
          </cell>
          <cell r="AC55">
            <v>5</v>
          </cell>
          <cell r="AD55">
            <v>24</v>
          </cell>
          <cell r="AE55">
            <v>120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G56">
            <v>0</v>
          </cell>
          <cell r="H56" t="e">
            <v>#N/A</v>
          </cell>
          <cell r="I56" t="str">
            <v>матрица</v>
          </cell>
          <cell r="K56">
            <v>0</v>
          </cell>
          <cell r="L56">
            <v>0</v>
          </cell>
          <cell r="O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нет потребности</v>
          </cell>
          <cell r="AB56">
            <v>0</v>
          </cell>
          <cell r="AC56">
            <v>0</v>
          </cell>
          <cell r="AF56">
            <v>12</v>
          </cell>
          <cell r="AG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  <cell r="L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8</v>
          </cell>
          <cell r="AG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L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6</v>
          </cell>
          <cell r="AG58">
            <v>72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L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6</v>
          </cell>
          <cell r="AG59">
            <v>72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D60">
            <v>362.6</v>
          </cell>
          <cell r="F60">
            <v>362.6</v>
          </cell>
          <cell r="G60">
            <v>1</v>
          </cell>
          <cell r="H60" t="e">
            <v>#N/A</v>
          </cell>
          <cell r="I60" t="str">
            <v>матрица</v>
          </cell>
          <cell r="K60">
            <v>0</v>
          </cell>
          <cell r="L60">
            <v>0</v>
          </cell>
          <cell r="O60">
            <v>0</v>
          </cell>
          <cell r="Q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вместо жар-ладушек</v>
          </cell>
          <cell r="AB60">
            <v>0</v>
          </cell>
          <cell r="AC60">
            <v>3.7</v>
          </cell>
          <cell r="AD60">
            <v>0</v>
          </cell>
          <cell r="AE60">
            <v>0</v>
          </cell>
          <cell r="AF60">
            <v>14</v>
          </cell>
          <cell r="AG60">
            <v>126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36</v>
          </cell>
          <cell r="E61">
            <v>2</v>
          </cell>
          <cell r="F61">
            <v>34</v>
          </cell>
          <cell r="G61">
            <v>0</v>
          </cell>
          <cell r="H61" t="e">
            <v>#N/A</v>
          </cell>
          <cell r="I61" t="str">
            <v>не в матрице</v>
          </cell>
          <cell r="J61">
            <v>2</v>
          </cell>
          <cell r="K61">
            <v>0</v>
          </cell>
          <cell r="L61">
            <v>2</v>
          </cell>
          <cell r="O61">
            <v>0.4</v>
          </cell>
          <cell r="T61">
            <v>85</v>
          </cell>
          <cell r="U61">
            <v>85</v>
          </cell>
          <cell r="V61">
            <v>0</v>
          </cell>
          <cell r="W61">
            <v>0.8</v>
          </cell>
          <cell r="X61">
            <v>0.8</v>
          </cell>
          <cell r="Y61">
            <v>1.2</v>
          </cell>
          <cell r="Z61">
            <v>0</v>
          </cell>
          <cell r="AA61" t="str">
            <v>необходимо увеличить продажи!!!</v>
          </cell>
          <cell r="AB61">
            <v>0</v>
          </cell>
          <cell r="AC61">
            <v>0</v>
          </cell>
          <cell r="AF61">
            <v>0</v>
          </cell>
          <cell r="AG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39</v>
          </cell>
          <cell r="E62">
            <v>8</v>
          </cell>
          <cell r="F62">
            <v>31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8</v>
          </cell>
          <cell r="K62">
            <v>0</v>
          </cell>
          <cell r="L62">
            <v>8</v>
          </cell>
          <cell r="O62">
            <v>1.6</v>
          </cell>
          <cell r="T62">
            <v>19.375</v>
          </cell>
          <cell r="U62">
            <v>19.375</v>
          </cell>
          <cell r="V62">
            <v>0</v>
          </cell>
          <cell r="W62">
            <v>0.8</v>
          </cell>
          <cell r="X62">
            <v>1.4</v>
          </cell>
          <cell r="Y62">
            <v>4</v>
          </cell>
          <cell r="Z62">
            <v>0.2</v>
          </cell>
          <cell r="AA62" t="str">
            <v>необходимо увеличить продажи!!!</v>
          </cell>
          <cell r="AB62">
            <v>0</v>
          </cell>
          <cell r="AC62">
            <v>0</v>
          </cell>
          <cell r="AF62">
            <v>0</v>
          </cell>
          <cell r="AG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30</v>
          </cell>
          <cell r="D63">
            <v>21</v>
          </cell>
          <cell r="F63">
            <v>51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L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0.4</v>
          </cell>
          <cell r="W63">
            <v>0.8</v>
          </cell>
          <cell r="X63">
            <v>0</v>
          </cell>
          <cell r="Y63">
            <v>0</v>
          </cell>
          <cell r="Z63">
            <v>0</v>
          </cell>
          <cell r="AA63" t="str">
            <v>необходимо увеличить продажи!!!</v>
          </cell>
          <cell r="AB63">
            <v>0</v>
          </cell>
          <cell r="AC63">
            <v>0</v>
          </cell>
          <cell r="AF63">
            <v>0</v>
          </cell>
          <cell r="AG63">
            <v>0</v>
          </cell>
        </row>
        <row r="64">
          <cell r="A64" t="str">
            <v>Снеки «Хотстеры с сыром» ф/в 0,25 ТМ «Горячая штучка»</v>
          </cell>
          <cell r="B64" t="str">
            <v>шт</v>
          </cell>
          <cell r="G64">
            <v>0</v>
          </cell>
          <cell r="H64">
            <v>180</v>
          </cell>
          <cell r="I64" t="str">
            <v>разовый заказ</v>
          </cell>
          <cell r="K64">
            <v>0</v>
          </cell>
          <cell r="L64">
            <v>0</v>
          </cell>
          <cell r="N64">
            <v>168</v>
          </cell>
          <cell r="O64">
            <v>0</v>
          </cell>
          <cell r="T64" t="e">
            <v>#DIV/0!</v>
          </cell>
          <cell r="U64" t="e">
            <v>#DIV/0!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заказ Майба</v>
          </cell>
          <cell r="AB64">
            <v>0</v>
          </cell>
          <cell r="AC64">
            <v>12</v>
          </cell>
          <cell r="AD64">
            <v>0</v>
          </cell>
          <cell r="AE64">
            <v>0</v>
          </cell>
          <cell r="AF64">
            <v>14</v>
          </cell>
          <cell r="AG64">
            <v>70</v>
          </cell>
        </row>
        <row r="65">
          <cell r="A65" t="str">
            <v>Сосиски Оригинальные заморож. ТМ Стародворье в вак 0,33 кг  Поком</v>
          </cell>
          <cell r="B65" t="str">
            <v>шт</v>
          </cell>
          <cell r="C65">
            <v>21</v>
          </cell>
          <cell r="E65">
            <v>2</v>
          </cell>
          <cell r="F65">
            <v>19</v>
          </cell>
          <cell r="G65">
            <v>0</v>
          </cell>
          <cell r="H65">
            <v>365</v>
          </cell>
          <cell r="I65" t="str">
            <v>не в матрице</v>
          </cell>
          <cell r="J65">
            <v>2</v>
          </cell>
          <cell r="K65">
            <v>0</v>
          </cell>
          <cell r="L65">
            <v>2</v>
          </cell>
          <cell r="O65">
            <v>0.4</v>
          </cell>
          <cell r="T65">
            <v>47.5</v>
          </cell>
          <cell r="U65">
            <v>47.5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необходимо увеличить продажи!!!</v>
          </cell>
          <cell r="AB65">
            <v>0</v>
          </cell>
          <cell r="AC65">
            <v>0</v>
          </cell>
          <cell r="AF65">
            <v>0</v>
          </cell>
          <cell r="AG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69</v>
          </cell>
          <cell r="E66">
            <v>6</v>
          </cell>
          <cell r="F66">
            <v>63</v>
          </cell>
          <cell r="G66">
            <v>1</v>
          </cell>
          <cell r="H66">
            <v>180</v>
          </cell>
          <cell r="I66" t="str">
            <v>матрица</v>
          </cell>
          <cell r="J66">
            <v>6</v>
          </cell>
          <cell r="K66">
            <v>0</v>
          </cell>
          <cell r="L66">
            <v>6</v>
          </cell>
          <cell r="N66">
            <v>0</v>
          </cell>
          <cell r="O66">
            <v>1.2</v>
          </cell>
          <cell r="Q66">
            <v>0</v>
          </cell>
          <cell r="T66">
            <v>52.5</v>
          </cell>
          <cell r="U66">
            <v>52.5</v>
          </cell>
          <cell r="V66">
            <v>1.2</v>
          </cell>
          <cell r="W66">
            <v>2.4</v>
          </cell>
          <cell r="X66">
            <v>0.6</v>
          </cell>
          <cell r="Y66">
            <v>1.2</v>
          </cell>
          <cell r="Z66">
            <v>1.8</v>
          </cell>
          <cell r="AA66" t="str">
            <v>необходимо увеличить продажи</v>
          </cell>
          <cell r="AB66">
            <v>0</v>
          </cell>
          <cell r="AC66">
            <v>3</v>
          </cell>
          <cell r="AD66">
            <v>0</v>
          </cell>
          <cell r="AE66">
            <v>0</v>
          </cell>
          <cell r="AF66">
            <v>14</v>
          </cell>
          <cell r="AG66">
            <v>126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34</v>
          </cell>
          <cell r="D67">
            <v>1346</v>
          </cell>
          <cell r="E67">
            <v>1288</v>
          </cell>
          <cell r="F67">
            <v>56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1305</v>
          </cell>
          <cell r="K67">
            <v>-17</v>
          </cell>
          <cell r="L67">
            <v>112</v>
          </cell>
          <cell r="M67">
            <v>1176</v>
          </cell>
          <cell r="N67">
            <v>336</v>
          </cell>
          <cell r="O67">
            <v>22.4</v>
          </cell>
          <cell r="Q67">
            <v>0</v>
          </cell>
          <cell r="T67">
            <v>17.5</v>
          </cell>
          <cell r="U67">
            <v>17.5</v>
          </cell>
          <cell r="V67">
            <v>30.6</v>
          </cell>
          <cell r="W67">
            <v>18.2</v>
          </cell>
          <cell r="X67">
            <v>19.600000000000001</v>
          </cell>
          <cell r="Y67">
            <v>23.8</v>
          </cell>
          <cell r="Z67">
            <v>18.600000000000001</v>
          </cell>
          <cell r="AB67">
            <v>0</v>
          </cell>
          <cell r="AC67">
            <v>12</v>
          </cell>
          <cell r="AD67">
            <v>0</v>
          </cell>
          <cell r="AE67">
            <v>0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83</v>
          </cell>
          <cell r="D68">
            <v>1020</v>
          </cell>
          <cell r="E68">
            <v>931</v>
          </cell>
          <cell r="F68">
            <v>150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930</v>
          </cell>
          <cell r="K68">
            <v>1</v>
          </cell>
          <cell r="L68">
            <v>91</v>
          </cell>
          <cell r="M68">
            <v>840</v>
          </cell>
          <cell r="N68">
            <v>168</v>
          </cell>
          <cell r="O68">
            <v>18.2</v>
          </cell>
          <cell r="Q68">
            <v>0</v>
          </cell>
          <cell r="T68">
            <v>17.472527472527474</v>
          </cell>
          <cell r="U68">
            <v>17.472527472527474</v>
          </cell>
          <cell r="V68">
            <v>22</v>
          </cell>
          <cell r="W68">
            <v>21.8</v>
          </cell>
          <cell r="X68">
            <v>15.4</v>
          </cell>
          <cell r="Y68">
            <v>20.8</v>
          </cell>
          <cell r="Z68">
            <v>24</v>
          </cell>
          <cell r="AB68">
            <v>0</v>
          </cell>
          <cell r="AC68">
            <v>12</v>
          </cell>
          <cell r="AD68">
            <v>0</v>
          </cell>
          <cell r="AE68">
            <v>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43.2</v>
          </cell>
          <cell r="E69">
            <v>18</v>
          </cell>
          <cell r="G69">
            <v>1</v>
          </cell>
          <cell r="H69">
            <v>180</v>
          </cell>
          <cell r="I69" t="str">
            <v>матрица</v>
          </cell>
          <cell r="J69">
            <v>30.6</v>
          </cell>
          <cell r="K69">
            <v>-12.600000000000001</v>
          </cell>
          <cell r="L69">
            <v>18</v>
          </cell>
          <cell r="N69">
            <v>162</v>
          </cell>
          <cell r="O69">
            <v>3.6</v>
          </cell>
          <cell r="Q69">
            <v>0</v>
          </cell>
          <cell r="T69">
            <v>45</v>
          </cell>
          <cell r="U69">
            <v>45</v>
          </cell>
          <cell r="V69">
            <v>12.96</v>
          </cell>
          <cell r="W69">
            <v>5.4</v>
          </cell>
          <cell r="X69">
            <v>5.4</v>
          </cell>
          <cell r="Y69">
            <v>9.26</v>
          </cell>
          <cell r="Z69">
            <v>10.44</v>
          </cell>
          <cell r="AB69">
            <v>0</v>
          </cell>
          <cell r="AC69">
            <v>1.8</v>
          </cell>
          <cell r="AD69">
            <v>0</v>
          </cell>
          <cell r="AE69">
            <v>0</v>
          </cell>
          <cell r="AF69">
            <v>18</v>
          </cell>
          <cell r="AG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161</v>
          </cell>
          <cell r="D70">
            <v>672</v>
          </cell>
          <cell r="E70">
            <v>750</v>
          </cell>
          <cell r="F70">
            <v>38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749</v>
          </cell>
          <cell r="K70">
            <v>1</v>
          </cell>
          <cell r="L70">
            <v>78</v>
          </cell>
          <cell r="M70">
            <v>672</v>
          </cell>
          <cell r="N70">
            <v>168</v>
          </cell>
          <cell r="O70">
            <v>15.6</v>
          </cell>
          <cell r="P70">
            <v>106</v>
          </cell>
          <cell r="Q70">
            <v>168</v>
          </cell>
          <cell r="T70">
            <v>23.974358974358974</v>
          </cell>
          <cell r="U70">
            <v>13.205128205128206</v>
          </cell>
          <cell r="V70">
            <v>18.2</v>
          </cell>
          <cell r="W70">
            <v>17</v>
          </cell>
          <cell r="X70">
            <v>13</v>
          </cell>
          <cell r="Y70">
            <v>17.8</v>
          </cell>
          <cell r="Z70">
            <v>23.8</v>
          </cell>
          <cell r="AB70">
            <v>31.799999999999997</v>
          </cell>
          <cell r="AC70">
            <v>12</v>
          </cell>
          <cell r="AD70">
            <v>14</v>
          </cell>
          <cell r="AE70">
            <v>50.4</v>
          </cell>
          <cell r="AF70">
            <v>14</v>
          </cell>
          <cell r="AG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43</v>
          </cell>
          <cell r="E71">
            <v>16</v>
          </cell>
          <cell r="F71">
            <v>12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15</v>
          </cell>
          <cell r="K71">
            <v>1</v>
          </cell>
          <cell r="L71">
            <v>16</v>
          </cell>
          <cell r="N71">
            <v>60</v>
          </cell>
          <cell r="O71">
            <v>3.2</v>
          </cell>
          <cell r="Q71">
            <v>0</v>
          </cell>
          <cell r="T71">
            <v>22.5</v>
          </cell>
          <cell r="U71">
            <v>22.5</v>
          </cell>
          <cell r="V71">
            <v>6.4</v>
          </cell>
          <cell r="W71">
            <v>2.8</v>
          </cell>
          <cell r="X71">
            <v>6.2</v>
          </cell>
          <cell r="Y71">
            <v>7.6</v>
          </cell>
          <cell r="Z71">
            <v>5.6</v>
          </cell>
          <cell r="AB71">
            <v>0</v>
          </cell>
          <cell r="AC71">
            <v>6</v>
          </cell>
          <cell r="AD71">
            <v>0</v>
          </cell>
          <cell r="AE71">
            <v>0</v>
          </cell>
          <cell r="AF71">
            <v>10</v>
          </cell>
          <cell r="AG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39</v>
          </cell>
          <cell r="D72">
            <v>540</v>
          </cell>
          <cell r="E72">
            <v>496</v>
          </cell>
          <cell r="F72">
            <v>65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496</v>
          </cell>
          <cell r="K72">
            <v>0</v>
          </cell>
          <cell r="L72">
            <v>16</v>
          </cell>
          <cell r="M72">
            <v>480</v>
          </cell>
          <cell r="N72">
            <v>0</v>
          </cell>
          <cell r="O72">
            <v>3.2</v>
          </cell>
          <cell r="Q72">
            <v>0</v>
          </cell>
          <cell r="T72">
            <v>20.3125</v>
          </cell>
          <cell r="U72">
            <v>20.3125</v>
          </cell>
          <cell r="V72">
            <v>6.6</v>
          </cell>
          <cell r="W72">
            <v>0</v>
          </cell>
          <cell r="X72">
            <v>4.2</v>
          </cell>
          <cell r="Y72">
            <v>13.8</v>
          </cell>
          <cell r="Z72">
            <v>6.2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D73">
            <v>1</v>
          </cell>
          <cell r="E73">
            <v>1</v>
          </cell>
          <cell r="G73">
            <v>0</v>
          </cell>
          <cell r="H73">
            <v>180</v>
          </cell>
          <cell r="I73" t="str">
            <v>матрица</v>
          </cell>
          <cell r="J73">
            <v>3</v>
          </cell>
          <cell r="K73">
            <v>-2</v>
          </cell>
          <cell r="L73">
            <v>1</v>
          </cell>
          <cell r="N73">
            <v>0</v>
          </cell>
          <cell r="O73">
            <v>0.2</v>
          </cell>
          <cell r="T73">
            <v>0</v>
          </cell>
          <cell r="U73">
            <v>0</v>
          </cell>
          <cell r="V73">
            <v>0.4</v>
          </cell>
          <cell r="W73">
            <v>3.2</v>
          </cell>
          <cell r="X73">
            <v>3.2</v>
          </cell>
          <cell r="Y73">
            <v>1.8</v>
          </cell>
          <cell r="Z73">
            <v>3</v>
          </cell>
          <cell r="AA73" t="str">
            <v>нет потребности</v>
          </cell>
          <cell r="AB73">
            <v>0</v>
          </cell>
          <cell r="AC73">
            <v>14</v>
          </cell>
          <cell r="AD73">
            <v>0</v>
          </cell>
          <cell r="AE73">
            <v>0</v>
          </cell>
          <cell r="AF73">
            <v>14</v>
          </cell>
          <cell r="AG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G74">
            <v>0</v>
          </cell>
          <cell r="H74" t="e">
            <v>#N/A</v>
          </cell>
          <cell r="I74" t="str">
            <v>матрица</v>
          </cell>
          <cell r="K74">
            <v>0</v>
          </cell>
          <cell r="L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0</v>
          </cell>
          <cell r="AF74">
            <v>14</v>
          </cell>
          <cell r="AG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436</v>
          </cell>
          <cell r="D75">
            <v>1853</v>
          </cell>
          <cell r="E75">
            <v>2083</v>
          </cell>
          <cell r="F75">
            <v>175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2079</v>
          </cell>
          <cell r="K75">
            <v>4</v>
          </cell>
          <cell r="L75">
            <v>235</v>
          </cell>
          <cell r="M75">
            <v>1848</v>
          </cell>
          <cell r="N75">
            <v>168</v>
          </cell>
          <cell r="O75">
            <v>47</v>
          </cell>
          <cell r="P75">
            <v>315</v>
          </cell>
          <cell r="Q75">
            <v>336</v>
          </cell>
          <cell r="T75">
            <v>14.446808510638299</v>
          </cell>
          <cell r="U75">
            <v>7.2978723404255321</v>
          </cell>
          <cell r="V75">
            <v>40.200000000000003</v>
          </cell>
          <cell r="W75">
            <v>43.4</v>
          </cell>
          <cell r="X75">
            <v>30.2</v>
          </cell>
          <cell r="Y75">
            <v>33.799999999999997</v>
          </cell>
          <cell r="Z75">
            <v>34.200000000000003</v>
          </cell>
          <cell r="AB75">
            <v>78.75</v>
          </cell>
          <cell r="AC75">
            <v>12</v>
          </cell>
          <cell r="AD75">
            <v>28</v>
          </cell>
          <cell r="AE75">
            <v>84</v>
          </cell>
          <cell r="AF75">
            <v>14</v>
          </cell>
          <cell r="AG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597</v>
          </cell>
          <cell r="D76">
            <v>1008</v>
          </cell>
          <cell r="E76">
            <v>1245</v>
          </cell>
          <cell r="F76">
            <v>297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1237</v>
          </cell>
          <cell r="K76">
            <v>8</v>
          </cell>
          <cell r="L76">
            <v>237</v>
          </cell>
          <cell r="M76">
            <v>1008</v>
          </cell>
          <cell r="N76">
            <v>168</v>
          </cell>
          <cell r="O76">
            <v>47.4</v>
          </cell>
          <cell r="P76">
            <v>293.39999999999998</v>
          </cell>
          <cell r="Q76">
            <v>336</v>
          </cell>
          <cell r="T76">
            <v>16.898734177215189</v>
          </cell>
          <cell r="U76">
            <v>9.8101265822784818</v>
          </cell>
          <cell r="V76">
            <v>47.4</v>
          </cell>
          <cell r="W76">
            <v>47.6</v>
          </cell>
          <cell r="X76">
            <v>31</v>
          </cell>
          <cell r="Y76">
            <v>38.799999999999997</v>
          </cell>
          <cell r="Z76">
            <v>40.6</v>
          </cell>
          <cell r="AB76">
            <v>73.349999999999994</v>
          </cell>
          <cell r="AC76">
            <v>12</v>
          </cell>
          <cell r="AD76">
            <v>28</v>
          </cell>
          <cell r="AE76">
            <v>84</v>
          </cell>
          <cell r="AF76">
            <v>14</v>
          </cell>
          <cell r="AG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29.7</v>
          </cell>
          <cell r="F77">
            <v>24.3</v>
          </cell>
          <cell r="G77">
            <v>1</v>
          </cell>
          <cell r="H77">
            <v>180</v>
          </cell>
          <cell r="I77" t="str">
            <v>матрица</v>
          </cell>
          <cell r="K77">
            <v>0</v>
          </cell>
          <cell r="L77">
            <v>0</v>
          </cell>
          <cell r="N77">
            <v>37.799999999999997</v>
          </cell>
          <cell r="O77">
            <v>0</v>
          </cell>
          <cell r="Q77">
            <v>0</v>
          </cell>
          <cell r="T77" t="e">
            <v>#DIV/0!</v>
          </cell>
          <cell r="U77" t="e">
            <v>#DIV/0!</v>
          </cell>
          <cell r="V77">
            <v>2.7</v>
          </cell>
          <cell r="W77">
            <v>0.54</v>
          </cell>
          <cell r="X77">
            <v>3.24</v>
          </cell>
          <cell r="Y77">
            <v>4.8600000000000003</v>
          </cell>
          <cell r="Z77">
            <v>0.54</v>
          </cell>
          <cell r="AB77">
            <v>0</v>
          </cell>
          <cell r="AC77">
            <v>2.7</v>
          </cell>
          <cell r="AD77">
            <v>0</v>
          </cell>
          <cell r="AE77">
            <v>0</v>
          </cell>
          <cell r="AF77">
            <v>14</v>
          </cell>
          <cell r="AG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95</v>
          </cell>
          <cell r="D78">
            <v>660</v>
          </cell>
          <cell r="E78">
            <v>211</v>
          </cell>
          <cell r="F78">
            <v>505</v>
          </cell>
          <cell r="G78">
            <v>1</v>
          </cell>
          <cell r="H78">
            <v>180</v>
          </cell>
          <cell r="I78" t="str">
            <v>матрица</v>
          </cell>
          <cell r="J78">
            <v>212</v>
          </cell>
          <cell r="K78">
            <v>-1</v>
          </cell>
          <cell r="L78">
            <v>211</v>
          </cell>
          <cell r="N78">
            <v>0</v>
          </cell>
          <cell r="O78">
            <v>42.2</v>
          </cell>
          <cell r="P78">
            <v>128</v>
          </cell>
          <cell r="Q78">
            <v>120</v>
          </cell>
          <cell r="T78">
            <v>14.810426540284359</v>
          </cell>
          <cell r="U78">
            <v>11.966824644549762</v>
          </cell>
          <cell r="V78">
            <v>51</v>
          </cell>
          <cell r="W78">
            <v>46</v>
          </cell>
          <cell r="X78">
            <v>37</v>
          </cell>
          <cell r="Y78">
            <v>48</v>
          </cell>
          <cell r="Z78">
            <v>41</v>
          </cell>
          <cell r="AB78">
            <v>128</v>
          </cell>
          <cell r="AC78">
            <v>5</v>
          </cell>
          <cell r="AD78">
            <v>24</v>
          </cell>
          <cell r="AE78">
            <v>120</v>
          </cell>
          <cell r="AF78">
            <v>12</v>
          </cell>
          <cell r="AG78">
            <v>84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347</v>
          </cell>
          <cell r="D79">
            <v>2</v>
          </cell>
          <cell r="E79">
            <v>137</v>
          </cell>
          <cell r="F79">
            <v>202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122</v>
          </cell>
          <cell r="K79">
            <v>15</v>
          </cell>
          <cell r="L79">
            <v>137</v>
          </cell>
          <cell r="N79">
            <v>0</v>
          </cell>
          <cell r="O79">
            <v>27.4</v>
          </cell>
          <cell r="P79">
            <v>181.59999999999997</v>
          </cell>
          <cell r="Q79">
            <v>264</v>
          </cell>
          <cell r="T79">
            <v>17.007299270072995</v>
          </cell>
          <cell r="U79">
            <v>7.3722627737226283</v>
          </cell>
          <cell r="V79">
            <v>23.4</v>
          </cell>
          <cell r="W79">
            <v>23.4</v>
          </cell>
          <cell r="X79">
            <v>31.8</v>
          </cell>
          <cell r="Y79">
            <v>28.6</v>
          </cell>
          <cell r="Z79">
            <v>29.8</v>
          </cell>
          <cell r="AB79">
            <v>25.423999999999996</v>
          </cell>
          <cell r="AC79">
            <v>22</v>
          </cell>
          <cell r="AD79">
            <v>12</v>
          </cell>
          <cell r="AE79">
            <v>36.96</v>
          </cell>
          <cell r="AF79">
            <v>12</v>
          </cell>
          <cell r="AG7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4" customWidth="1"/>
    <col min="3" max="4" width="6" customWidth="1"/>
    <col min="5" max="6" width="6.7109375" customWidth="1"/>
    <col min="7" max="7" width="5.140625" style="8" customWidth="1"/>
    <col min="8" max="8" width="5.140625" customWidth="1"/>
    <col min="9" max="9" width="11.85546875" customWidth="1"/>
    <col min="10" max="11" width="7" customWidth="1"/>
    <col min="12" max="13" width="6.42578125" customWidth="1"/>
    <col min="14" max="14" width="1" customWidth="1"/>
    <col min="15" max="15" width="6.42578125" customWidth="1"/>
    <col min="16" max="17" width="11" customWidth="1"/>
    <col min="18" max="18" width="7" customWidth="1"/>
    <col min="19" max="19" width="21.85546875" customWidth="1"/>
    <col min="20" max="21" width="5.7109375" customWidth="1"/>
    <col min="22" max="26" width="6.140625" customWidth="1"/>
    <col min="27" max="27" width="30" customWidth="1"/>
    <col min="28" max="28" width="7" customWidth="1"/>
    <col min="29" max="29" width="7" style="8" customWidth="1"/>
    <col min="30" max="30" width="7" style="12" customWidth="1"/>
    <col min="31" max="31" width="7" customWidth="1"/>
    <col min="32" max="33" width="6.1406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124</v>
      </c>
      <c r="Q2" s="16" t="s">
        <v>125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124</v>
      </c>
      <c r="AC2" s="6"/>
      <c r="AD2" s="9"/>
      <c r="AE2" s="16" t="s">
        <v>125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5" t="s">
        <v>121</v>
      </c>
      <c r="AG3" s="15" t="s">
        <v>122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3" t="s">
        <v>126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11576.150000000001</v>
      </c>
      <c r="F5" s="4">
        <f>SUM(F6:F498)</f>
        <v>16562.3</v>
      </c>
      <c r="G5" s="6"/>
      <c r="H5" s="1"/>
      <c r="I5" s="1"/>
      <c r="J5" s="4">
        <f t="shared" ref="J5:R5" si="0">SUM(J6:J498)</f>
        <v>12361.199999999999</v>
      </c>
      <c r="K5" s="4">
        <f t="shared" si="0"/>
        <v>-785.05000000000007</v>
      </c>
      <c r="L5" s="4">
        <f t="shared" si="0"/>
        <v>8536.15</v>
      </c>
      <c r="M5" s="4">
        <f t="shared" si="0"/>
        <v>3040</v>
      </c>
      <c r="N5" s="4">
        <f t="shared" si="0"/>
        <v>0</v>
      </c>
      <c r="O5" s="4">
        <f t="shared" si="0"/>
        <v>1707.23</v>
      </c>
      <c r="P5" s="4">
        <f t="shared" si="0"/>
        <v>12078.720000000001</v>
      </c>
      <c r="Q5" s="4">
        <f t="shared" si="0"/>
        <v>12237.8</v>
      </c>
      <c r="R5" s="4">
        <f t="shared" si="0"/>
        <v>0</v>
      </c>
      <c r="S5" s="1"/>
      <c r="T5" s="1"/>
      <c r="U5" s="1"/>
      <c r="V5" s="4">
        <f>SUM(V6:V498)</f>
        <v>1140.3180000000002</v>
      </c>
      <c r="W5" s="4">
        <f>SUM(W6:W498)</f>
        <v>1124.2180000000003</v>
      </c>
      <c r="X5" s="4">
        <f>SUM(X6:X498)</f>
        <v>1098.1179999999999</v>
      </c>
      <c r="Y5" s="4">
        <f>SUM(Y6:Y498)</f>
        <v>1450.4080000000004</v>
      </c>
      <c r="Z5" s="4">
        <f>SUM(Z6:Z498)</f>
        <v>1019.8599999999997</v>
      </c>
      <c r="AA5" s="1"/>
      <c r="AB5" s="4">
        <f>SUM(AB6:AB498)</f>
        <v>5705.9180000000006</v>
      </c>
      <c r="AC5" s="6"/>
      <c r="AD5" s="11">
        <f>SUM(AD6:AD498)</f>
        <v>1480</v>
      </c>
      <c r="AE5" s="4">
        <f>SUM(AE6:AE498)</f>
        <v>5816.5199999999995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168</v>
      </c>
      <c r="D6" s="1"/>
      <c r="E6" s="1">
        <v>23</v>
      </c>
      <c r="F6" s="1">
        <v>143</v>
      </c>
      <c r="G6" s="6">
        <v>0.3</v>
      </c>
      <c r="H6" s="1">
        <v>180</v>
      </c>
      <c r="I6" s="1" t="s">
        <v>34</v>
      </c>
      <c r="J6" s="1">
        <v>23</v>
      </c>
      <c r="K6" s="1">
        <f t="shared" ref="K6:K36" si="1">E6-J6</f>
        <v>0</v>
      </c>
      <c r="L6" s="1">
        <f>E6-M6</f>
        <v>23</v>
      </c>
      <c r="M6" s="1"/>
      <c r="N6" s="1"/>
      <c r="O6" s="1">
        <f t="shared" ref="O6:O37" si="2">L6/5</f>
        <v>4.5999999999999996</v>
      </c>
      <c r="P6" s="5"/>
      <c r="Q6" s="5">
        <f>AD6*AC6</f>
        <v>0</v>
      </c>
      <c r="R6" s="5"/>
      <c r="S6" s="1"/>
      <c r="T6" s="1">
        <f>(F6+Q6)/O6</f>
        <v>31.086956521739133</v>
      </c>
      <c r="U6" s="1">
        <f>F6/O6</f>
        <v>31.086956521739133</v>
      </c>
      <c r="V6" s="1">
        <v>2</v>
      </c>
      <c r="W6" s="1">
        <v>3.4</v>
      </c>
      <c r="X6" s="1">
        <v>2.8</v>
      </c>
      <c r="Y6" s="1">
        <v>3.4</v>
      </c>
      <c r="Z6" s="1">
        <v>2.4</v>
      </c>
      <c r="AA6" s="1"/>
      <c r="AB6" s="1">
        <f>P6*G6</f>
        <v>0</v>
      </c>
      <c r="AC6" s="6">
        <v>12</v>
      </c>
      <c r="AD6" s="9">
        <f>MROUND(P6,AC6*AF6)/AC6</f>
        <v>0</v>
      </c>
      <c r="AE6" s="1">
        <f>AD6*AC6*G6</f>
        <v>0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173</v>
      </c>
      <c r="D7" s="1">
        <v>168</v>
      </c>
      <c r="E7" s="1">
        <v>144</v>
      </c>
      <c r="F7" s="1">
        <v>196</v>
      </c>
      <c r="G7" s="6">
        <v>0.3</v>
      </c>
      <c r="H7" s="1">
        <v>180</v>
      </c>
      <c r="I7" s="1" t="s">
        <v>34</v>
      </c>
      <c r="J7" s="1">
        <v>142</v>
      </c>
      <c r="K7" s="1">
        <f t="shared" si="1"/>
        <v>2</v>
      </c>
      <c r="L7" s="1">
        <f t="shared" ref="L7:L68" si="3">E7-M7</f>
        <v>144</v>
      </c>
      <c r="M7" s="1"/>
      <c r="N7" s="1"/>
      <c r="O7" s="1">
        <f t="shared" si="2"/>
        <v>28.8</v>
      </c>
      <c r="P7" s="5">
        <f t="shared" ref="P7:P10" si="4">14*O7-F7</f>
        <v>207.2</v>
      </c>
      <c r="Q7" s="5">
        <f t="shared" ref="Q7:Q10" si="5">AD7*AC7</f>
        <v>168</v>
      </c>
      <c r="R7" s="5"/>
      <c r="S7" s="1"/>
      <c r="T7" s="1">
        <f t="shared" ref="T7:T69" si="6">(F7+Q7)/O7</f>
        <v>12.638888888888889</v>
      </c>
      <c r="U7" s="1">
        <f t="shared" ref="U7:U69" si="7">F7/O7</f>
        <v>6.8055555555555554</v>
      </c>
      <c r="V7" s="1">
        <v>16.2</v>
      </c>
      <c r="W7" s="1">
        <v>21.8</v>
      </c>
      <c r="X7" s="1">
        <v>20.6</v>
      </c>
      <c r="Y7" s="1">
        <v>12</v>
      </c>
      <c r="Z7" s="1">
        <v>15.6</v>
      </c>
      <c r="AA7" s="1"/>
      <c r="AB7" s="1">
        <f t="shared" ref="AB7:AB69" si="8">P7*G7</f>
        <v>62.16</v>
      </c>
      <c r="AC7" s="6">
        <v>12</v>
      </c>
      <c r="AD7" s="9">
        <f t="shared" ref="AD7:AD10" si="9">MROUND(P7,AC7*AF7)/AC7</f>
        <v>14</v>
      </c>
      <c r="AE7" s="1">
        <f t="shared" ref="AE7:AE10" si="10">AD7*AC7*G7</f>
        <v>50.4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292</v>
      </c>
      <c r="D8" s="1">
        <v>168</v>
      </c>
      <c r="E8" s="1">
        <v>251</v>
      </c>
      <c r="F8" s="1">
        <v>203</v>
      </c>
      <c r="G8" s="6">
        <v>0.3</v>
      </c>
      <c r="H8" s="1">
        <v>180</v>
      </c>
      <c r="I8" s="1" t="s">
        <v>34</v>
      </c>
      <c r="J8" s="1">
        <v>251</v>
      </c>
      <c r="K8" s="1">
        <f t="shared" si="1"/>
        <v>0</v>
      </c>
      <c r="L8" s="1">
        <f t="shared" si="3"/>
        <v>251</v>
      </c>
      <c r="M8" s="1"/>
      <c r="N8" s="1"/>
      <c r="O8" s="1">
        <f t="shared" si="2"/>
        <v>50.2</v>
      </c>
      <c r="P8" s="5">
        <f t="shared" si="4"/>
        <v>499.80000000000007</v>
      </c>
      <c r="Q8" s="5">
        <f t="shared" si="5"/>
        <v>504</v>
      </c>
      <c r="R8" s="5"/>
      <c r="S8" s="1"/>
      <c r="T8" s="1">
        <f t="shared" si="6"/>
        <v>14.083665338645417</v>
      </c>
      <c r="U8" s="1">
        <f t="shared" si="7"/>
        <v>4.0438247011952191</v>
      </c>
      <c r="V8" s="1">
        <v>25</v>
      </c>
      <c r="W8" s="1">
        <v>26</v>
      </c>
      <c r="X8" s="1">
        <v>26.2</v>
      </c>
      <c r="Y8" s="1">
        <v>15.6</v>
      </c>
      <c r="Z8" s="1">
        <v>21</v>
      </c>
      <c r="AA8" s="1"/>
      <c r="AB8" s="1">
        <f t="shared" si="8"/>
        <v>149.94000000000003</v>
      </c>
      <c r="AC8" s="6">
        <v>12</v>
      </c>
      <c r="AD8" s="9">
        <f t="shared" si="9"/>
        <v>42</v>
      </c>
      <c r="AE8" s="1">
        <f t="shared" si="10"/>
        <v>151.19999999999999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207</v>
      </c>
      <c r="D9" s="1"/>
      <c r="E9" s="1">
        <v>196</v>
      </c>
      <c r="F9" s="1">
        <v>8</v>
      </c>
      <c r="G9" s="6">
        <v>0.3</v>
      </c>
      <c r="H9" s="1">
        <v>180</v>
      </c>
      <c r="I9" s="1" t="s">
        <v>34</v>
      </c>
      <c r="J9" s="1">
        <v>261</v>
      </c>
      <c r="K9" s="1">
        <f t="shared" si="1"/>
        <v>-65</v>
      </c>
      <c r="L9" s="1">
        <f t="shared" si="3"/>
        <v>196</v>
      </c>
      <c r="M9" s="1"/>
      <c r="N9" s="1"/>
      <c r="O9" s="1">
        <f t="shared" si="2"/>
        <v>39.200000000000003</v>
      </c>
      <c r="P9" s="5">
        <f t="shared" si="4"/>
        <v>540.80000000000007</v>
      </c>
      <c r="Q9" s="5">
        <f t="shared" si="5"/>
        <v>504</v>
      </c>
      <c r="R9" s="5"/>
      <c r="S9" s="1"/>
      <c r="T9" s="1">
        <f t="shared" si="6"/>
        <v>13.061224489795917</v>
      </c>
      <c r="U9" s="1">
        <f t="shared" si="7"/>
        <v>0.2040816326530612</v>
      </c>
      <c r="V9" s="1">
        <v>12.6</v>
      </c>
      <c r="W9" s="1">
        <v>18.2</v>
      </c>
      <c r="X9" s="1">
        <v>12.8</v>
      </c>
      <c r="Y9" s="1">
        <v>9.6</v>
      </c>
      <c r="Z9" s="1">
        <v>12.6</v>
      </c>
      <c r="AA9" s="1"/>
      <c r="AB9" s="1">
        <f t="shared" si="8"/>
        <v>162.24</v>
      </c>
      <c r="AC9" s="6">
        <v>12</v>
      </c>
      <c r="AD9" s="9">
        <f t="shared" si="9"/>
        <v>42</v>
      </c>
      <c r="AE9" s="1">
        <f t="shared" si="10"/>
        <v>151.19999999999999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291</v>
      </c>
      <c r="D10" s="1">
        <v>336</v>
      </c>
      <c r="E10" s="1">
        <v>237</v>
      </c>
      <c r="F10" s="1">
        <v>318</v>
      </c>
      <c r="G10" s="6">
        <v>0.3</v>
      </c>
      <c r="H10" s="1">
        <v>180</v>
      </c>
      <c r="I10" s="1" t="s">
        <v>34</v>
      </c>
      <c r="J10" s="1">
        <v>246</v>
      </c>
      <c r="K10" s="1">
        <f t="shared" si="1"/>
        <v>-9</v>
      </c>
      <c r="L10" s="1">
        <f t="shared" si="3"/>
        <v>237</v>
      </c>
      <c r="M10" s="1"/>
      <c r="N10" s="1"/>
      <c r="O10" s="1">
        <f t="shared" si="2"/>
        <v>47.4</v>
      </c>
      <c r="P10" s="5">
        <f t="shared" si="4"/>
        <v>345.6</v>
      </c>
      <c r="Q10" s="5">
        <f t="shared" si="5"/>
        <v>336</v>
      </c>
      <c r="R10" s="5"/>
      <c r="S10" s="1"/>
      <c r="T10" s="1">
        <f t="shared" si="6"/>
        <v>13.79746835443038</v>
      </c>
      <c r="U10" s="1">
        <f t="shared" si="7"/>
        <v>6.7088607594936711</v>
      </c>
      <c r="V10" s="1">
        <v>38.4</v>
      </c>
      <c r="W10" s="1">
        <v>24.6</v>
      </c>
      <c r="X10" s="1">
        <v>24.6</v>
      </c>
      <c r="Y10" s="1">
        <v>20.6</v>
      </c>
      <c r="Z10" s="1">
        <v>22</v>
      </c>
      <c r="AA10" s="1"/>
      <c r="AB10" s="1">
        <f t="shared" si="8"/>
        <v>103.68</v>
      </c>
      <c r="AC10" s="6">
        <v>12</v>
      </c>
      <c r="AD10" s="9">
        <f t="shared" si="9"/>
        <v>28</v>
      </c>
      <c r="AE10" s="1">
        <f t="shared" si="10"/>
        <v>100.8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7" t="s">
        <v>39</v>
      </c>
      <c r="B11" s="17" t="s">
        <v>40</v>
      </c>
      <c r="C11" s="17"/>
      <c r="D11" s="17">
        <v>5</v>
      </c>
      <c r="E11" s="17"/>
      <c r="F11" s="17"/>
      <c r="G11" s="18">
        <v>0</v>
      </c>
      <c r="H11" s="17" t="e">
        <v>#N/A</v>
      </c>
      <c r="I11" s="17" t="s">
        <v>41</v>
      </c>
      <c r="J11" s="17"/>
      <c r="K11" s="17">
        <f t="shared" si="1"/>
        <v>0</v>
      </c>
      <c r="L11" s="17">
        <f t="shared" si="3"/>
        <v>0</v>
      </c>
      <c r="M11" s="17"/>
      <c r="N11" s="17"/>
      <c r="O11" s="17">
        <f t="shared" si="2"/>
        <v>0</v>
      </c>
      <c r="P11" s="19"/>
      <c r="Q11" s="19"/>
      <c r="R11" s="19"/>
      <c r="S11" s="17"/>
      <c r="T11" s="17" t="e">
        <f t="shared" si="6"/>
        <v>#DIV/0!</v>
      </c>
      <c r="U11" s="17" t="e">
        <f t="shared" si="7"/>
        <v>#DIV/0!</v>
      </c>
      <c r="V11" s="17">
        <v>1</v>
      </c>
      <c r="W11" s="17">
        <v>0</v>
      </c>
      <c r="X11" s="17">
        <v>0</v>
      </c>
      <c r="Y11" s="17">
        <v>0</v>
      </c>
      <c r="Z11" s="17">
        <v>0</v>
      </c>
      <c r="AA11" s="17"/>
      <c r="AB11" s="17">
        <f t="shared" si="8"/>
        <v>0</v>
      </c>
      <c r="AC11" s="18">
        <v>0</v>
      </c>
      <c r="AD11" s="20"/>
      <c r="AE11" s="17"/>
      <c r="AF11" s="17"/>
      <c r="AG11" s="17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33</v>
      </c>
      <c r="C12" s="1">
        <v>280</v>
      </c>
      <c r="D12" s="1"/>
      <c r="E12" s="1">
        <v>133</v>
      </c>
      <c r="F12" s="1">
        <v>137</v>
      </c>
      <c r="G12" s="6">
        <v>0.09</v>
      </c>
      <c r="H12" s="1">
        <v>180</v>
      </c>
      <c r="I12" s="1" t="s">
        <v>34</v>
      </c>
      <c r="J12" s="1">
        <v>133</v>
      </c>
      <c r="K12" s="1">
        <f t="shared" si="1"/>
        <v>0</v>
      </c>
      <c r="L12" s="1">
        <f t="shared" si="3"/>
        <v>133</v>
      </c>
      <c r="M12" s="1"/>
      <c r="N12" s="1"/>
      <c r="O12" s="1">
        <f t="shared" si="2"/>
        <v>26.6</v>
      </c>
      <c r="P12" s="5">
        <f t="shared" ref="P12:P13" si="11">14*O12-F12</f>
        <v>235.40000000000003</v>
      </c>
      <c r="Q12" s="5">
        <f t="shared" ref="Q12:Q14" si="12">AD12*AC12</f>
        <v>336</v>
      </c>
      <c r="R12" s="5"/>
      <c r="S12" s="1"/>
      <c r="T12" s="1">
        <f t="shared" si="6"/>
        <v>17.781954887218046</v>
      </c>
      <c r="U12" s="1">
        <f t="shared" si="7"/>
        <v>5.1503759398496234</v>
      </c>
      <c r="V12" s="1">
        <v>15.2</v>
      </c>
      <c r="W12" s="1">
        <v>8.6</v>
      </c>
      <c r="X12" s="1">
        <v>20</v>
      </c>
      <c r="Y12" s="1">
        <v>8.4</v>
      </c>
      <c r="Z12" s="1">
        <v>5.8</v>
      </c>
      <c r="AA12" s="1"/>
      <c r="AB12" s="1">
        <f t="shared" si="8"/>
        <v>21.186000000000003</v>
      </c>
      <c r="AC12" s="6">
        <v>24</v>
      </c>
      <c r="AD12" s="9">
        <f t="shared" ref="AD12:AD14" si="13">MROUND(P12,AC12*AF12)/AC12</f>
        <v>14</v>
      </c>
      <c r="AE12" s="1">
        <f t="shared" ref="AE12:AE14" si="14">AD12*AC12*G12</f>
        <v>30.24</v>
      </c>
      <c r="AF12" s="1">
        <f>VLOOKUP(A12,[1]Sheet!$A:$AG,32,0)</f>
        <v>14</v>
      </c>
      <c r="AG12" s="1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33</v>
      </c>
      <c r="C13" s="1">
        <v>156</v>
      </c>
      <c r="D13" s="1"/>
      <c r="E13" s="1">
        <v>74</v>
      </c>
      <c r="F13" s="1">
        <v>82</v>
      </c>
      <c r="G13" s="6">
        <v>0.36</v>
      </c>
      <c r="H13" s="1">
        <v>180</v>
      </c>
      <c r="I13" s="1" t="s">
        <v>34</v>
      </c>
      <c r="J13" s="1">
        <v>75</v>
      </c>
      <c r="K13" s="1">
        <f t="shared" si="1"/>
        <v>-1</v>
      </c>
      <c r="L13" s="1">
        <f t="shared" si="3"/>
        <v>74</v>
      </c>
      <c r="M13" s="1"/>
      <c r="N13" s="1"/>
      <c r="O13" s="1">
        <f t="shared" si="2"/>
        <v>14.8</v>
      </c>
      <c r="P13" s="5">
        <f t="shared" si="11"/>
        <v>125.20000000000002</v>
      </c>
      <c r="Q13" s="5">
        <f t="shared" si="12"/>
        <v>140</v>
      </c>
      <c r="R13" s="5"/>
      <c r="S13" s="1"/>
      <c r="T13" s="1">
        <f t="shared" si="6"/>
        <v>15</v>
      </c>
      <c r="U13" s="1">
        <f t="shared" si="7"/>
        <v>5.5405405405405403</v>
      </c>
      <c r="V13" s="1">
        <v>2.6</v>
      </c>
      <c r="W13" s="1">
        <v>1.8</v>
      </c>
      <c r="X13" s="1">
        <v>6</v>
      </c>
      <c r="Y13" s="1">
        <v>3.2</v>
      </c>
      <c r="Z13" s="1">
        <v>2.6</v>
      </c>
      <c r="AA13" s="1"/>
      <c r="AB13" s="1">
        <f t="shared" si="8"/>
        <v>45.072000000000003</v>
      </c>
      <c r="AC13" s="6">
        <v>10</v>
      </c>
      <c r="AD13" s="9">
        <f t="shared" si="13"/>
        <v>14</v>
      </c>
      <c r="AE13" s="1">
        <f t="shared" si="14"/>
        <v>50.4</v>
      </c>
      <c r="AF13" s="1">
        <f>VLOOKUP(A13,[1]Sheet!$A:$AG,32,0)</f>
        <v>14</v>
      </c>
      <c r="AG13" s="1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40</v>
      </c>
      <c r="C14" s="1">
        <v>330</v>
      </c>
      <c r="D14" s="1"/>
      <c r="E14" s="1">
        <v>93</v>
      </c>
      <c r="F14" s="1">
        <v>231.5</v>
      </c>
      <c r="G14" s="6">
        <v>1</v>
      </c>
      <c r="H14" s="1" t="e">
        <v>#N/A</v>
      </c>
      <c r="I14" s="1" t="s">
        <v>34</v>
      </c>
      <c r="J14" s="1">
        <v>88.2</v>
      </c>
      <c r="K14" s="1">
        <f t="shared" si="1"/>
        <v>4.7999999999999972</v>
      </c>
      <c r="L14" s="1">
        <f t="shared" si="3"/>
        <v>93</v>
      </c>
      <c r="M14" s="1"/>
      <c r="N14" s="1"/>
      <c r="O14" s="1">
        <f t="shared" si="2"/>
        <v>18.600000000000001</v>
      </c>
      <c r="P14" s="5">
        <f>15*O14-F14</f>
        <v>47.5</v>
      </c>
      <c r="Q14" s="5">
        <f t="shared" si="12"/>
        <v>66</v>
      </c>
      <c r="R14" s="5"/>
      <c r="S14" s="1"/>
      <c r="T14" s="1">
        <f t="shared" si="6"/>
        <v>15.994623655913978</v>
      </c>
      <c r="U14" s="1">
        <f t="shared" si="7"/>
        <v>12.446236559139784</v>
      </c>
      <c r="V14" s="1">
        <v>3.3</v>
      </c>
      <c r="W14" s="1">
        <v>23.18</v>
      </c>
      <c r="X14" s="1">
        <v>4.4000000000000004</v>
      </c>
      <c r="Y14" s="1">
        <v>9.9</v>
      </c>
      <c r="Z14" s="1">
        <v>7.6</v>
      </c>
      <c r="AA14" s="1"/>
      <c r="AB14" s="1">
        <f t="shared" si="8"/>
        <v>47.5</v>
      </c>
      <c r="AC14" s="6">
        <v>5.5</v>
      </c>
      <c r="AD14" s="9">
        <f t="shared" si="13"/>
        <v>12</v>
      </c>
      <c r="AE14" s="1">
        <f t="shared" si="14"/>
        <v>66</v>
      </c>
      <c r="AF14" s="1">
        <f>VLOOKUP(A14,[1]Sheet!$A:$AG,32,0)</f>
        <v>12</v>
      </c>
      <c r="AG14" s="1">
        <f>VLOOKUP(A14,[1]Sheet!$A:$AG,33,0)</f>
        <v>84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7" t="s">
        <v>45</v>
      </c>
      <c r="B15" s="17" t="s">
        <v>40</v>
      </c>
      <c r="C15" s="17">
        <v>36</v>
      </c>
      <c r="D15" s="17"/>
      <c r="E15" s="17">
        <v>24</v>
      </c>
      <c r="F15" s="17">
        <v>9</v>
      </c>
      <c r="G15" s="18">
        <v>0</v>
      </c>
      <c r="H15" s="17">
        <v>180</v>
      </c>
      <c r="I15" s="17" t="s">
        <v>41</v>
      </c>
      <c r="J15" s="17">
        <v>24</v>
      </c>
      <c r="K15" s="17">
        <f t="shared" si="1"/>
        <v>0</v>
      </c>
      <c r="L15" s="17">
        <f t="shared" si="3"/>
        <v>24</v>
      </c>
      <c r="M15" s="17"/>
      <c r="N15" s="17"/>
      <c r="O15" s="17">
        <f t="shared" si="2"/>
        <v>4.8</v>
      </c>
      <c r="P15" s="19"/>
      <c r="Q15" s="19"/>
      <c r="R15" s="19"/>
      <c r="S15" s="17"/>
      <c r="T15" s="17">
        <f t="shared" si="6"/>
        <v>1.875</v>
      </c>
      <c r="U15" s="17">
        <f t="shared" si="7"/>
        <v>1.875</v>
      </c>
      <c r="V15" s="17">
        <v>4.8</v>
      </c>
      <c r="W15" s="17">
        <v>6.6</v>
      </c>
      <c r="X15" s="17">
        <v>4.8</v>
      </c>
      <c r="Y15" s="17">
        <v>6</v>
      </c>
      <c r="Z15" s="17">
        <v>4.2</v>
      </c>
      <c r="AA15" s="29" t="s">
        <v>119</v>
      </c>
      <c r="AB15" s="17">
        <f t="shared" si="8"/>
        <v>0</v>
      </c>
      <c r="AC15" s="18">
        <v>0</v>
      </c>
      <c r="AD15" s="20"/>
      <c r="AE15" s="17"/>
      <c r="AF15" s="17">
        <f>VLOOKUP(A15,[1]Sheet!$A:$AG,32,0)</f>
        <v>14</v>
      </c>
      <c r="AG15" s="17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1" t="s">
        <v>46</v>
      </c>
      <c r="B16" s="21" t="s">
        <v>40</v>
      </c>
      <c r="C16" s="21"/>
      <c r="D16" s="21"/>
      <c r="E16" s="21"/>
      <c r="F16" s="21"/>
      <c r="G16" s="22">
        <v>0</v>
      </c>
      <c r="H16" s="21">
        <v>180</v>
      </c>
      <c r="I16" s="21" t="s">
        <v>34</v>
      </c>
      <c r="J16" s="21"/>
      <c r="K16" s="21">
        <f t="shared" si="1"/>
        <v>0</v>
      </c>
      <c r="L16" s="21">
        <f t="shared" si="3"/>
        <v>0</v>
      </c>
      <c r="M16" s="21"/>
      <c r="N16" s="21"/>
      <c r="O16" s="21">
        <f t="shared" si="2"/>
        <v>0</v>
      </c>
      <c r="P16" s="23"/>
      <c r="Q16" s="23"/>
      <c r="R16" s="23"/>
      <c r="S16" s="21"/>
      <c r="T16" s="21" t="e">
        <f t="shared" si="6"/>
        <v>#DIV/0!</v>
      </c>
      <c r="U16" s="21" t="e">
        <f t="shared" si="7"/>
        <v>#DIV/0!</v>
      </c>
      <c r="V16" s="21">
        <v>0</v>
      </c>
      <c r="W16" s="21">
        <v>0</v>
      </c>
      <c r="X16" s="21">
        <v>0</v>
      </c>
      <c r="Y16" s="21">
        <v>0.6</v>
      </c>
      <c r="Z16" s="21">
        <v>0</v>
      </c>
      <c r="AA16" s="21" t="s">
        <v>47</v>
      </c>
      <c r="AB16" s="21">
        <f t="shared" si="8"/>
        <v>0</v>
      </c>
      <c r="AC16" s="22">
        <v>3.7</v>
      </c>
      <c r="AD16" s="24"/>
      <c r="AE16" s="21"/>
      <c r="AF16" s="21">
        <f>VLOOKUP(A16,[1]Sheet!$A:$AG,32,0)</f>
        <v>14</v>
      </c>
      <c r="AG16" s="21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48</v>
      </c>
      <c r="B17" s="17" t="s">
        <v>40</v>
      </c>
      <c r="C17" s="17">
        <v>244.2</v>
      </c>
      <c r="D17" s="17"/>
      <c r="E17" s="17">
        <v>213.9</v>
      </c>
      <c r="F17" s="17"/>
      <c r="G17" s="18">
        <v>0</v>
      </c>
      <c r="H17" s="17" t="e">
        <v>#N/A</v>
      </c>
      <c r="I17" s="17" t="s">
        <v>41</v>
      </c>
      <c r="J17" s="17">
        <v>220.3</v>
      </c>
      <c r="K17" s="17">
        <f t="shared" si="1"/>
        <v>-6.4000000000000057</v>
      </c>
      <c r="L17" s="17">
        <f t="shared" si="3"/>
        <v>213.9</v>
      </c>
      <c r="M17" s="17"/>
      <c r="N17" s="17"/>
      <c r="O17" s="17">
        <f t="shared" si="2"/>
        <v>42.78</v>
      </c>
      <c r="P17" s="19"/>
      <c r="Q17" s="19"/>
      <c r="R17" s="19"/>
      <c r="S17" s="17"/>
      <c r="T17" s="17">
        <f t="shared" si="6"/>
        <v>0</v>
      </c>
      <c r="U17" s="17">
        <f t="shared" si="7"/>
        <v>0</v>
      </c>
      <c r="V17" s="17">
        <v>30.34</v>
      </c>
      <c r="W17" s="17">
        <v>50.68</v>
      </c>
      <c r="X17" s="17">
        <v>44.4</v>
      </c>
      <c r="Y17" s="17">
        <v>30.06</v>
      </c>
      <c r="Z17" s="17">
        <v>45.739999999999988</v>
      </c>
      <c r="AA17" s="17" t="s">
        <v>49</v>
      </c>
      <c r="AB17" s="17">
        <f t="shared" si="8"/>
        <v>0</v>
      </c>
      <c r="AC17" s="18">
        <v>0</v>
      </c>
      <c r="AD17" s="20"/>
      <c r="AE17" s="17"/>
      <c r="AF17" s="17"/>
      <c r="AG17" s="1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33</v>
      </c>
      <c r="C18" s="1">
        <v>12</v>
      </c>
      <c r="D18" s="1">
        <v>336</v>
      </c>
      <c r="E18" s="1">
        <v>173</v>
      </c>
      <c r="F18" s="1">
        <v>169</v>
      </c>
      <c r="G18" s="6">
        <v>0.25</v>
      </c>
      <c r="H18" s="1">
        <v>180</v>
      </c>
      <c r="I18" s="1" t="s">
        <v>34</v>
      </c>
      <c r="J18" s="1">
        <v>252</v>
      </c>
      <c r="K18" s="1">
        <f t="shared" si="1"/>
        <v>-79</v>
      </c>
      <c r="L18" s="1">
        <f t="shared" si="3"/>
        <v>173</v>
      </c>
      <c r="M18" s="1"/>
      <c r="N18" s="1"/>
      <c r="O18" s="1">
        <f t="shared" si="2"/>
        <v>34.6</v>
      </c>
      <c r="P18" s="5">
        <f t="shared" ref="P18:P26" si="15">14*O18-F18</f>
        <v>315.40000000000003</v>
      </c>
      <c r="Q18" s="5">
        <f t="shared" ref="Q18:Q26" si="16">AD18*AC18</f>
        <v>336</v>
      </c>
      <c r="R18" s="5"/>
      <c r="S18" s="1"/>
      <c r="T18" s="1">
        <f t="shared" si="6"/>
        <v>14.595375722543352</v>
      </c>
      <c r="U18" s="1">
        <f t="shared" si="7"/>
        <v>4.8843930635838149</v>
      </c>
      <c r="V18" s="1">
        <v>18.399999999999999</v>
      </c>
      <c r="W18" s="1">
        <v>11.6</v>
      </c>
      <c r="X18" s="1">
        <v>4.4000000000000004</v>
      </c>
      <c r="Y18" s="1">
        <v>9</v>
      </c>
      <c r="Z18" s="1">
        <v>6.6</v>
      </c>
      <c r="AA18" s="1"/>
      <c r="AB18" s="1">
        <f t="shared" si="8"/>
        <v>78.850000000000009</v>
      </c>
      <c r="AC18" s="6">
        <v>12</v>
      </c>
      <c r="AD18" s="9">
        <f t="shared" ref="AD18:AD26" si="17">MROUND(P18,AC18*AF18)/AC18</f>
        <v>28</v>
      </c>
      <c r="AE18" s="1">
        <f t="shared" ref="AE18:AE26" si="18">AD18*AC18*G18</f>
        <v>84</v>
      </c>
      <c r="AF18" s="1">
        <f>VLOOKUP(A18,[1]Sheet!$A:$AG,32,0)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33</v>
      </c>
      <c r="C19" s="1">
        <v>12</v>
      </c>
      <c r="D19" s="1">
        <v>336</v>
      </c>
      <c r="E19" s="1">
        <v>168</v>
      </c>
      <c r="F19" s="1">
        <v>168</v>
      </c>
      <c r="G19" s="6">
        <v>0.25</v>
      </c>
      <c r="H19" s="1">
        <v>180</v>
      </c>
      <c r="I19" s="1" t="s">
        <v>34</v>
      </c>
      <c r="J19" s="1">
        <v>186</v>
      </c>
      <c r="K19" s="1">
        <f t="shared" si="1"/>
        <v>-18</v>
      </c>
      <c r="L19" s="1">
        <f t="shared" si="3"/>
        <v>168</v>
      </c>
      <c r="M19" s="1"/>
      <c r="N19" s="1"/>
      <c r="O19" s="1">
        <f t="shared" si="2"/>
        <v>33.6</v>
      </c>
      <c r="P19" s="5">
        <f t="shared" si="15"/>
        <v>302.40000000000003</v>
      </c>
      <c r="Q19" s="5">
        <f t="shared" si="16"/>
        <v>336</v>
      </c>
      <c r="R19" s="5"/>
      <c r="S19" s="1"/>
      <c r="T19" s="1">
        <f t="shared" si="6"/>
        <v>15</v>
      </c>
      <c r="U19" s="1">
        <f t="shared" si="7"/>
        <v>5</v>
      </c>
      <c r="V19" s="1">
        <v>14.8</v>
      </c>
      <c r="W19" s="1">
        <v>16.600000000000001</v>
      </c>
      <c r="X19" s="1">
        <v>15.8</v>
      </c>
      <c r="Y19" s="1">
        <v>11.8</v>
      </c>
      <c r="Z19" s="1">
        <v>11.6</v>
      </c>
      <c r="AA19" s="1"/>
      <c r="AB19" s="1">
        <f t="shared" si="8"/>
        <v>75.600000000000009</v>
      </c>
      <c r="AC19" s="6">
        <v>12</v>
      </c>
      <c r="AD19" s="9">
        <f t="shared" si="17"/>
        <v>28</v>
      </c>
      <c r="AE19" s="1">
        <f t="shared" si="18"/>
        <v>84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40</v>
      </c>
      <c r="C20" s="1"/>
      <c r="D20" s="1">
        <v>51.8</v>
      </c>
      <c r="E20" s="1">
        <v>51.8</v>
      </c>
      <c r="F20" s="1"/>
      <c r="G20" s="6">
        <v>1</v>
      </c>
      <c r="H20" s="1">
        <v>180</v>
      </c>
      <c r="I20" s="1" t="s">
        <v>34</v>
      </c>
      <c r="J20" s="1">
        <v>71.599999999999994</v>
      </c>
      <c r="K20" s="1">
        <f t="shared" si="1"/>
        <v>-19.799999999999997</v>
      </c>
      <c r="L20" s="1">
        <f t="shared" si="3"/>
        <v>51.8</v>
      </c>
      <c r="M20" s="1"/>
      <c r="N20" s="1"/>
      <c r="O20" s="1">
        <f t="shared" si="2"/>
        <v>10.36</v>
      </c>
      <c r="P20" s="5">
        <f t="shared" si="15"/>
        <v>145.04</v>
      </c>
      <c r="Q20" s="5">
        <f t="shared" si="16"/>
        <v>155.4</v>
      </c>
      <c r="R20" s="5"/>
      <c r="S20" s="1"/>
      <c r="T20" s="1">
        <f t="shared" si="6"/>
        <v>15.000000000000002</v>
      </c>
      <c r="U20" s="1">
        <f t="shared" si="7"/>
        <v>0</v>
      </c>
      <c r="V20" s="1">
        <v>1.48</v>
      </c>
      <c r="W20" s="1">
        <v>17.02</v>
      </c>
      <c r="X20" s="1">
        <v>15.52</v>
      </c>
      <c r="Y20" s="1">
        <v>8.879999999999999</v>
      </c>
      <c r="Z20" s="1">
        <v>7.4</v>
      </c>
      <c r="AA20" s="1"/>
      <c r="AB20" s="1">
        <f t="shared" si="8"/>
        <v>145.04</v>
      </c>
      <c r="AC20" s="6">
        <v>3.7</v>
      </c>
      <c r="AD20" s="9">
        <f t="shared" si="17"/>
        <v>42</v>
      </c>
      <c r="AE20" s="1">
        <f t="shared" si="18"/>
        <v>155.4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4" t="s">
        <v>54</v>
      </c>
      <c r="B21" s="1" t="s">
        <v>40</v>
      </c>
      <c r="C21" s="1"/>
      <c r="D21" s="1">
        <v>42</v>
      </c>
      <c r="E21" s="1">
        <v>3</v>
      </c>
      <c r="F21" s="1">
        <v>39</v>
      </c>
      <c r="G21" s="6">
        <v>1</v>
      </c>
      <c r="H21" s="1">
        <v>180</v>
      </c>
      <c r="I21" s="1" t="s">
        <v>34</v>
      </c>
      <c r="J21" s="1">
        <v>3</v>
      </c>
      <c r="K21" s="1">
        <f t="shared" si="1"/>
        <v>0</v>
      </c>
      <c r="L21" s="1">
        <f t="shared" si="3"/>
        <v>3</v>
      </c>
      <c r="M21" s="1"/>
      <c r="N21" s="1"/>
      <c r="O21" s="1">
        <f t="shared" si="2"/>
        <v>0.6</v>
      </c>
      <c r="P21" s="5"/>
      <c r="Q21" s="5">
        <f t="shared" si="16"/>
        <v>0</v>
      </c>
      <c r="R21" s="5"/>
      <c r="S21" s="1"/>
      <c r="T21" s="1">
        <f t="shared" si="6"/>
        <v>65</v>
      </c>
      <c r="U21" s="1">
        <f t="shared" si="7"/>
        <v>65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3" t="s">
        <v>120</v>
      </c>
      <c r="AB21" s="1">
        <f t="shared" si="8"/>
        <v>0</v>
      </c>
      <c r="AC21" s="6">
        <v>3</v>
      </c>
      <c r="AD21" s="9">
        <f t="shared" si="17"/>
        <v>0</v>
      </c>
      <c r="AE21" s="1">
        <f t="shared" si="18"/>
        <v>0</v>
      </c>
      <c r="AF21" s="14">
        <v>14</v>
      </c>
      <c r="AG21" s="14"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33</v>
      </c>
      <c r="C22" s="1">
        <v>314</v>
      </c>
      <c r="D22" s="1">
        <v>252</v>
      </c>
      <c r="E22" s="1">
        <v>278</v>
      </c>
      <c r="F22" s="1">
        <v>253</v>
      </c>
      <c r="G22" s="6">
        <v>0.25</v>
      </c>
      <c r="H22" s="1">
        <v>180</v>
      </c>
      <c r="I22" s="1" t="s">
        <v>34</v>
      </c>
      <c r="J22" s="1">
        <v>274</v>
      </c>
      <c r="K22" s="1">
        <f t="shared" si="1"/>
        <v>4</v>
      </c>
      <c r="L22" s="1">
        <f t="shared" si="3"/>
        <v>278</v>
      </c>
      <c r="M22" s="1"/>
      <c r="N22" s="1"/>
      <c r="O22" s="1">
        <f t="shared" si="2"/>
        <v>55.6</v>
      </c>
      <c r="P22" s="5">
        <f t="shared" si="15"/>
        <v>525.4</v>
      </c>
      <c r="Q22" s="5">
        <f t="shared" si="16"/>
        <v>504</v>
      </c>
      <c r="R22" s="5"/>
      <c r="S22" s="1"/>
      <c r="T22" s="1">
        <f t="shared" si="6"/>
        <v>13.615107913669064</v>
      </c>
      <c r="U22" s="1">
        <f t="shared" si="7"/>
        <v>4.5503597122302155</v>
      </c>
      <c r="V22" s="1">
        <v>38.799999999999997</v>
      </c>
      <c r="W22" s="1">
        <v>33.200000000000003</v>
      </c>
      <c r="X22" s="1">
        <v>37</v>
      </c>
      <c r="Y22" s="1">
        <v>29.8</v>
      </c>
      <c r="Z22" s="1">
        <v>38.4</v>
      </c>
      <c r="AA22" s="1"/>
      <c r="AB22" s="1">
        <f t="shared" si="8"/>
        <v>131.35</v>
      </c>
      <c r="AC22" s="6">
        <v>6</v>
      </c>
      <c r="AD22" s="9">
        <f t="shared" si="17"/>
        <v>84</v>
      </c>
      <c r="AE22" s="1">
        <f t="shared" si="18"/>
        <v>126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33</v>
      </c>
      <c r="C23" s="1">
        <v>243</v>
      </c>
      <c r="D23" s="1">
        <v>252</v>
      </c>
      <c r="E23" s="1">
        <v>194</v>
      </c>
      <c r="F23" s="1">
        <v>272</v>
      </c>
      <c r="G23" s="6">
        <v>0.25</v>
      </c>
      <c r="H23" s="1">
        <v>180</v>
      </c>
      <c r="I23" s="1" t="s">
        <v>34</v>
      </c>
      <c r="J23" s="1">
        <v>194</v>
      </c>
      <c r="K23" s="1">
        <f t="shared" si="1"/>
        <v>0</v>
      </c>
      <c r="L23" s="1">
        <f t="shared" si="3"/>
        <v>194</v>
      </c>
      <c r="M23" s="1"/>
      <c r="N23" s="1"/>
      <c r="O23" s="1">
        <f t="shared" si="2"/>
        <v>38.799999999999997</v>
      </c>
      <c r="P23" s="5">
        <f t="shared" si="15"/>
        <v>271.19999999999993</v>
      </c>
      <c r="Q23" s="5">
        <f t="shared" si="16"/>
        <v>252</v>
      </c>
      <c r="R23" s="5"/>
      <c r="S23" s="1"/>
      <c r="T23" s="1">
        <f t="shared" si="6"/>
        <v>13.505154639175259</v>
      </c>
      <c r="U23" s="1">
        <f t="shared" si="7"/>
        <v>7.0103092783505163</v>
      </c>
      <c r="V23" s="1">
        <v>29.8</v>
      </c>
      <c r="W23" s="1">
        <v>28</v>
      </c>
      <c r="X23" s="1">
        <v>5.8</v>
      </c>
      <c r="Y23" s="1">
        <v>22.8</v>
      </c>
      <c r="Z23" s="1">
        <v>21.4</v>
      </c>
      <c r="AA23" s="1"/>
      <c r="AB23" s="1">
        <f t="shared" si="8"/>
        <v>67.799999999999983</v>
      </c>
      <c r="AC23" s="6">
        <v>6</v>
      </c>
      <c r="AD23" s="9">
        <f t="shared" si="17"/>
        <v>42</v>
      </c>
      <c r="AE23" s="1">
        <f t="shared" si="18"/>
        <v>63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33</v>
      </c>
      <c r="C24" s="1">
        <v>11</v>
      </c>
      <c r="D24" s="1">
        <v>168</v>
      </c>
      <c r="E24" s="1">
        <v>164</v>
      </c>
      <c r="F24" s="1">
        <v>4</v>
      </c>
      <c r="G24" s="6">
        <v>0.25</v>
      </c>
      <c r="H24" s="1">
        <v>180</v>
      </c>
      <c r="I24" s="1" t="s">
        <v>34</v>
      </c>
      <c r="J24" s="1">
        <v>164</v>
      </c>
      <c r="K24" s="1">
        <f t="shared" si="1"/>
        <v>0</v>
      </c>
      <c r="L24" s="1">
        <f t="shared" si="3"/>
        <v>164</v>
      </c>
      <c r="M24" s="1"/>
      <c r="N24" s="1"/>
      <c r="O24" s="1">
        <f t="shared" si="2"/>
        <v>32.799999999999997</v>
      </c>
      <c r="P24" s="5">
        <f t="shared" si="15"/>
        <v>455.19999999999993</v>
      </c>
      <c r="Q24" s="5">
        <f t="shared" si="16"/>
        <v>420</v>
      </c>
      <c r="R24" s="5"/>
      <c r="S24" s="1"/>
      <c r="T24" s="1">
        <f t="shared" si="6"/>
        <v>12.926829268292684</v>
      </c>
      <c r="U24" s="1">
        <f t="shared" si="7"/>
        <v>0.12195121951219513</v>
      </c>
      <c r="V24" s="1">
        <v>12.2</v>
      </c>
      <c r="W24" s="1">
        <v>15.4</v>
      </c>
      <c r="X24" s="1">
        <v>0.8</v>
      </c>
      <c r="Y24" s="1">
        <v>12.8</v>
      </c>
      <c r="Z24" s="1">
        <v>18.2</v>
      </c>
      <c r="AA24" s="1"/>
      <c r="AB24" s="1">
        <f t="shared" si="8"/>
        <v>113.79999999999998</v>
      </c>
      <c r="AC24" s="6">
        <v>6</v>
      </c>
      <c r="AD24" s="9">
        <f t="shared" si="17"/>
        <v>70</v>
      </c>
      <c r="AE24" s="1">
        <f t="shared" si="18"/>
        <v>105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40</v>
      </c>
      <c r="C25" s="1">
        <v>198</v>
      </c>
      <c r="D25" s="1">
        <v>432</v>
      </c>
      <c r="E25" s="1">
        <v>234</v>
      </c>
      <c r="F25" s="1">
        <v>366</v>
      </c>
      <c r="G25" s="6">
        <v>1</v>
      </c>
      <c r="H25" s="1">
        <v>180</v>
      </c>
      <c r="I25" s="1" t="s">
        <v>34</v>
      </c>
      <c r="J25" s="1">
        <v>212.8</v>
      </c>
      <c r="K25" s="1">
        <f t="shared" si="1"/>
        <v>21.199999999999989</v>
      </c>
      <c r="L25" s="1">
        <f t="shared" si="3"/>
        <v>234</v>
      </c>
      <c r="M25" s="1"/>
      <c r="N25" s="1"/>
      <c r="O25" s="1">
        <f t="shared" si="2"/>
        <v>46.8</v>
      </c>
      <c r="P25" s="5">
        <f t="shared" si="15"/>
        <v>289.19999999999993</v>
      </c>
      <c r="Q25" s="5">
        <f t="shared" si="16"/>
        <v>288</v>
      </c>
      <c r="R25" s="5"/>
      <c r="S25" s="1"/>
      <c r="T25" s="1">
        <f t="shared" si="6"/>
        <v>13.974358974358974</v>
      </c>
      <c r="U25" s="1">
        <f t="shared" si="7"/>
        <v>7.8205128205128212</v>
      </c>
      <c r="V25" s="1">
        <v>43.2</v>
      </c>
      <c r="W25" s="1">
        <v>32.4</v>
      </c>
      <c r="X25" s="1">
        <v>38.4</v>
      </c>
      <c r="Y25" s="1">
        <v>37.200000000000003</v>
      </c>
      <c r="Z25" s="1">
        <v>27.6</v>
      </c>
      <c r="AA25" s="1"/>
      <c r="AB25" s="1">
        <f t="shared" si="8"/>
        <v>289.19999999999993</v>
      </c>
      <c r="AC25" s="6">
        <v>6</v>
      </c>
      <c r="AD25" s="9">
        <f t="shared" si="17"/>
        <v>48</v>
      </c>
      <c r="AE25" s="1">
        <f t="shared" si="18"/>
        <v>288</v>
      </c>
      <c r="AF25" s="1">
        <f>VLOOKUP(A25,[1]Sheet!$A:$AG,32,0)</f>
        <v>12</v>
      </c>
      <c r="AG25" s="1">
        <f>VLOOKUP(A25,[1]Sheet!$A:$AG,33,0)</f>
        <v>84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33</v>
      </c>
      <c r="C26" s="1">
        <v>371</v>
      </c>
      <c r="D26" s="1">
        <v>504</v>
      </c>
      <c r="E26" s="1">
        <v>327</v>
      </c>
      <c r="F26" s="1">
        <v>525</v>
      </c>
      <c r="G26" s="6">
        <v>0.25</v>
      </c>
      <c r="H26" s="1">
        <v>180</v>
      </c>
      <c r="I26" s="1" t="s">
        <v>34</v>
      </c>
      <c r="J26" s="1">
        <v>506</v>
      </c>
      <c r="K26" s="1">
        <f t="shared" si="1"/>
        <v>-179</v>
      </c>
      <c r="L26" s="1">
        <f t="shared" si="3"/>
        <v>327</v>
      </c>
      <c r="M26" s="1"/>
      <c r="N26" s="1"/>
      <c r="O26" s="1">
        <f t="shared" si="2"/>
        <v>65.400000000000006</v>
      </c>
      <c r="P26" s="5">
        <f t="shared" si="15"/>
        <v>390.60000000000014</v>
      </c>
      <c r="Q26" s="5">
        <f t="shared" si="16"/>
        <v>336</v>
      </c>
      <c r="R26" s="5"/>
      <c r="S26" s="1"/>
      <c r="T26" s="1">
        <f t="shared" si="6"/>
        <v>13.165137614678898</v>
      </c>
      <c r="U26" s="1">
        <f t="shared" si="7"/>
        <v>8.0275229357798157</v>
      </c>
      <c r="V26" s="1">
        <v>57.8</v>
      </c>
      <c r="W26" s="1">
        <v>49.2</v>
      </c>
      <c r="X26" s="1">
        <v>70.2</v>
      </c>
      <c r="Y26" s="1">
        <v>42.4</v>
      </c>
      <c r="Z26" s="1">
        <v>50.6</v>
      </c>
      <c r="AA26" s="1"/>
      <c r="AB26" s="1">
        <f t="shared" si="8"/>
        <v>97.650000000000034</v>
      </c>
      <c r="AC26" s="6">
        <v>12</v>
      </c>
      <c r="AD26" s="9">
        <f t="shared" si="17"/>
        <v>28</v>
      </c>
      <c r="AE26" s="1">
        <f t="shared" si="18"/>
        <v>84</v>
      </c>
      <c r="AF26" s="1">
        <f>VLOOKUP(A26,[1]Sheet!$A:$AG,32,0)</f>
        <v>14</v>
      </c>
      <c r="AG26" s="1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7" t="s">
        <v>60</v>
      </c>
      <c r="B27" s="17" t="s">
        <v>33</v>
      </c>
      <c r="C27" s="17">
        <v>381</v>
      </c>
      <c r="D27" s="28">
        <v>840</v>
      </c>
      <c r="E27" s="25">
        <v>388</v>
      </c>
      <c r="F27" s="25">
        <v>709</v>
      </c>
      <c r="G27" s="18">
        <v>0</v>
      </c>
      <c r="H27" s="17">
        <v>180</v>
      </c>
      <c r="I27" s="17" t="s">
        <v>41</v>
      </c>
      <c r="J27" s="17">
        <v>387</v>
      </c>
      <c r="K27" s="17">
        <f t="shared" si="1"/>
        <v>1</v>
      </c>
      <c r="L27" s="17">
        <f t="shared" si="3"/>
        <v>388</v>
      </c>
      <c r="M27" s="17"/>
      <c r="N27" s="17"/>
      <c r="O27" s="17">
        <f t="shared" si="2"/>
        <v>77.599999999999994</v>
      </c>
      <c r="P27" s="19"/>
      <c r="Q27" s="19"/>
      <c r="R27" s="19"/>
      <c r="S27" s="17"/>
      <c r="T27" s="17">
        <f t="shared" si="6"/>
        <v>9.1365979381443303</v>
      </c>
      <c r="U27" s="17">
        <f t="shared" si="7"/>
        <v>9.1365979381443303</v>
      </c>
      <c r="V27" s="17">
        <v>77.400000000000006</v>
      </c>
      <c r="W27" s="17">
        <v>55.6</v>
      </c>
      <c r="X27" s="17">
        <v>67.2</v>
      </c>
      <c r="Y27" s="17">
        <v>51</v>
      </c>
      <c r="Z27" s="17">
        <v>62.8</v>
      </c>
      <c r="AA27" s="27" t="s">
        <v>61</v>
      </c>
      <c r="AB27" s="17">
        <f t="shared" si="8"/>
        <v>0</v>
      </c>
      <c r="AC27" s="18">
        <v>0</v>
      </c>
      <c r="AD27" s="20"/>
      <c r="AE27" s="17"/>
      <c r="AF27" s="17"/>
      <c r="AG27" s="17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62</v>
      </c>
      <c r="B28" s="1" t="s">
        <v>33</v>
      </c>
      <c r="C28" s="1"/>
      <c r="D28" s="1"/>
      <c r="E28" s="25">
        <f>E27</f>
        <v>388</v>
      </c>
      <c r="F28" s="25">
        <f>F27</f>
        <v>709</v>
      </c>
      <c r="G28" s="6">
        <v>0.25</v>
      </c>
      <c r="H28" s="1">
        <v>180</v>
      </c>
      <c r="I28" s="1" t="s">
        <v>34</v>
      </c>
      <c r="J28" s="1"/>
      <c r="K28" s="1">
        <f t="shared" si="1"/>
        <v>388</v>
      </c>
      <c r="L28" s="1">
        <f t="shared" si="3"/>
        <v>388</v>
      </c>
      <c r="M28" s="1"/>
      <c r="N28" s="1"/>
      <c r="O28" s="1">
        <f t="shared" si="2"/>
        <v>77.599999999999994</v>
      </c>
      <c r="P28" s="5">
        <f>14*O28-F28</f>
        <v>377.39999999999986</v>
      </c>
      <c r="Q28" s="5">
        <f>AD28*AC28</f>
        <v>336</v>
      </c>
      <c r="R28" s="5"/>
      <c r="S28" s="1"/>
      <c r="T28" s="1">
        <f t="shared" si="6"/>
        <v>13.466494845360826</v>
      </c>
      <c r="U28" s="1">
        <f t="shared" si="7"/>
        <v>9.1365979381443303</v>
      </c>
      <c r="V28" s="1">
        <v>77.400000000000006</v>
      </c>
      <c r="W28" s="1">
        <v>55.6</v>
      </c>
      <c r="X28" s="1">
        <v>67.2</v>
      </c>
      <c r="Y28" s="1">
        <v>51</v>
      </c>
      <c r="Z28" s="1">
        <v>62.8</v>
      </c>
      <c r="AA28" s="1" t="s">
        <v>53</v>
      </c>
      <c r="AB28" s="1">
        <f t="shared" si="8"/>
        <v>94.349999999999966</v>
      </c>
      <c r="AC28" s="6">
        <v>12</v>
      </c>
      <c r="AD28" s="9">
        <f>MROUND(P28,AC28*AF28)/AC28</f>
        <v>28</v>
      </c>
      <c r="AE28" s="1">
        <f>AD28*AC28*G28</f>
        <v>84</v>
      </c>
      <c r="AF28" s="1">
        <f>VLOOKUP(A28,[1]Sheet!$A:$AG,32,0)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63</v>
      </c>
      <c r="B29" s="21" t="s">
        <v>33</v>
      </c>
      <c r="C29" s="21"/>
      <c r="D29" s="21"/>
      <c r="E29" s="21"/>
      <c r="F29" s="21"/>
      <c r="G29" s="22">
        <v>0</v>
      </c>
      <c r="H29" s="21" t="e">
        <v>#N/A</v>
      </c>
      <c r="I29" s="21" t="s">
        <v>34</v>
      </c>
      <c r="J29" s="21">
        <v>120</v>
      </c>
      <c r="K29" s="21">
        <f t="shared" si="1"/>
        <v>-120</v>
      </c>
      <c r="L29" s="21">
        <f t="shared" si="3"/>
        <v>0</v>
      </c>
      <c r="M29" s="21"/>
      <c r="N29" s="21"/>
      <c r="O29" s="21">
        <f t="shared" si="2"/>
        <v>0</v>
      </c>
      <c r="P29" s="23"/>
      <c r="Q29" s="23"/>
      <c r="R29" s="23"/>
      <c r="S29" s="21"/>
      <c r="T29" s="21" t="e">
        <f t="shared" si="6"/>
        <v>#DIV/0!</v>
      </c>
      <c r="U29" s="21" t="e">
        <f t="shared" si="7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 t="s">
        <v>47</v>
      </c>
      <c r="AB29" s="21">
        <f t="shared" si="8"/>
        <v>0</v>
      </c>
      <c r="AC29" s="22">
        <v>0</v>
      </c>
      <c r="AD29" s="24"/>
      <c r="AE29" s="21"/>
      <c r="AF29" s="21">
        <f>VLOOKUP(A29,[1]Sheet!$A:$AG,32,0)</f>
        <v>14</v>
      </c>
      <c r="AG29" s="2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33</v>
      </c>
      <c r="C30" s="1">
        <v>84</v>
      </c>
      <c r="D30" s="1">
        <v>168</v>
      </c>
      <c r="E30" s="1">
        <v>51</v>
      </c>
      <c r="F30" s="1">
        <v>181</v>
      </c>
      <c r="G30" s="6">
        <v>0.25</v>
      </c>
      <c r="H30" s="1">
        <v>180</v>
      </c>
      <c r="I30" s="1" t="s">
        <v>34</v>
      </c>
      <c r="J30" s="1">
        <v>154</v>
      </c>
      <c r="K30" s="1">
        <f t="shared" si="1"/>
        <v>-103</v>
      </c>
      <c r="L30" s="1">
        <f t="shared" si="3"/>
        <v>51</v>
      </c>
      <c r="M30" s="1"/>
      <c r="N30" s="1"/>
      <c r="O30" s="1">
        <f t="shared" si="2"/>
        <v>10.199999999999999</v>
      </c>
      <c r="P30" s="5"/>
      <c r="Q30" s="5">
        <f t="shared" ref="Q30:Q31" si="19">AD30*AC30</f>
        <v>0</v>
      </c>
      <c r="R30" s="5"/>
      <c r="S30" s="1"/>
      <c r="T30" s="1">
        <f t="shared" si="6"/>
        <v>17.745098039215687</v>
      </c>
      <c r="U30" s="1">
        <f t="shared" si="7"/>
        <v>17.745098039215687</v>
      </c>
      <c r="V30" s="1">
        <v>18.2</v>
      </c>
      <c r="W30" s="1">
        <v>9.1999999999999993</v>
      </c>
      <c r="X30" s="1">
        <v>12.8</v>
      </c>
      <c r="Y30" s="1">
        <v>10</v>
      </c>
      <c r="Z30" s="1">
        <v>6.4</v>
      </c>
      <c r="AA30" s="1"/>
      <c r="AB30" s="1">
        <f t="shared" si="8"/>
        <v>0</v>
      </c>
      <c r="AC30" s="6">
        <v>6</v>
      </c>
      <c r="AD30" s="9">
        <f t="shared" ref="AD30:AD31" si="20">MROUND(P30,AC30*AF30)/AC30</f>
        <v>0</v>
      </c>
      <c r="AE30" s="1">
        <f t="shared" ref="AE30:AE31" si="21">AD30*AC30*G30</f>
        <v>0</v>
      </c>
      <c r="AF30" s="1">
        <f>VLOOKUP(A30,[1]Sheet!$A:$AG,32,0)</f>
        <v>14</v>
      </c>
      <c r="AG30" s="1">
        <f>VLOOKUP(A30,[1]Sheet!$A:$AG,33,0)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33</v>
      </c>
      <c r="C31" s="1">
        <v>128</v>
      </c>
      <c r="D31" s="1">
        <v>168</v>
      </c>
      <c r="E31" s="1">
        <v>109</v>
      </c>
      <c r="F31" s="1">
        <v>168</v>
      </c>
      <c r="G31" s="6">
        <v>0.25</v>
      </c>
      <c r="H31" s="1">
        <v>180</v>
      </c>
      <c r="I31" s="1" t="s">
        <v>34</v>
      </c>
      <c r="J31" s="1">
        <v>167</v>
      </c>
      <c r="K31" s="1">
        <f t="shared" si="1"/>
        <v>-58</v>
      </c>
      <c r="L31" s="1">
        <f t="shared" si="3"/>
        <v>109</v>
      </c>
      <c r="M31" s="1"/>
      <c r="N31" s="1"/>
      <c r="O31" s="1">
        <f t="shared" si="2"/>
        <v>21.8</v>
      </c>
      <c r="P31" s="5">
        <f t="shared" ref="P31" si="22">14*O31-F31</f>
        <v>137.19999999999999</v>
      </c>
      <c r="Q31" s="5">
        <f t="shared" si="19"/>
        <v>168</v>
      </c>
      <c r="R31" s="5"/>
      <c r="S31" s="1"/>
      <c r="T31" s="1">
        <f t="shared" si="6"/>
        <v>15.412844036697248</v>
      </c>
      <c r="U31" s="1">
        <f t="shared" si="7"/>
        <v>7.7064220183486238</v>
      </c>
      <c r="V31" s="1">
        <v>12.4</v>
      </c>
      <c r="W31" s="1">
        <v>4.2</v>
      </c>
      <c r="X31" s="1">
        <v>8.1999999999999993</v>
      </c>
      <c r="Y31" s="1">
        <v>5.8</v>
      </c>
      <c r="Z31" s="1">
        <v>6.8</v>
      </c>
      <c r="AA31" s="1"/>
      <c r="AB31" s="1">
        <f t="shared" si="8"/>
        <v>34.299999999999997</v>
      </c>
      <c r="AC31" s="6">
        <v>12</v>
      </c>
      <c r="AD31" s="9">
        <f t="shared" si="20"/>
        <v>14</v>
      </c>
      <c r="AE31" s="1">
        <f t="shared" si="21"/>
        <v>42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66</v>
      </c>
      <c r="B32" s="21" t="s">
        <v>33</v>
      </c>
      <c r="C32" s="21"/>
      <c r="D32" s="21"/>
      <c r="E32" s="21"/>
      <c r="F32" s="21"/>
      <c r="G32" s="22">
        <v>0</v>
      </c>
      <c r="H32" s="21" t="e">
        <v>#N/A</v>
      </c>
      <c r="I32" s="21" t="s">
        <v>34</v>
      </c>
      <c r="J32" s="21"/>
      <c r="K32" s="21">
        <f t="shared" si="1"/>
        <v>0</v>
      </c>
      <c r="L32" s="21">
        <f t="shared" si="3"/>
        <v>0</v>
      </c>
      <c r="M32" s="21"/>
      <c r="N32" s="21"/>
      <c r="O32" s="21">
        <f t="shared" si="2"/>
        <v>0</v>
      </c>
      <c r="P32" s="23"/>
      <c r="Q32" s="23"/>
      <c r="R32" s="23"/>
      <c r="S32" s="21"/>
      <c r="T32" s="21" t="e">
        <f t="shared" si="6"/>
        <v>#DIV/0!</v>
      </c>
      <c r="U32" s="21" t="e">
        <f t="shared" si="7"/>
        <v>#DIV/0!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 t="s">
        <v>47</v>
      </c>
      <c r="AB32" s="21">
        <f t="shared" si="8"/>
        <v>0</v>
      </c>
      <c r="AC32" s="22">
        <v>0</v>
      </c>
      <c r="AD32" s="24"/>
      <c r="AE32" s="21"/>
      <c r="AF32" s="21">
        <f>VLOOKUP(A32,[1]Sheet!$A:$AG,32,0)</f>
        <v>12</v>
      </c>
      <c r="AG32" s="21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67</v>
      </c>
      <c r="B33" s="21" t="s">
        <v>33</v>
      </c>
      <c r="C33" s="21"/>
      <c r="D33" s="21"/>
      <c r="E33" s="21"/>
      <c r="F33" s="21"/>
      <c r="G33" s="22">
        <v>0</v>
      </c>
      <c r="H33" s="21" t="e">
        <v>#N/A</v>
      </c>
      <c r="I33" s="21" t="s">
        <v>34</v>
      </c>
      <c r="J33" s="21"/>
      <c r="K33" s="21">
        <f t="shared" si="1"/>
        <v>0</v>
      </c>
      <c r="L33" s="21">
        <f t="shared" si="3"/>
        <v>0</v>
      </c>
      <c r="M33" s="21"/>
      <c r="N33" s="21"/>
      <c r="O33" s="21">
        <f t="shared" si="2"/>
        <v>0</v>
      </c>
      <c r="P33" s="23"/>
      <c r="Q33" s="23"/>
      <c r="R33" s="23"/>
      <c r="S33" s="21"/>
      <c r="T33" s="21" t="e">
        <f t="shared" si="6"/>
        <v>#DIV/0!</v>
      </c>
      <c r="U33" s="21" t="e">
        <f t="shared" si="7"/>
        <v>#DIV/0!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 t="s">
        <v>47</v>
      </c>
      <c r="AB33" s="21">
        <f t="shared" si="8"/>
        <v>0</v>
      </c>
      <c r="AC33" s="22">
        <v>0</v>
      </c>
      <c r="AD33" s="24"/>
      <c r="AE33" s="21"/>
      <c r="AF33" s="21">
        <f>VLOOKUP(A33,[1]Sheet!$A:$AG,32,0)</f>
        <v>12</v>
      </c>
      <c r="AG33" s="2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68</v>
      </c>
      <c r="B34" s="21" t="s">
        <v>33</v>
      </c>
      <c r="C34" s="21"/>
      <c r="D34" s="21"/>
      <c r="E34" s="21"/>
      <c r="F34" s="21"/>
      <c r="G34" s="22">
        <v>0</v>
      </c>
      <c r="H34" s="21" t="e">
        <v>#N/A</v>
      </c>
      <c r="I34" s="21" t="s">
        <v>34</v>
      </c>
      <c r="J34" s="21"/>
      <c r="K34" s="21">
        <f t="shared" si="1"/>
        <v>0</v>
      </c>
      <c r="L34" s="21">
        <f t="shared" si="3"/>
        <v>0</v>
      </c>
      <c r="M34" s="21"/>
      <c r="N34" s="21"/>
      <c r="O34" s="21">
        <f t="shared" si="2"/>
        <v>0</v>
      </c>
      <c r="P34" s="23"/>
      <c r="Q34" s="23"/>
      <c r="R34" s="23"/>
      <c r="S34" s="21"/>
      <c r="T34" s="21" t="e">
        <f t="shared" si="6"/>
        <v>#DIV/0!</v>
      </c>
      <c r="U34" s="21" t="e">
        <f t="shared" si="7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 t="s">
        <v>47</v>
      </c>
      <c r="AB34" s="21">
        <f t="shared" si="8"/>
        <v>0</v>
      </c>
      <c r="AC34" s="22">
        <v>0</v>
      </c>
      <c r="AD34" s="24"/>
      <c r="AE34" s="21"/>
      <c r="AF34" s="21">
        <f>VLOOKUP(A34,[1]Sheet!$A:$AG,32,0)</f>
        <v>12</v>
      </c>
      <c r="AG34" s="2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33</v>
      </c>
      <c r="C35" s="1">
        <v>311</v>
      </c>
      <c r="D35" s="1">
        <v>192</v>
      </c>
      <c r="E35" s="1">
        <v>207</v>
      </c>
      <c r="F35" s="1">
        <v>279</v>
      </c>
      <c r="G35" s="6">
        <v>0.75</v>
      </c>
      <c r="H35" s="1">
        <v>180</v>
      </c>
      <c r="I35" s="1" t="s">
        <v>34</v>
      </c>
      <c r="J35" s="1">
        <v>199</v>
      </c>
      <c r="K35" s="1">
        <f t="shared" si="1"/>
        <v>8</v>
      </c>
      <c r="L35" s="1">
        <f t="shared" si="3"/>
        <v>207</v>
      </c>
      <c r="M35" s="1"/>
      <c r="N35" s="1"/>
      <c r="O35" s="1">
        <f t="shared" si="2"/>
        <v>41.4</v>
      </c>
      <c r="P35" s="5">
        <f>14*O35-F35</f>
        <v>300.60000000000002</v>
      </c>
      <c r="Q35" s="5">
        <f>AD35*AC35</f>
        <v>288</v>
      </c>
      <c r="R35" s="5"/>
      <c r="S35" s="1"/>
      <c r="T35" s="1">
        <f t="shared" si="6"/>
        <v>13.695652173913045</v>
      </c>
      <c r="U35" s="1">
        <f t="shared" si="7"/>
        <v>6.7391304347826093</v>
      </c>
      <c r="V35" s="1">
        <v>23.8</v>
      </c>
      <c r="W35" s="1">
        <v>40.4</v>
      </c>
      <c r="X35" s="1">
        <v>33</v>
      </c>
      <c r="Y35" s="1">
        <v>27.8</v>
      </c>
      <c r="Z35" s="1">
        <v>29.2</v>
      </c>
      <c r="AA35" s="1"/>
      <c r="AB35" s="1">
        <f t="shared" si="8"/>
        <v>225.45000000000002</v>
      </c>
      <c r="AC35" s="6">
        <v>8</v>
      </c>
      <c r="AD35" s="9">
        <f>MROUND(P35,AC35*AF35)/AC35</f>
        <v>36</v>
      </c>
      <c r="AE35" s="1">
        <f>AD35*AC35*G35</f>
        <v>216</v>
      </c>
      <c r="AF35" s="1">
        <f>VLOOKUP(A35,[1]Sheet!$A:$AG,32,0)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70</v>
      </c>
      <c r="B36" s="21" t="s">
        <v>33</v>
      </c>
      <c r="C36" s="21"/>
      <c r="D36" s="21"/>
      <c r="E36" s="21"/>
      <c r="F36" s="21"/>
      <c r="G36" s="22">
        <v>0</v>
      </c>
      <c r="H36" s="21" t="e">
        <v>#N/A</v>
      </c>
      <c r="I36" s="21" t="s">
        <v>34</v>
      </c>
      <c r="J36" s="21"/>
      <c r="K36" s="21">
        <f t="shared" si="1"/>
        <v>0</v>
      </c>
      <c r="L36" s="21">
        <f t="shared" si="3"/>
        <v>0</v>
      </c>
      <c r="M36" s="21"/>
      <c r="N36" s="21"/>
      <c r="O36" s="21">
        <f t="shared" si="2"/>
        <v>0</v>
      </c>
      <c r="P36" s="23"/>
      <c r="Q36" s="23"/>
      <c r="R36" s="23"/>
      <c r="S36" s="21"/>
      <c r="T36" s="21" t="e">
        <f t="shared" si="6"/>
        <v>#DIV/0!</v>
      </c>
      <c r="U36" s="21" t="e">
        <f t="shared" si="7"/>
        <v>#DIV/0!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 t="s">
        <v>47</v>
      </c>
      <c r="AB36" s="21">
        <f t="shared" si="8"/>
        <v>0</v>
      </c>
      <c r="AC36" s="22">
        <v>0</v>
      </c>
      <c r="AD36" s="24"/>
      <c r="AE36" s="21"/>
      <c r="AF36" s="21">
        <f>VLOOKUP(A36,[1]Sheet!$A:$AG,32,0)</f>
        <v>12</v>
      </c>
      <c r="AG36" s="2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71</v>
      </c>
      <c r="B37" s="21" t="s">
        <v>33</v>
      </c>
      <c r="C37" s="21"/>
      <c r="D37" s="21"/>
      <c r="E37" s="21"/>
      <c r="F37" s="21"/>
      <c r="G37" s="22">
        <v>0</v>
      </c>
      <c r="H37" s="21" t="e">
        <v>#N/A</v>
      </c>
      <c r="I37" s="21" t="s">
        <v>34</v>
      </c>
      <c r="J37" s="21"/>
      <c r="K37" s="21">
        <f t="shared" ref="K37:K67" si="23">E37-J37</f>
        <v>0</v>
      </c>
      <c r="L37" s="21">
        <f t="shared" si="3"/>
        <v>0</v>
      </c>
      <c r="M37" s="21"/>
      <c r="N37" s="21"/>
      <c r="O37" s="21">
        <f t="shared" si="2"/>
        <v>0</v>
      </c>
      <c r="P37" s="23"/>
      <c r="Q37" s="23"/>
      <c r="R37" s="23"/>
      <c r="S37" s="21"/>
      <c r="T37" s="21" t="e">
        <f t="shared" si="6"/>
        <v>#DIV/0!</v>
      </c>
      <c r="U37" s="21" t="e">
        <f t="shared" si="7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 t="s">
        <v>47</v>
      </c>
      <c r="AB37" s="21">
        <f t="shared" si="8"/>
        <v>0</v>
      </c>
      <c r="AC37" s="22">
        <v>0</v>
      </c>
      <c r="AD37" s="24"/>
      <c r="AE37" s="21"/>
      <c r="AF37" s="21">
        <f>VLOOKUP(A37,[1]Sheet!$A:$AG,32,0)</f>
        <v>12</v>
      </c>
      <c r="AG37" s="2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1" t="s">
        <v>72</v>
      </c>
      <c r="B38" s="21" t="s">
        <v>33</v>
      </c>
      <c r="C38" s="21"/>
      <c r="D38" s="21"/>
      <c r="E38" s="21"/>
      <c r="F38" s="21"/>
      <c r="G38" s="22">
        <v>0</v>
      </c>
      <c r="H38" s="21" t="e">
        <v>#N/A</v>
      </c>
      <c r="I38" s="21" t="s">
        <v>34</v>
      </c>
      <c r="J38" s="21"/>
      <c r="K38" s="21">
        <f t="shared" si="23"/>
        <v>0</v>
      </c>
      <c r="L38" s="21">
        <f t="shared" si="3"/>
        <v>0</v>
      </c>
      <c r="M38" s="21"/>
      <c r="N38" s="21"/>
      <c r="O38" s="21">
        <f t="shared" ref="O38:O68" si="24">L38/5</f>
        <v>0</v>
      </c>
      <c r="P38" s="23"/>
      <c r="Q38" s="23"/>
      <c r="R38" s="23"/>
      <c r="S38" s="21"/>
      <c r="T38" s="21" t="e">
        <f t="shared" si="6"/>
        <v>#DIV/0!</v>
      </c>
      <c r="U38" s="21" t="e">
        <f t="shared" si="7"/>
        <v>#DIV/0!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 t="s">
        <v>47</v>
      </c>
      <c r="AB38" s="21">
        <f t="shared" si="8"/>
        <v>0</v>
      </c>
      <c r="AC38" s="22">
        <v>0</v>
      </c>
      <c r="AD38" s="24"/>
      <c r="AE38" s="21"/>
      <c r="AF38" s="21">
        <f>VLOOKUP(A38,[1]Sheet!$A:$AG,32,0)</f>
        <v>12</v>
      </c>
      <c r="AG38" s="2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33</v>
      </c>
      <c r="C39" s="1">
        <v>71</v>
      </c>
      <c r="D39" s="1">
        <v>96</v>
      </c>
      <c r="E39" s="1">
        <v>84</v>
      </c>
      <c r="F39" s="1">
        <v>74</v>
      </c>
      <c r="G39" s="6">
        <v>0.9</v>
      </c>
      <c r="H39" s="1">
        <v>180</v>
      </c>
      <c r="I39" s="1" t="s">
        <v>34</v>
      </c>
      <c r="J39" s="1">
        <v>140</v>
      </c>
      <c r="K39" s="1">
        <f t="shared" si="23"/>
        <v>-56</v>
      </c>
      <c r="L39" s="1">
        <f t="shared" si="3"/>
        <v>84</v>
      </c>
      <c r="M39" s="1"/>
      <c r="N39" s="1"/>
      <c r="O39" s="1">
        <f t="shared" si="24"/>
        <v>16.8</v>
      </c>
      <c r="P39" s="5">
        <f t="shared" ref="P39:P40" si="25">14*O39-F39</f>
        <v>161.20000000000002</v>
      </c>
      <c r="Q39" s="5">
        <f t="shared" ref="Q39:Q40" si="26">AD39*AC39</f>
        <v>192</v>
      </c>
      <c r="R39" s="5"/>
      <c r="S39" s="1"/>
      <c r="T39" s="1">
        <f t="shared" si="6"/>
        <v>15.833333333333332</v>
      </c>
      <c r="U39" s="1">
        <f t="shared" si="7"/>
        <v>4.4047619047619042</v>
      </c>
      <c r="V39" s="1">
        <v>10.8</v>
      </c>
      <c r="W39" s="1">
        <v>10.6</v>
      </c>
      <c r="X39" s="1">
        <v>13.6</v>
      </c>
      <c r="Y39" s="1">
        <v>15.2</v>
      </c>
      <c r="Z39" s="1">
        <v>9.8000000000000007</v>
      </c>
      <c r="AA39" s="1"/>
      <c r="AB39" s="1">
        <f t="shared" si="8"/>
        <v>145.08000000000001</v>
      </c>
      <c r="AC39" s="6">
        <v>8</v>
      </c>
      <c r="AD39" s="9">
        <f t="shared" ref="AD39:AD40" si="27">MROUND(P39,AC39*AF39)/AC39</f>
        <v>24</v>
      </c>
      <c r="AE39" s="1">
        <f t="shared" ref="AE39:AE40" si="28">AD39*AC39*G39</f>
        <v>172.8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33</v>
      </c>
      <c r="C40" s="1">
        <v>41</v>
      </c>
      <c r="D40" s="1">
        <v>384</v>
      </c>
      <c r="E40" s="1">
        <v>133</v>
      </c>
      <c r="F40" s="1">
        <v>263</v>
      </c>
      <c r="G40" s="6">
        <v>0.9</v>
      </c>
      <c r="H40" s="1">
        <v>180</v>
      </c>
      <c r="I40" s="1" t="s">
        <v>34</v>
      </c>
      <c r="J40" s="1">
        <v>138</v>
      </c>
      <c r="K40" s="1">
        <f t="shared" si="23"/>
        <v>-5</v>
      </c>
      <c r="L40" s="1">
        <f t="shared" si="3"/>
        <v>133</v>
      </c>
      <c r="M40" s="1"/>
      <c r="N40" s="1"/>
      <c r="O40" s="1">
        <f t="shared" si="24"/>
        <v>26.6</v>
      </c>
      <c r="P40" s="5">
        <f t="shared" si="25"/>
        <v>109.40000000000003</v>
      </c>
      <c r="Q40" s="5">
        <f t="shared" si="26"/>
        <v>96</v>
      </c>
      <c r="R40" s="5"/>
      <c r="S40" s="1"/>
      <c r="T40" s="1">
        <f t="shared" si="6"/>
        <v>13.496240601503759</v>
      </c>
      <c r="U40" s="1">
        <f t="shared" si="7"/>
        <v>9.8872180451127818</v>
      </c>
      <c r="V40" s="1">
        <v>17.2</v>
      </c>
      <c r="W40" s="1">
        <v>19.600000000000001</v>
      </c>
      <c r="X40" s="1">
        <v>7.2</v>
      </c>
      <c r="Y40" s="1">
        <v>16.600000000000001</v>
      </c>
      <c r="Z40" s="1">
        <v>16.399999999999999</v>
      </c>
      <c r="AA40" s="1"/>
      <c r="AB40" s="1">
        <f t="shared" si="8"/>
        <v>98.460000000000036</v>
      </c>
      <c r="AC40" s="6">
        <v>8</v>
      </c>
      <c r="AD40" s="9">
        <f t="shared" si="27"/>
        <v>12</v>
      </c>
      <c r="AE40" s="1">
        <f t="shared" si="28"/>
        <v>86.4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1" t="s">
        <v>75</v>
      </c>
      <c r="B41" s="21" t="s">
        <v>33</v>
      </c>
      <c r="C41" s="21"/>
      <c r="D41" s="21"/>
      <c r="E41" s="21"/>
      <c r="F41" s="21"/>
      <c r="G41" s="22">
        <v>0</v>
      </c>
      <c r="H41" s="21" t="e">
        <v>#N/A</v>
      </c>
      <c r="I41" s="21" t="s">
        <v>34</v>
      </c>
      <c r="J41" s="21"/>
      <c r="K41" s="21">
        <f t="shared" si="23"/>
        <v>0</v>
      </c>
      <c r="L41" s="21">
        <f t="shared" si="3"/>
        <v>0</v>
      </c>
      <c r="M41" s="21"/>
      <c r="N41" s="21"/>
      <c r="O41" s="21">
        <f t="shared" si="24"/>
        <v>0</v>
      </c>
      <c r="P41" s="23"/>
      <c r="Q41" s="23"/>
      <c r="R41" s="23"/>
      <c r="S41" s="21"/>
      <c r="T41" s="21" t="e">
        <f t="shared" si="6"/>
        <v>#DIV/0!</v>
      </c>
      <c r="U41" s="21" t="e">
        <f t="shared" si="7"/>
        <v>#DIV/0!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 t="s">
        <v>47</v>
      </c>
      <c r="AB41" s="21">
        <f t="shared" si="8"/>
        <v>0</v>
      </c>
      <c r="AC41" s="22">
        <v>0</v>
      </c>
      <c r="AD41" s="24"/>
      <c r="AE41" s="21"/>
      <c r="AF41" s="21">
        <f>VLOOKUP(A41,[1]Sheet!$A:$AG,32,0)</f>
        <v>12</v>
      </c>
      <c r="AG41" s="2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33</v>
      </c>
      <c r="C42" s="1">
        <v>5081</v>
      </c>
      <c r="D42" s="1"/>
      <c r="E42" s="1">
        <v>262</v>
      </c>
      <c r="F42" s="1">
        <v>3011</v>
      </c>
      <c r="G42" s="6">
        <v>0.9</v>
      </c>
      <c r="H42" s="1">
        <v>180</v>
      </c>
      <c r="I42" s="1" t="s">
        <v>34</v>
      </c>
      <c r="J42" s="1">
        <v>267</v>
      </c>
      <c r="K42" s="1">
        <f t="shared" si="23"/>
        <v>-5</v>
      </c>
      <c r="L42" s="1">
        <f t="shared" si="3"/>
        <v>262</v>
      </c>
      <c r="M42" s="1"/>
      <c r="N42" s="1"/>
      <c r="O42" s="1">
        <f t="shared" si="24"/>
        <v>52.4</v>
      </c>
      <c r="P42" s="5"/>
      <c r="Q42" s="5">
        <f t="shared" ref="Q42:Q48" si="29">AD42*AC42</f>
        <v>0</v>
      </c>
      <c r="R42" s="5"/>
      <c r="S42" s="1"/>
      <c r="T42" s="1">
        <f t="shared" si="6"/>
        <v>57.461832061068705</v>
      </c>
      <c r="U42" s="1">
        <f t="shared" si="7"/>
        <v>57.461832061068705</v>
      </c>
      <c r="V42" s="1">
        <v>35.799999999999997</v>
      </c>
      <c r="W42" s="1">
        <v>26.2</v>
      </c>
      <c r="X42" s="1">
        <v>25.6</v>
      </c>
      <c r="Y42" s="1">
        <v>295.39999999999998</v>
      </c>
      <c r="Z42" s="1">
        <v>16.2</v>
      </c>
      <c r="AA42" s="31" t="s">
        <v>128</v>
      </c>
      <c r="AB42" s="1">
        <f t="shared" si="8"/>
        <v>0</v>
      </c>
      <c r="AC42" s="6">
        <v>8</v>
      </c>
      <c r="AD42" s="9">
        <f t="shared" ref="AD42:AD48" si="30">MROUND(P42,AC42*AF42)/AC42</f>
        <v>0</v>
      </c>
      <c r="AE42" s="1">
        <f t="shared" ref="AE42:AE48" si="31">AD42*AC42*G42</f>
        <v>0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33</v>
      </c>
      <c r="C43" s="1">
        <v>4</v>
      </c>
      <c r="D43" s="1">
        <v>193</v>
      </c>
      <c r="E43" s="1">
        <v>72</v>
      </c>
      <c r="F43" s="1">
        <v>115</v>
      </c>
      <c r="G43" s="6">
        <v>0.43</v>
      </c>
      <c r="H43" s="1">
        <v>180</v>
      </c>
      <c r="I43" s="1" t="s">
        <v>34</v>
      </c>
      <c r="J43" s="1">
        <v>72</v>
      </c>
      <c r="K43" s="1">
        <f t="shared" si="23"/>
        <v>0</v>
      </c>
      <c r="L43" s="1">
        <f t="shared" si="3"/>
        <v>72</v>
      </c>
      <c r="M43" s="1"/>
      <c r="N43" s="1"/>
      <c r="O43" s="1">
        <f t="shared" si="24"/>
        <v>14.4</v>
      </c>
      <c r="P43" s="5">
        <f>16*O43-F43</f>
        <v>115.4</v>
      </c>
      <c r="Q43" s="5">
        <f t="shared" si="29"/>
        <v>192</v>
      </c>
      <c r="R43" s="5"/>
      <c r="S43" s="1"/>
      <c r="T43" s="1">
        <f t="shared" si="6"/>
        <v>21.319444444444443</v>
      </c>
      <c r="U43" s="1">
        <f t="shared" si="7"/>
        <v>7.9861111111111107</v>
      </c>
      <c r="V43" s="1">
        <v>8.4</v>
      </c>
      <c r="W43" s="1">
        <v>11.8</v>
      </c>
      <c r="X43" s="1">
        <v>11.4</v>
      </c>
      <c r="Y43" s="1">
        <v>7</v>
      </c>
      <c r="Z43" s="1">
        <v>0.4</v>
      </c>
      <c r="AA43" s="1"/>
      <c r="AB43" s="1">
        <f t="shared" si="8"/>
        <v>49.622</v>
      </c>
      <c r="AC43" s="6">
        <v>16</v>
      </c>
      <c r="AD43" s="9">
        <f t="shared" si="30"/>
        <v>12</v>
      </c>
      <c r="AE43" s="1">
        <f t="shared" si="31"/>
        <v>82.56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40</v>
      </c>
      <c r="C44" s="1">
        <v>445</v>
      </c>
      <c r="D44" s="1">
        <v>540</v>
      </c>
      <c r="E44" s="1">
        <v>422.6</v>
      </c>
      <c r="F44" s="1">
        <v>430</v>
      </c>
      <c r="G44" s="6">
        <v>1</v>
      </c>
      <c r="H44" s="1">
        <v>180</v>
      </c>
      <c r="I44" s="1" t="s">
        <v>34</v>
      </c>
      <c r="J44" s="1">
        <v>425</v>
      </c>
      <c r="K44" s="1">
        <f t="shared" si="23"/>
        <v>-2.3999999999999773</v>
      </c>
      <c r="L44" s="1">
        <f t="shared" si="3"/>
        <v>422.6</v>
      </c>
      <c r="M44" s="1"/>
      <c r="N44" s="1"/>
      <c r="O44" s="1">
        <f t="shared" si="24"/>
        <v>84.52000000000001</v>
      </c>
      <c r="P44" s="5">
        <f t="shared" ref="P44:P46" si="32">14*O44-F44</f>
        <v>753.2800000000002</v>
      </c>
      <c r="Q44" s="5">
        <f t="shared" si="29"/>
        <v>780</v>
      </c>
      <c r="R44" s="5"/>
      <c r="S44" s="1"/>
      <c r="T44" s="1">
        <f t="shared" si="6"/>
        <v>14.316138192143869</v>
      </c>
      <c r="U44" s="1">
        <f t="shared" si="7"/>
        <v>5.0875532418362512</v>
      </c>
      <c r="V44" s="1">
        <v>62.63</v>
      </c>
      <c r="W44" s="1">
        <v>64.277999999999992</v>
      </c>
      <c r="X44" s="1">
        <v>69.959000000000003</v>
      </c>
      <c r="Y44" s="1">
        <v>58</v>
      </c>
      <c r="Z44" s="1">
        <v>57</v>
      </c>
      <c r="AA44" s="1"/>
      <c r="AB44" s="1">
        <f t="shared" si="8"/>
        <v>753.2800000000002</v>
      </c>
      <c r="AC44" s="6">
        <v>5</v>
      </c>
      <c r="AD44" s="9">
        <f t="shared" si="30"/>
        <v>156</v>
      </c>
      <c r="AE44" s="1">
        <f t="shared" si="31"/>
        <v>780</v>
      </c>
      <c r="AF44" s="1">
        <f>VLOOKUP(A44,[1]Sheet!$A:$AG,32,0)</f>
        <v>12</v>
      </c>
      <c r="AG44" s="1">
        <f>VLOOKUP(A44,[1]Sheet!$A:$AG,33,0)</f>
        <v>144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33</v>
      </c>
      <c r="C45" s="1">
        <v>6099</v>
      </c>
      <c r="D45" s="1"/>
      <c r="E45" s="1">
        <v>2141</v>
      </c>
      <c r="F45" s="1">
        <v>3849</v>
      </c>
      <c r="G45" s="6">
        <v>0.9</v>
      </c>
      <c r="H45" s="1">
        <v>180</v>
      </c>
      <c r="I45" s="1" t="s">
        <v>34</v>
      </c>
      <c r="J45" s="1">
        <v>2123</v>
      </c>
      <c r="K45" s="1">
        <f t="shared" si="23"/>
        <v>18</v>
      </c>
      <c r="L45" s="1">
        <f t="shared" si="3"/>
        <v>445</v>
      </c>
      <c r="M45" s="1">
        <v>1696</v>
      </c>
      <c r="N45" s="1"/>
      <c r="O45" s="1">
        <f t="shared" si="24"/>
        <v>89</v>
      </c>
      <c r="P45" s="5"/>
      <c r="Q45" s="5">
        <f t="shared" si="29"/>
        <v>0</v>
      </c>
      <c r="R45" s="5"/>
      <c r="S45" s="1"/>
      <c r="T45" s="1">
        <f t="shared" si="6"/>
        <v>43.247191011235955</v>
      </c>
      <c r="U45" s="1">
        <f t="shared" si="7"/>
        <v>43.247191011235955</v>
      </c>
      <c r="V45" s="1">
        <v>75.599999999999994</v>
      </c>
      <c r="W45" s="1">
        <v>60</v>
      </c>
      <c r="X45" s="1">
        <v>77.2</v>
      </c>
      <c r="Y45" s="1">
        <v>297</v>
      </c>
      <c r="Z45" s="1">
        <v>53.6</v>
      </c>
      <c r="AA45" s="32" t="s">
        <v>129</v>
      </c>
      <c r="AB45" s="1">
        <f t="shared" si="8"/>
        <v>0</v>
      </c>
      <c r="AC45" s="6">
        <v>8</v>
      </c>
      <c r="AD45" s="9">
        <f t="shared" si="30"/>
        <v>0</v>
      </c>
      <c r="AE45" s="1">
        <f t="shared" si="31"/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33</v>
      </c>
      <c r="C46" s="1">
        <v>1514</v>
      </c>
      <c r="D46" s="1"/>
      <c r="E46" s="1">
        <v>1430</v>
      </c>
      <c r="F46" s="1">
        <v>47</v>
      </c>
      <c r="G46" s="6">
        <v>0.43</v>
      </c>
      <c r="H46" s="1">
        <v>180</v>
      </c>
      <c r="I46" s="1" t="s">
        <v>34</v>
      </c>
      <c r="J46" s="1">
        <v>1430</v>
      </c>
      <c r="K46" s="1">
        <f t="shared" si="23"/>
        <v>0</v>
      </c>
      <c r="L46" s="1">
        <f t="shared" si="3"/>
        <v>86</v>
      </c>
      <c r="M46" s="1">
        <v>1344</v>
      </c>
      <c r="N46" s="1"/>
      <c r="O46" s="1">
        <f t="shared" si="24"/>
        <v>17.2</v>
      </c>
      <c r="P46" s="5">
        <f t="shared" si="32"/>
        <v>193.79999999999998</v>
      </c>
      <c r="Q46" s="5">
        <f t="shared" si="29"/>
        <v>192</v>
      </c>
      <c r="R46" s="5"/>
      <c r="S46" s="1"/>
      <c r="T46" s="1">
        <f t="shared" si="6"/>
        <v>13.895348837209303</v>
      </c>
      <c r="U46" s="1">
        <f t="shared" si="7"/>
        <v>2.7325581395348837</v>
      </c>
      <c r="V46" s="1">
        <v>15.4</v>
      </c>
      <c r="W46" s="1">
        <v>12.2</v>
      </c>
      <c r="X46" s="1">
        <v>16</v>
      </c>
      <c r="Y46" s="1">
        <v>9.6</v>
      </c>
      <c r="Z46" s="1">
        <v>18.8</v>
      </c>
      <c r="AA46" s="1"/>
      <c r="AB46" s="1">
        <f t="shared" si="8"/>
        <v>83.333999999999989</v>
      </c>
      <c r="AC46" s="6">
        <v>16</v>
      </c>
      <c r="AD46" s="9">
        <f t="shared" si="30"/>
        <v>12</v>
      </c>
      <c r="AE46" s="1">
        <f t="shared" si="31"/>
        <v>82.56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33</v>
      </c>
      <c r="C47" s="1">
        <v>116</v>
      </c>
      <c r="D47" s="1"/>
      <c r="E47" s="1">
        <v>8</v>
      </c>
      <c r="F47" s="1">
        <v>108</v>
      </c>
      <c r="G47" s="6">
        <v>0.7</v>
      </c>
      <c r="H47" s="1">
        <v>180</v>
      </c>
      <c r="I47" s="1" t="s">
        <v>34</v>
      </c>
      <c r="J47" s="1">
        <v>8</v>
      </c>
      <c r="K47" s="1">
        <f t="shared" si="23"/>
        <v>0</v>
      </c>
      <c r="L47" s="1">
        <f t="shared" si="3"/>
        <v>8</v>
      </c>
      <c r="M47" s="1"/>
      <c r="N47" s="1"/>
      <c r="O47" s="1">
        <f t="shared" si="24"/>
        <v>1.6</v>
      </c>
      <c r="P47" s="5"/>
      <c r="Q47" s="5">
        <f t="shared" si="29"/>
        <v>0</v>
      </c>
      <c r="R47" s="5"/>
      <c r="S47" s="1"/>
      <c r="T47" s="1">
        <f t="shared" si="6"/>
        <v>67.5</v>
      </c>
      <c r="U47" s="1">
        <f t="shared" si="7"/>
        <v>67.5</v>
      </c>
      <c r="V47" s="1">
        <v>0.8</v>
      </c>
      <c r="W47" s="1">
        <v>0</v>
      </c>
      <c r="X47" s="1">
        <v>0</v>
      </c>
      <c r="Y47" s="1">
        <v>0</v>
      </c>
      <c r="Z47" s="1">
        <v>0</v>
      </c>
      <c r="AA47" s="30" t="s">
        <v>127</v>
      </c>
      <c r="AB47" s="1">
        <f t="shared" si="8"/>
        <v>0</v>
      </c>
      <c r="AC47" s="6">
        <v>10</v>
      </c>
      <c r="AD47" s="9">
        <f t="shared" si="30"/>
        <v>0</v>
      </c>
      <c r="AE47" s="1">
        <f t="shared" si="31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33</v>
      </c>
      <c r="C48" s="1">
        <v>116</v>
      </c>
      <c r="D48" s="1"/>
      <c r="E48" s="1">
        <v>9</v>
      </c>
      <c r="F48" s="1">
        <v>106</v>
      </c>
      <c r="G48" s="6">
        <v>0.7</v>
      </c>
      <c r="H48" s="1">
        <v>180</v>
      </c>
      <c r="I48" s="1" t="s">
        <v>34</v>
      </c>
      <c r="J48" s="1">
        <v>9</v>
      </c>
      <c r="K48" s="1">
        <f t="shared" si="23"/>
        <v>0</v>
      </c>
      <c r="L48" s="1">
        <f t="shared" si="3"/>
        <v>9</v>
      </c>
      <c r="M48" s="1"/>
      <c r="N48" s="1"/>
      <c r="O48" s="1">
        <f t="shared" si="24"/>
        <v>1.8</v>
      </c>
      <c r="P48" s="5"/>
      <c r="Q48" s="5">
        <f t="shared" si="29"/>
        <v>0</v>
      </c>
      <c r="R48" s="5"/>
      <c r="S48" s="1"/>
      <c r="T48" s="1">
        <f t="shared" si="6"/>
        <v>58.888888888888886</v>
      </c>
      <c r="U48" s="1">
        <f t="shared" si="7"/>
        <v>58.888888888888886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30" t="s">
        <v>127</v>
      </c>
      <c r="AB48" s="1">
        <f t="shared" si="8"/>
        <v>0</v>
      </c>
      <c r="AC48" s="6">
        <v>10</v>
      </c>
      <c r="AD48" s="9">
        <f t="shared" si="30"/>
        <v>0</v>
      </c>
      <c r="AE48" s="1">
        <f t="shared" si="31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1" t="s">
        <v>83</v>
      </c>
      <c r="B49" s="21" t="s">
        <v>33</v>
      </c>
      <c r="C49" s="21"/>
      <c r="D49" s="21"/>
      <c r="E49" s="21"/>
      <c r="F49" s="21"/>
      <c r="G49" s="22">
        <v>0</v>
      </c>
      <c r="H49" s="21">
        <v>180</v>
      </c>
      <c r="I49" s="21" t="s">
        <v>34</v>
      </c>
      <c r="J49" s="21">
        <v>80</v>
      </c>
      <c r="K49" s="21">
        <f t="shared" si="23"/>
        <v>-80</v>
      </c>
      <c r="L49" s="21">
        <f t="shared" si="3"/>
        <v>0</v>
      </c>
      <c r="M49" s="21"/>
      <c r="N49" s="21"/>
      <c r="O49" s="21">
        <f t="shared" si="24"/>
        <v>0</v>
      </c>
      <c r="P49" s="23"/>
      <c r="Q49" s="23"/>
      <c r="R49" s="23"/>
      <c r="S49" s="21"/>
      <c r="T49" s="21" t="e">
        <f t="shared" si="6"/>
        <v>#DIV/0!</v>
      </c>
      <c r="U49" s="21" t="e">
        <f t="shared" si="7"/>
        <v>#DIV/0!</v>
      </c>
      <c r="V49" s="21">
        <v>0</v>
      </c>
      <c r="W49" s="21">
        <v>0</v>
      </c>
      <c r="X49" s="21">
        <v>0.4</v>
      </c>
      <c r="Y49" s="21">
        <v>0.8</v>
      </c>
      <c r="Z49" s="21">
        <v>1.8</v>
      </c>
      <c r="AA49" s="21" t="s">
        <v>47</v>
      </c>
      <c r="AB49" s="21">
        <f t="shared" si="8"/>
        <v>0</v>
      </c>
      <c r="AC49" s="22">
        <v>8</v>
      </c>
      <c r="AD49" s="24"/>
      <c r="AE49" s="21"/>
      <c r="AF49" s="21">
        <f>VLOOKUP(A49,[1]Sheet!$A:$AG,32,0)</f>
        <v>12</v>
      </c>
      <c r="AG49" s="2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33</v>
      </c>
      <c r="C50" s="1">
        <v>19</v>
      </c>
      <c r="D50" s="1">
        <v>200</v>
      </c>
      <c r="E50" s="1">
        <v>3</v>
      </c>
      <c r="F50" s="1">
        <v>197</v>
      </c>
      <c r="G50" s="6">
        <v>0.7</v>
      </c>
      <c r="H50" s="1">
        <v>180</v>
      </c>
      <c r="I50" s="1" t="s">
        <v>34</v>
      </c>
      <c r="J50" s="1">
        <v>65</v>
      </c>
      <c r="K50" s="1">
        <f t="shared" si="23"/>
        <v>-62</v>
      </c>
      <c r="L50" s="1">
        <f t="shared" si="3"/>
        <v>3</v>
      </c>
      <c r="M50" s="1"/>
      <c r="N50" s="1"/>
      <c r="O50" s="1">
        <f t="shared" si="24"/>
        <v>0.6</v>
      </c>
      <c r="P50" s="5"/>
      <c r="Q50" s="5">
        <f>AD50*AC50</f>
        <v>0</v>
      </c>
      <c r="R50" s="5"/>
      <c r="S50" s="1"/>
      <c r="T50" s="1">
        <f t="shared" si="6"/>
        <v>328.33333333333337</v>
      </c>
      <c r="U50" s="1">
        <f t="shared" si="7"/>
        <v>328.33333333333337</v>
      </c>
      <c r="V50" s="1">
        <v>13.8</v>
      </c>
      <c r="W50" s="1">
        <v>5.6</v>
      </c>
      <c r="X50" s="1">
        <v>4</v>
      </c>
      <c r="Y50" s="1">
        <v>3.4</v>
      </c>
      <c r="Z50" s="1">
        <v>2.6</v>
      </c>
      <c r="AA50" s="1"/>
      <c r="AB50" s="1">
        <f t="shared" si="8"/>
        <v>0</v>
      </c>
      <c r="AC50" s="6">
        <v>8</v>
      </c>
      <c r="AD50" s="9">
        <f>MROUND(P50,AC50*AF50)/AC50</f>
        <v>0</v>
      </c>
      <c r="AE50" s="1">
        <f>AD50*AC50*G50</f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1" t="s">
        <v>85</v>
      </c>
      <c r="B51" s="21" t="s">
        <v>33</v>
      </c>
      <c r="C51" s="21"/>
      <c r="D51" s="21"/>
      <c r="E51" s="21"/>
      <c r="F51" s="21"/>
      <c r="G51" s="22">
        <v>0</v>
      </c>
      <c r="H51" s="21">
        <v>180</v>
      </c>
      <c r="I51" s="21" t="s">
        <v>34</v>
      </c>
      <c r="J51" s="21">
        <v>56</v>
      </c>
      <c r="K51" s="21">
        <f t="shared" si="23"/>
        <v>-56</v>
      </c>
      <c r="L51" s="21">
        <f t="shared" si="3"/>
        <v>0</v>
      </c>
      <c r="M51" s="21"/>
      <c r="N51" s="21"/>
      <c r="O51" s="21">
        <f t="shared" si="24"/>
        <v>0</v>
      </c>
      <c r="P51" s="23"/>
      <c r="Q51" s="23"/>
      <c r="R51" s="23"/>
      <c r="S51" s="21"/>
      <c r="T51" s="21" t="e">
        <f t="shared" si="6"/>
        <v>#DIV/0!</v>
      </c>
      <c r="U51" s="21" t="e">
        <f t="shared" si="7"/>
        <v>#DIV/0!</v>
      </c>
      <c r="V51" s="21">
        <v>0</v>
      </c>
      <c r="W51" s="21">
        <v>0</v>
      </c>
      <c r="X51" s="21">
        <v>0.6</v>
      </c>
      <c r="Y51" s="21">
        <v>0.8</v>
      </c>
      <c r="Z51" s="21">
        <v>2.4</v>
      </c>
      <c r="AA51" s="21" t="s">
        <v>47</v>
      </c>
      <c r="AB51" s="21">
        <f t="shared" si="8"/>
        <v>0</v>
      </c>
      <c r="AC51" s="22">
        <v>8</v>
      </c>
      <c r="AD51" s="24"/>
      <c r="AE51" s="21"/>
      <c r="AF51" s="21">
        <f>VLOOKUP(A51,[1]Sheet!$A:$AG,32,0)</f>
        <v>12</v>
      </c>
      <c r="AG51" s="2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33</v>
      </c>
      <c r="C52" s="1">
        <v>142</v>
      </c>
      <c r="D52" s="1">
        <v>384</v>
      </c>
      <c r="E52" s="1">
        <v>191</v>
      </c>
      <c r="F52" s="1">
        <v>292</v>
      </c>
      <c r="G52" s="6">
        <v>0.7</v>
      </c>
      <c r="H52" s="1">
        <v>180</v>
      </c>
      <c r="I52" s="1" t="s">
        <v>34</v>
      </c>
      <c r="J52" s="1">
        <v>248</v>
      </c>
      <c r="K52" s="1">
        <f t="shared" si="23"/>
        <v>-57</v>
      </c>
      <c r="L52" s="1">
        <f t="shared" si="3"/>
        <v>191</v>
      </c>
      <c r="M52" s="1"/>
      <c r="N52" s="1"/>
      <c r="O52" s="1">
        <f t="shared" si="24"/>
        <v>38.200000000000003</v>
      </c>
      <c r="P52" s="5">
        <f t="shared" ref="P52:P55" si="33">14*O52-F52</f>
        <v>242.80000000000007</v>
      </c>
      <c r="Q52" s="5">
        <f t="shared" ref="Q52:Q55" si="34">AD52*AC52</f>
        <v>288</v>
      </c>
      <c r="R52" s="5"/>
      <c r="S52" s="1"/>
      <c r="T52" s="1">
        <f t="shared" si="6"/>
        <v>15.183246073298427</v>
      </c>
      <c r="U52" s="1">
        <f t="shared" si="7"/>
        <v>7.6439790575916229</v>
      </c>
      <c r="V52" s="1">
        <v>33</v>
      </c>
      <c r="W52" s="1">
        <v>23.8</v>
      </c>
      <c r="X52" s="1">
        <v>22</v>
      </c>
      <c r="Y52" s="1">
        <v>24.4</v>
      </c>
      <c r="Z52" s="1">
        <v>24.4</v>
      </c>
      <c r="AA52" s="1"/>
      <c r="AB52" s="1">
        <f t="shared" si="8"/>
        <v>169.96000000000004</v>
      </c>
      <c r="AC52" s="6">
        <v>8</v>
      </c>
      <c r="AD52" s="9">
        <f t="shared" ref="AD52:AD55" si="35">MROUND(P52,AC52*AF52)/AC52</f>
        <v>36</v>
      </c>
      <c r="AE52" s="1">
        <f t="shared" ref="AE52:AE55" si="36">AD52*AC52*G52</f>
        <v>201.6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33</v>
      </c>
      <c r="C53" s="1">
        <v>220</v>
      </c>
      <c r="D53" s="1">
        <v>96</v>
      </c>
      <c r="E53" s="1">
        <v>208</v>
      </c>
      <c r="F53" s="1">
        <v>93</v>
      </c>
      <c r="G53" s="6">
        <v>0.9</v>
      </c>
      <c r="H53" s="1">
        <v>180</v>
      </c>
      <c r="I53" s="1" t="s">
        <v>34</v>
      </c>
      <c r="J53" s="1">
        <v>281</v>
      </c>
      <c r="K53" s="1">
        <f t="shared" si="23"/>
        <v>-73</v>
      </c>
      <c r="L53" s="1">
        <f t="shared" si="3"/>
        <v>208</v>
      </c>
      <c r="M53" s="1"/>
      <c r="N53" s="1"/>
      <c r="O53" s="1">
        <f t="shared" si="24"/>
        <v>41.6</v>
      </c>
      <c r="P53" s="5">
        <f t="shared" si="33"/>
        <v>489.4</v>
      </c>
      <c r="Q53" s="5">
        <f t="shared" si="34"/>
        <v>480</v>
      </c>
      <c r="R53" s="5"/>
      <c r="S53" s="1"/>
      <c r="T53" s="1">
        <f t="shared" si="6"/>
        <v>13.774038461538462</v>
      </c>
      <c r="U53" s="1">
        <f t="shared" si="7"/>
        <v>2.2355769230769229</v>
      </c>
      <c r="V53" s="1">
        <v>19.600000000000001</v>
      </c>
      <c r="W53" s="1">
        <v>0</v>
      </c>
      <c r="X53" s="1">
        <v>11.8</v>
      </c>
      <c r="Y53" s="1">
        <v>12.6</v>
      </c>
      <c r="Z53" s="1">
        <v>11.4</v>
      </c>
      <c r="AA53" s="1"/>
      <c r="AB53" s="1">
        <f t="shared" si="8"/>
        <v>440.46</v>
      </c>
      <c r="AC53" s="6">
        <v>8</v>
      </c>
      <c r="AD53" s="9">
        <f t="shared" si="35"/>
        <v>60</v>
      </c>
      <c r="AE53" s="1">
        <f t="shared" si="36"/>
        <v>432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33</v>
      </c>
      <c r="C54" s="1"/>
      <c r="D54" s="1">
        <v>96</v>
      </c>
      <c r="E54" s="1"/>
      <c r="F54" s="1">
        <v>96</v>
      </c>
      <c r="G54" s="6">
        <v>0.9</v>
      </c>
      <c r="H54" s="1">
        <v>180</v>
      </c>
      <c r="I54" s="1" t="s">
        <v>34</v>
      </c>
      <c r="J54" s="1"/>
      <c r="K54" s="1">
        <f t="shared" si="23"/>
        <v>0</v>
      </c>
      <c r="L54" s="1">
        <f t="shared" si="3"/>
        <v>0</v>
      </c>
      <c r="M54" s="1"/>
      <c r="N54" s="1"/>
      <c r="O54" s="1">
        <f t="shared" si="24"/>
        <v>0</v>
      </c>
      <c r="P54" s="5"/>
      <c r="Q54" s="5">
        <f t="shared" si="34"/>
        <v>0</v>
      </c>
      <c r="R54" s="5"/>
      <c r="S54" s="1"/>
      <c r="T54" s="1" t="e">
        <f t="shared" si="6"/>
        <v>#DIV/0!</v>
      </c>
      <c r="U54" s="1" t="e">
        <f t="shared" si="7"/>
        <v>#DIV/0!</v>
      </c>
      <c r="V54" s="1">
        <v>1.8</v>
      </c>
      <c r="W54" s="1">
        <v>17.399999999999999</v>
      </c>
      <c r="X54" s="1">
        <v>9.4</v>
      </c>
      <c r="Y54" s="1">
        <v>6.2</v>
      </c>
      <c r="Z54" s="1">
        <v>2.4</v>
      </c>
      <c r="AA54" s="1"/>
      <c r="AB54" s="1">
        <f t="shared" si="8"/>
        <v>0</v>
      </c>
      <c r="AC54" s="6">
        <v>8</v>
      </c>
      <c r="AD54" s="9">
        <f t="shared" si="35"/>
        <v>0</v>
      </c>
      <c r="AE54" s="1">
        <f t="shared" si="36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40</v>
      </c>
      <c r="C55" s="1">
        <v>394.5</v>
      </c>
      <c r="D55" s="1">
        <v>120</v>
      </c>
      <c r="E55" s="1">
        <v>310</v>
      </c>
      <c r="F55" s="1">
        <v>149.5</v>
      </c>
      <c r="G55" s="6">
        <v>1</v>
      </c>
      <c r="H55" s="1">
        <v>180</v>
      </c>
      <c r="I55" s="1" t="s">
        <v>34</v>
      </c>
      <c r="J55" s="1">
        <v>316</v>
      </c>
      <c r="K55" s="1">
        <f t="shared" si="23"/>
        <v>-6</v>
      </c>
      <c r="L55" s="1">
        <f t="shared" si="3"/>
        <v>310</v>
      </c>
      <c r="M55" s="1"/>
      <c r="N55" s="1"/>
      <c r="O55" s="1">
        <f t="shared" si="24"/>
        <v>62</v>
      </c>
      <c r="P55" s="5">
        <f t="shared" si="33"/>
        <v>718.5</v>
      </c>
      <c r="Q55" s="5">
        <f t="shared" si="34"/>
        <v>720</v>
      </c>
      <c r="R55" s="5"/>
      <c r="S55" s="1"/>
      <c r="T55" s="1">
        <f t="shared" si="6"/>
        <v>14.024193548387096</v>
      </c>
      <c r="U55" s="1">
        <f t="shared" si="7"/>
        <v>2.411290322580645</v>
      </c>
      <c r="V55" s="1">
        <v>33.368000000000002</v>
      </c>
      <c r="W55" s="1">
        <v>56</v>
      </c>
      <c r="X55" s="1">
        <v>51.899000000000001</v>
      </c>
      <c r="Y55" s="1">
        <v>60.727999999999987</v>
      </c>
      <c r="Z55" s="1">
        <v>58</v>
      </c>
      <c r="AA55" s="1"/>
      <c r="AB55" s="1">
        <f t="shared" si="8"/>
        <v>718.5</v>
      </c>
      <c r="AC55" s="6">
        <v>5</v>
      </c>
      <c r="AD55" s="9">
        <f t="shared" si="35"/>
        <v>144</v>
      </c>
      <c r="AE55" s="1">
        <f t="shared" si="36"/>
        <v>720</v>
      </c>
      <c r="AF55" s="1">
        <f>VLOOKUP(A55,[1]Sheet!$A:$AG,32,0)</f>
        <v>12</v>
      </c>
      <c r="AG55" s="1">
        <f>VLOOKUP(A55,[1]Sheet!$A:$AG,33,0)</f>
        <v>144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1" t="s">
        <v>90</v>
      </c>
      <c r="B56" s="21" t="s">
        <v>33</v>
      </c>
      <c r="C56" s="21"/>
      <c r="D56" s="21"/>
      <c r="E56" s="21"/>
      <c r="F56" s="21"/>
      <c r="G56" s="22">
        <v>0</v>
      </c>
      <c r="H56" s="21" t="e">
        <v>#N/A</v>
      </c>
      <c r="I56" s="21" t="s">
        <v>34</v>
      </c>
      <c r="J56" s="21"/>
      <c r="K56" s="21">
        <f t="shared" si="23"/>
        <v>0</v>
      </c>
      <c r="L56" s="21">
        <f t="shared" si="3"/>
        <v>0</v>
      </c>
      <c r="M56" s="21"/>
      <c r="N56" s="21"/>
      <c r="O56" s="21">
        <f t="shared" si="24"/>
        <v>0</v>
      </c>
      <c r="P56" s="23"/>
      <c r="Q56" s="23"/>
      <c r="R56" s="23"/>
      <c r="S56" s="21"/>
      <c r="T56" s="21" t="e">
        <f t="shared" si="6"/>
        <v>#DIV/0!</v>
      </c>
      <c r="U56" s="21" t="e">
        <f t="shared" si="7"/>
        <v>#DIV/0!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 t="s">
        <v>47</v>
      </c>
      <c r="AB56" s="21">
        <f t="shared" si="8"/>
        <v>0</v>
      </c>
      <c r="AC56" s="22">
        <v>0</v>
      </c>
      <c r="AD56" s="24"/>
      <c r="AE56" s="21"/>
      <c r="AF56" s="21">
        <f>VLOOKUP(A56,[1]Sheet!$A:$AG,32,0)</f>
        <v>12</v>
      </c>
      <c r="AG56" s="2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1" t="s">
        <v>91</v>
      </c>
      <c r="B57" s="21" t="s">
        <v>33</v>
      </c>
      <c r="C57" s="21"/>
      <c r="D57" s="21"/>
      <c r="E57" s="21"/>
      <c r="F57" s="21"/>
      <c r="G57" s="22">
        <v>0</v>
      </c>
      <c r="H57" s="21" t="e">
        <v>#N/A</v>
      </c>
      <c r="I57" s="21" t="s">
        <v>34</v>
      </c>
      <c r="J57" s="21"/>
      <c r="K57" s="21">
        <f t="shared" si="23"/>
        <v>0</v>
      </c>
      <c r="L57" s="21">
        <f t="shared" si="3"/>
        <v>0</v>
      </c>
      <c r="M57" s="21"/>
      <c r="N57" s="21"/>
      <c r="O57" s="21">
        <f t="shared" si="24"/>
        <v>0</v>
      </c>
      <c r="P57" s="23"/>
      <c r="Q57" s="23"/>
      <c r="R57" s="23"/>
      <c r="S57" s="21"/>
      <c r="T57" s="21" t="e">
        <f t="shared" si="6"/>
        <v>#DIV/0!</v>
      </c>
      <c r="U57" s="21" t="e">
        <f t="shared" si="7"/>
        <v>#DIV/0!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 t="s">
        <v>47</v>
      </c>
      <c r="AB57" s="21">
        <f t="shared" si="8"/>
        <v>0</v>
      </c>
      <c r="AC57" s="22">
        <v>0</v>
      </c>
      <c r="AD57" s="24"/>
      <c r="AE57" s="21"/>
      <c r="AF57" s="21">
        <f>VLOOKUP(A57,[1]Sheet!$A:$AG,32,0)</f>
        <v>8</v>
      </c>
      <c r="AG57" s="21">
        <f>VLOOKUP(A57,[1]Sheet!$A:$AG,33,0)</f>
        <v>48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92</v>
      </c>
      <c r="B58" s="21" t="s">
        <v>33</v>
      </c>
      <c r="C58" s="21"/>
      <c r="D58" s="21"/>
      <c r="E58" s="21"/>
      <c r="F58" s="21"/>
      <c r="G58" s="22">
        <v>0</v>
      </c>
      <c r="H58" s="21" t="e">
        <v>#N/A</v>
      </c>
      <c r="I58" s="21" t="s">
        <v>34</v>
      </c>
      <c r="J58" s="21"/>
      <c r="K58" s="21">
        <f t="shared" si="23"/>
        <v>0</v>
      </c>
      <c r="L58" s="21">
        <f t="shared" si="3"/>
        <v>0</v>
      </c>
      <c r="M58" s="21"/>
      <c r="N58" s="21"/>
      <c r="O58" s="21">
        <f t="shared" si="24"/>
        <v>0</v>
      </c>
      <c r="P58" s="23"/>
      <c r="Q58" s="23"/>
      <c r="R58" s="23"/>
      <c r="S58" s="21"/>
      <c r="T58" s="21" t="e">
        <f t="shared" si="6"/>
        <v>#DIV/0!</v>
      </c>
      <c r="U58" s="21" t="e">
        <f t="shared" si="7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 t="s">
        <v>47</v>
      </c>
      <c r="AB58" s="21">
        <f t="shared" si="8"/>
        <v>0</v>
      </c>
      <c r="AC58" s="22">
        <v>0</v>
      </c>
      <c r="AD58" s="24"/>
      <c r="AE58" s="21"/>
      <c r="AF58" s="21">
        <f>VLOOKUP(A58,[1]Sheet!$A:$AG,32,0)</f>
        <v>6</v>
      </c>
      <c r="AG58" s="21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93</v>
      </c>
      <c r="B59" s="21" t="s">
        <v>33</v>
      </c>
      <c r="C59" s="21"/>
      <c r="D59" s="21"/>
      <c r="E59" s="21"/>
      <c r="F59" s="21"/>
      <c r="G59" s="22">
        <v>0</v>
      </c>
      <c r="H59" s="21" t="e">
        <v>#N/A</v>
      </c>
      <c r="I59" s="21" t="s">
        <v>34</v>
      </c>
      <c r="J59" s="21"/>
      <c r="K59" s="21">
        <f t="shared" si="23"/>
        <v>0</v>
      </c>
      <c r="L59" s="21">
        <f t="shared" si="3"/>
        <v>0</v>
      </c>
      <c r="M59" s="21"/>
      <c r="N59" s="21"/>
      <c r="O59" s="21">
        <f t="shared" si="24"/>
        <v>0</v>
      </c>
      <c r="P59" s="23"/>
      <c r="Q59" s="23"/>
      <c r="R59" s="23"/>
      <c r="S59" s="21"/>
      <c r="T59" s="21" t="e">
        <f t="shared" si="6"/>
        <v>#DIV/0!</v>
      </c>
      <c r="U59" s="21" t="e">
        <f t="shared" si="7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 t="s">
        <v>47</v>
      </c>
      <c r="AB59" s="21">
        <f t="shared" si="8"/>
        <v>0</v>
      </c>
      <c r="AC59" s="22">
        <v>0</v>
      </c>
      <c r="AD59" s="24"/>
      <c r="AE59" s="21"/>
      <c r="AF59" s="21">
        <f>VLOOKUP(A59,[1]Sheet!$A:$AG,32,0)</f>
        <v>6</v>
      </c>
      <c r="AG59" s="21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40</v>
      </c>
      <c r="C60" s="1">
        <v>362.6</v>
      </c>
      <c r="D60" s="1"/>
      <c r="E60" s="1">
        <v>96.2</v>
      </c>
      <c r="F60" s="1">
        <v>266.39999999999998</v>
      </c>
      <c r="G60" s="6">
        <v>1</v>
      </c>
      <c r="H60" s="1" t="e">
        <v>#N/A</v>
      </c>
      <c r="I60" s="1" t="s">
        <v>34</v>
      </c>
      <c r="J60" s="1">
        <v>99.9</v>
      </c>
      <c r="K60" s="1">
        <f t="shared" si="23"/>
        <v>-3.7000000000000028</v>
      </c>
      <c r="L60" s="1">
        <f t="shared" si="3"/>
        <v>96.2</v>
      </c>
      <c r="M60" s="1"/>
      <c r="N60" s="1"/>
      <c r="O60" s="1">
        <f t="shared" si="24"/>
        <v>19.240000000000002</v>
      </c>
      <c r="P60" s="5"/>
      <c r="Q60" s="5">
        <f>AD60*AC60</f>
        <v>0</v>
      </c>
      <c r="R60" s="5"/>
      <c r="S60" s="1"/>
      <c r="T60" s="1">
        <f t="shared" si="6"/>
        <v>13.846153846153843</v>
      </c>
      <c r="U60" s="1">
        <f t="shared" si="7"/>
        <v>13.846153846153843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 t="s">
        <v>95</v>
      </c>
      <c r="AB60" s="1">
        <f t="shared" si="8"/>
        <v>0</v>
      </c>
      <c r="AC60" s="6">
        <v>3.7</v>
      </c>
      <c r="AD60" s="9">
        <f>MROUND(P60,AC60*AF60)/AC60</f>
        <v>0</v>
      </c>
      <c r="AE60" s="1">
        <f>AD60*AC60*G60</f>
        <v>0</v>
      </c>
      <c r="AF60" s="1">
        <f>VLOOKUP(A60,[1]Sheet!$A:$AG,32,0)</f>
        <v>14</v>
      </c>
      <c r="AG60" s="1">
        <f>VLOOKUP(A60,[1]Sheet!$A:$AG,33,0)</f>
        <v>126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96</v>
      </c>
      <c r="B61" s="17" t="s">
        <v>33</v>
      </c>
      <c r="C61" s="17">
        <v>34</v>
      </c>
      <c r="D61" s="17"/>
      <c r="E61" s="17">
        <v>1</v>
      </c>
      <c r="F61" s="17">
        <v>33</v>
      </c>
      <c r="G61" s="18">
        <v>0</v>
      </c>
      <c r="H61" s="17" t="e">
        <v>#N/A</v>
      </c>
      <c r="I61" s="17" t="s">
        <v>41</v>
      </c>
      <c r="J61" s="17">
        <v>1</v>
      </c>
      <c r="K61" s="17">
        <f t="shared" si="23"/>
        <v>0</v>
      </c>
      <c r="L61" s="17">
        <f t="shared" si="3"/>
        <v>1</v>
      </c>
      <c r="M61" s="17"/>
      <c r="N61" s="17"/>
      <c r="O61" s="17">
        <f t="shared" si="24"/>
        <v>0.2</v>
      </c>
      <c r="P61" s="19"/>
      <c r="Q61" s="19"/>
      <c r="R61" s="19"/>
      <c r="S61" s="17"/>
      <c r="T61" s="17">
        <f t="shared" si="6"/>
        <v>165</v>
      </c>
      <c r="U61" s="17">
        <f t="shared" si="7"/>
        <v>165</v>
      </c>
      <c r="V61" s="17">
        <v>0.4</v>
      </c>
      <c r="W61" s="17">
        <v>0</v>
      </c>
      <c r="X61" s="17">
        <v>0.8</v>
      </c>
      <c r="Y61" s="17">
        <v>0.8</v>
      </c>
      <c r="Z61" s="17">
        <v>1.2</v>
      </c>
      <c r="AA61" s="26" t="s">
        <v>97</v>
      </c>
      <c r="AB61" s="17">
        <f t="shared" si="8"/>
        <v>0</v>
      </c>
      <c r="AC61" s="18">
        <v>0</v>
      </c>
      <c r="AD61" s="20"/>
      <c r="AE61" s="17"/>
      <c r="AF61" s="17"/>
      <c r="AG61" s="17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7" t="s">
        <v>98</v>
      </c>
      <c r="B62" s="17" t="s">
        <v>33</v>
      </c>
      <c r="C62" s="17">
        <v>31</v>
      </c>
      <c r="D62" s="17"/>
      <c r="E62" s="17">
        <v>1</v>
      </c>
      <c r="F62" s="17">
        <v>30</v>
      </c>
      <c r="G62" s="18">
        <v>0</v>
      </c>
      <c r="H62" s="17" t="e">
        <v>#N/A</v>
      </c>
      <c r="I62" s="17" t="s">
        <v>41</v>
      </c>
      <c r="J62" s="17">
        <v>1</v>
      </c>
      <c r="K62" s="17">
        <f t="shared" si="23"/>
        <v>0</v>
      </c>
      <c r="L62" s="17">
        <f t="shared" si="3"/>
        <v>1</v>
      </c>
      <c r="M62" s="17"/>
      <c r="N62" s="17"/>
      <c r="O62" s="17">
        <f t="shared" si="24"/>
        <v>0.2</v>
      </c>
      <c r="P62" s="19"/>
      <c r="Q62" s="19"/>
      <c r="R62" s="19"/>
      <c r="S62" s="17"/>
      <c r="T62" s="17">
        <f t="shared" si="6"/>
        <v>150</v>
      </c>
      <c r="U62" s="17">
        <f t="shared" si="7"/>
        <v>150</v>
      </c>
      <c r="V62" s="17">
        <v>1.6</v>
      </c>
      <c r="W62" s="17">
        <v>0</v>
      </c>
      <c r="X62" s="17">
        <v>0.8</v>
      </c>
      <c r="Y62" s="17">
        <v>1.4</v>
      </c>
      <c r="Z62" s="17">
        <v>4</v>
      </c>
      <c r="AA62" s="26" t="s">
        <v>97</v>
      </c>
      <c r="AB62" s="17">
        <f t="shared" si="8"/>
        <v>0</v>
      </c>
      <c r="AC62" s="18">
        <v>0</v>
      </c>
      <c r="AD62" s="20"/>
      <c r="AE62" s="17"/>
      <c r="AF62" s="17"/>
      <c r="AG62" s="17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99</v>
      </c>
      <c r="B63" s="17" t="s">
        <v>33</v>
      </c>
      <c r="C63" s="17">
        <v>51</v>
      </c>
      <c r="D63" s="17"/>
      <c r="E63" s="17">
        <v>1</v>
      </c>
      <c r="F63" s="17">
        <v>50</v>
      </c>
      <c r="G63" s="18">
        <v>0</v>
      </c>
      <c r="H63" s="17" t="e">
        <v>#N/A</v>
      </c>
      <c r="I63" s="17" t="s">
        <v>41</v>
      </c>
      <c r="J63" s="17">
        <v>1</v>
      </c>
      <c r="K63" s="17">
        <f t="shared" si="23"/>
        <v>0</v>
      </c>
      <c r="L63" s="17">
        <f t="shared" si="3"/>
        <v>1</v>
      </c>
      <c r="M63" s="17"/>
      <c r="N63" s="17"/>
      <c r="O63" s="17">
        <f t="shared" si="24"/>
        <v>0.2</v>
      </c>
      <c r="P63" s="19"/>
      <c r="Q63" s="19"/>
      <c r="R63" s="19"/>
      <c r="S63" s="17"/>
      <c r="T63" s="17">
        <f t="shared" si="6"/>
        <v>250</v>
      </c>
      <c r="U63" s="17">
        <f t="shared" si="7"/>
        <v>250</v>
      </c>
      <c r="V63" s="17">
        <v>0</v>
      </c>
      <c r="W63" s="17">
        <v>0.4</v>
      </c>
      <c r="X63" s="17">
        <v>0.8</v>
      </c>
      <c r="Y63" s="17">
        <v>0</v>
      </c>
      <c r="Z63" s="17">
        <v>0</v>
      </c>
      <c r="AA63" s="26" t="s">
        <v>97</v>
      </c>
      <c r="AB63" s="17">
        <f t="shared" si="8"/>
        <v>0</v>
      </c>
      <c r="AC63" s="18">
        <v>0</v>
      </c>
      <c r="AD63" s="20"/>
      <c r="AE63" s="17"/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102</v>
      </c>
      <c r="B64" s="17" t="s">
        <v>33</v>
      </c>
      <c r="C64" s="17">
        <v>19</v>
      </c>
      <c r="D64" s="17"/>
      <c r="E64" s="17"/>
      <c r="F64" s="17">
        <v>19</v>
      </c>
      <c r="G64" s="18">
        <v>0</v>
      </c>
      <c r="H64" s="17">
        <v>365</v>
      </c>
      <c r="I64" s="17" t="s">
        <v>41</v>
      </c>
      <c r="J64" s="17"/>
      <c r="K64" s="17">
        <f t="shared" si="23"/>
        <v>0</v>
      </c>
      <c r="L64" s="17">
        <f t="shared" si="3"/>
        <v>0</v>
      </c>
      <c r="M64" s="17"/>
      <c r="N64" s="17"/>
      <c r="O64" s="17">
        <f t="shared" si="24"/>
        <v>0</v>
      </c>
      <c r="P64" s="19"/>
      <c r="Q64" s="19"/>
      <c r="R64" s="19"/>
      <c r="S64" s="17"/>
      <c r="T64" s="17" t="e">
        <f t="shared" si="6"/>
        <v>#DIV/0!</v>
      </c>
      <c r="U64" s="17" t="e">
        <f t="shared" si="7"/>
        <v>#DIV/0!</v>
      </c>
      <c r="V64" s="17">
        <v>0.4</v>
      </c>
      <c r="W64" s="17">
        <v>0</v>
      </c>
      <c r="X64" s="17">
        <v>0</v>
      </c>
      <c r="Y64" s="17">
        <v>0</v>
      </c>
      <c r="Z64" s="17">
        <v>0</v>
      </c>
      <c r="AA64" s="26" t="s">
        <v>97</v>
      </c>
      <c r="AB64" s="17">
        <f t="shared" si="8"/>
        <v>0</v>
      </c>
      <c r="AC64" s="18">
        <v>0</v>
      </c>
      <c r="AD64" s="20"/>
      <c r="AE64" s="17"/>
      <c r="AF64" s="17"/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40</v>
      </c>
      <c r="C65" s="1">
        <v>66</v>
      </c>
      <c r="D65" s="1"/>
      <c r="E65" s="1">
        <v>9.4499999999999993</v>
      </c>
      <c r="F65" s="1">
        <v>51</v>
      </c>
      <c r="G65" s="6">
        <v>1</v>
      </c>
      <c r="H65" s="1">
        <v>180</v>
      </c>
      <c r="I65" s="1" t="s">
        <v>34</v>
      </c>
      <c r="J65" s="1">
        <v>12</v>
      </c>
      <c r="K65" s="1">
        <f t="shared" si="23"/>
        <v>-2.5500000000000007</v>
      </c>
      <c r="L65" s="1">
        <f t="shared" si="3"/>
        <v>9.4499999999999993</v>
      </c>
      <c r="M65" s="1"/>
      <c r="N65" s="1"/>
      <c r="O65" s="1">
        <f t="shared" si="24"/>
        <v>1.89</v>
      </c>
      <c r="P65" s="5"/>
      <c r="Q65" s="5">
        <f t="shared" ref="Q65:Q66" si="37">AD65*AC65</f>
        <v>0</v>
      </c>
      <c r="R65" s="5"/>
      <c r="S65" s="1"/>
      <c r="T65" s="1">
        <f t="shared" si="6"/>
        <v>26.984126984126984</v>
      </c>
      <c r="U65" s="1">
        <f t="shared" si="7"/>
        <v>26.984126984126984</v>
      </c>
      <c r="V65" s="1">
        <v>1.2</v>
      </c>
      <c r="W65" s="1">
        <v>1.2</v>
      </c>
      <c r="X65" s="1">
        <v>2.4</v>
      </c>
      <c r="Y65" s="1">
        <v>0.6</v>
      </c>
      <c r="Z65" s="1">
        <v>1.2</v>
      </c>
      <c r="AA65" s="30" t="s">
        <v>104</v>
      </c>
      <c r="AB65" s="1">
        <f t="shared" si="8"/>
        <v>0</v>
      </c>
      <c r="AC65" s="6">
        <v>3</v>
      </c>
      <c r="AD65" s="9">
        <f t="shared" ref="AD65:AD66" si="38">MROUND(P65,AC65*AF65)/AC65</f>
        <v>0</v>
      </c>
      <c r="AE65" s="1">
        <f t="shared" ref="AE65:AE66" si="39">AD65*AC65*G65</f>
        <v>0</v>
      </c>
      <c r="AF65" s="1">
        <f>VLOOKUP(A65,[1]Sheet!$A:$AG,32,0)</f>
        <v>14</v>
      </c>
      <c r="AG65" s="1">
        <f>VLOOKUP(A65,[1]Sheet!$A:$AG,33,0)</f>
        <v>126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33</v>
      </c>
      <c r="C66" s="1">
        <v>61</v>
      </c>
      <c r="D66" s="1">
        <v>336</v>
      </c>
      <c r="E66" s="1">
        <v>233</v>
      </c>
      <c r="F66" s="1">
        <v>159</v>
      </c>
      <c r="G66" s="6">
        <v>0.25</v>
      </c>
      <c r="H66" s="1">
        <v>180</v>
      </c>
      <c r="I66" s="1" t="s">
        <v>34</v>
      </c>
      <c r="J66" s="1">
        <v>233</v>
      </c>
      <c r="K66" s="1">
        <f t="shared" si="23"/>
        <v>0</v>
      </c>
      <c r="L66" s="1">
        <f t="shared" si="3"/>
        <v>233</v>
      </c>
      <c r="M66" s="1"/>
      <c r="N66" s="1"/>
      <c r="O66" s="1">
        <f t="shared" si="24"/>
        <v>46.6</v>
      </c>
      <c r="P66" s="5">
        <f t="shared" ref="P66" si="40">14*O66-F66</f>
        <v>493.4</v>
      </c>
      <c r="Q66" s="5">
        <f t="shared" si="37"/>
        <v>504</v>
      </c>
      <c r="R66" s="5"/>
      <c r="S66" s="1"/>
      <c r="T66" s="1">
        <f t="shared" si="6"/>
        <v>14.227467811158798</v>
      </c>
      <c r="U66" s="1">
        <f t="shared" si="7"/>
        <v>3.4120171673819741</v>
      </c>
      <c r="V66" s="1">
        <v>22.4</v>
      </c>
      <c r="W66" s="1">
        <v>30.6</v>
      </c>
      <c r="X66" s="1">
        <v>18.2</v>
      </c>
      <c r="Y66" s="1">
        <v>19.600000000000001</v>
      </c>
      <c r="Z66" s="1">
        <v>23.8</v>
      </c>
      <c r="AA66" s="1"/>
      <c r="AB66" s="1">
        <f t="shared" si="8"/>
        <v>123.35</v>
      </c>
      <c r="AC66" s="6">
        <v>12</v>
      </c>
      <c r="AD66" s="9">
        <f t="shared" si="38"/>
        <v>42</v>
      </c>
      <c r="AE66" s="1">
        <f t="shared" si="39"/>
        <v>126</v>
      </c>
      <c r="AF66" s="1">
        <f>VLOOKUP(A66,[1]Sheet!$A:$AG,32,0)</f>
        <v>14</v>
      </c>
      <c r="AG66" s="1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1" t="s">
        <v>106</v>
      </c>
      <c r="B67" s="21" t="s">
        <v>33</v>
      </c>
      <c r="C67" s="21"/>
      <c r="D67" s="21">
        <v>168</v>
      </c>
      <c r="E67" s="21">
        <v>22</v>
      </c>
      <c r="F67" s="21">
        <v>146</v>
      </c>
      <c r="G67" s="22">
        <v>0</v>
      </c>
      <c r="H67" s="21">
        <v>180</v>
      </c>
      <c r="I67" s="21" t="s">
        <v>100</v>
      </c>
      <c r="J67" s="21">
        <v>15</v>
      </c>
      <c r="K67" s="21">
        <f t="shared" si="23"/>
        <v>7</v>
      </c>
      <c r="L67" s="21">
        <f t="shared" si="3"/>
        <v>22</v>
      </c>
      <c r="M67" s="21"/>
      <c r="N67" s="21"/>
      <c r="O67" s="21">
        <f t="shared" si="24"/>
        <v>4.4000000000000004</v>
      </c>
      <c r="P67" s="23"/>
      <c r="Q67" s="23"/>
      <c r="R67" s="23"/>
      <c r="S67" s="21"/>
      <c r="T67" s="21">
        <f t="shared" si="6"/>
        <v>33.18181818181818</v>
      </c>
      <c r="U67" s="21">
        <f t="shared" si="7"/>
        <v>33.18181818181818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 t="s">
        <v>101</v>
      </c>
      <c r="AB67" s="21">
        <f t="shared" si="8"/>
        <v>0</v>
      </c>
      <c r="AC67" s="22">
        <v>0</v>
      </c>
      <c r="AD67" s="24"/>
      <c r="AE67" s="21"/>
      <c r="AF67" s="21"/>
      <c r="AG67" s="2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33</v>
      </c>
      <c r="C68" s="1">
        <v>161</v>
      </c>
      <c r="D68" s="1">
        <v>168</v>
      </c>
      <c r="E68" s="1">
        <v>174</v>
      </c>
      <c r="F68" s="1">
        <v>144</v>
      </c>
      <c r="G68" s="6">
        <v>0.3</v>
      </c>
      <c r="H68" s="1">
        <v>180</v>
      </c>
      <c r="I68" s="1" t="s">
        <v>34</v>
      </c>
      <c r="J68" s="1">
        <v>174</v>
      </c>
      <c r="K68" s="1">
        <f t="shared" ref="K68:K79" si="41">E68-J68</f>
        <v>0</v>
      </c>
      <c r="L68" s="1">
        <f t="shared" si="3"/>
        <v>174</v>
      </c>
      <c r="M68" s="1"/>
      <c r="N68" s="1"/>
      <c r="O68" s="1">
        <f t="shared" si="24"/>
        <v>34.799999999999997</v>
      </c>
      <c r="P68" s="5">
        <f t="shared" ref="P68:P72" si="42">14*O68-F68</f>
        <v>343.19999999999993</v>
      </c>
      <c r="Q68" s="5">
        <f t="shared" ref="Q68:Q72" si="43">AD68*AC68</f>
        <v>336</v>
      </c>
      <c r="R68" s="5"/>
      <c r="S68" s="1"/>
      <c r="T68" s="1">
        <f t="shared" si="6"/>
        <v>13.793103448275863</v>
      </c>
      <c r="U68" s="1">
        <f t="shared" si="7"/>
        <v>4.1379310344827589</v>
      </c>
      <c r="V68" s="1">
        <v>18.2</v>
      </c>
      <c r="W68" s="1">
        <v>22</v>
      </c>
      <c r="X68" s="1">
        <v>21.8</v>
      </c>
      <c r="Y68" s="1">
        <v>15.4</v>
      </c>
      <c r="Z68" s="1">
        <v>20.8</v>
      </c>
      <c r="AA68" s="1"/>
      <c r="AB68" s="1">
        <f t="shared" si="8"/>
        <v>102.95999999999998</v>
      </c>
      <c r="AC68" s="6">
        <v>12</v>
      </c>
      <c r="AD68" s="9">
        <f t="shared" ref="AD68:AD72" si="44">MROUND(P68,AC68*AF68)/AC68</f>
        <v>28</v>
      </c>
      <c r="AE68" s="1">
        <f t="shared" ref="AE68:AE72" si="45">AD68*AC68*G68</f>
        <v>100.8</v>
      </c>
      <c r="AF68" s="1">
        <f>VLOOKUP(A68,[1]Sheet!$A:$AG,32,0)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40</v>
      </c>
      <c r="C69" s="1">
        <v>1.8</v>
      </c>
      <c r="D69" s="1">
        <v>162</v>
      </c>
      <c r="E69" s="1">
        <v>45</v>
      </c>
      <c r="F69" s="1">
        <v>117</v>
      </c>
      <c r="G69" s="6">
        <v>1</v>
      </c>
      <c r="H69" s="1">
        <v>180</v>
      </c>
      <c r="I69" s="1" t="s">
        <v>34</v>
      </c>
      <c r="J69" s="1">
        <v>50.5</v>
      </c>
      <c r="K69" s="1">
        <f t="shared" si="41"/>
        <v>-5.5</v>
      </c>
      <c r="L69" s="1">
        <f t="shared" ref="L69:L79" si="46">E69-M69</f>
        <v>45</v>
      </c>
      <c r="M69" s="1"/>
      <c r="N69" s="1"/>
      <c r="O69" s="1">
        <f t="shared" ref="O69:O79" si="47">L69/5</f>
        <v>9</v>
      </c>
      <c r="P69" s="5">
        <f>16*O69-F69</f>
        <v>27</v>
      </c>
      <c r="Q69" s="5">
        <f t="shared" si="43"/>
        <v>32.4</v>
      </c>
      <c r="R69" s="5"/>
      <c r="S69" s="1"/>
      <c r="T69" s="1">
        <f t="shared" si="6"/>
        <v>16.600000000000001</v>
      </c>
      <c r="U69" s="1">
        <f t="shared" si="7"/>
        <v>13</v>
      </c>
      <c r="V69" s="1">
        <v>3.6</v>
      </c>
      <c r="W69" s="1">
        <v>12.96</v>
      </c>
      <c r="X69" s="1">
        <v>5.4</v>
      </c>
      <c r="Y69" s="1">
        <v>5.4</v>
      </c>
      <c r="Z69" s="1">
        <v>9.26</v>
      </c>
      <c r="AA69" s="1"/>
      <c r="AB69" s="1">
        <f t="shared" si="8"/>
        <v>27</v>
      </c>
      <c r="AC69" s="6">
        <v>1.8</v>
      </c>
      <c r="AD69" s="9">
        <f t="shared" si="44"/>
        <v>18</v>
      </c>
      <c r="AE69" s="1">
        <f t="shared" si="45"/>
        <v>32.4</v>
      </c>
      <c r="AF69" s="1">
        <f>VLOOKUP(A69,[1]Sheet!$A:$AG,32,0)</f>
        <v>18</v>
      </c>
      <c r="AG69" s="1">
        <f>VLOOKUP(A69,[1]Sheet!$A:$AG,33,0)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33</v>
      </c>
      <c r="C70" s="1">
        <v>40</v>
      </c>
      <c r="D70" s="1">
        <v>336</v>
      </c>
      <c r="E70" s="1">
        <v>206</v>
      </c>
      <c r="F70" s="1">
        <v>168</v>
      </c>
      <c r="G70" s="6">
        <v>0.3</v>
      </c>
      <c r="H70" s="1">
        <v>180</v>
      </c>
      <c r="I70" s="1" t="s">
        <v>34</v>
      </c>
      <c r="J70" s="1">
        <v>217</v>
      </c>
      <c r="K70" s="1">
        <f t="shared" si="41"/>
        <v>-11</v>
      </c>
      <c r="L70" s="1">
        <f t="shared" si="46"/>
        <v>206</v>
      </c>
      <c r="M70" s="1"/>
      <c r="N70" s="1"/>
      <c r="O70" s="1">
        <f t="shared" si="47"/>
        <v>41.2</v>
      </c>
      <c r="P70" s="5">
        <f t="shared" si="42"/>
        <v>408.80000000000007</v>
      </c>
      <c r="Q70" s="5">
        <f t="shared" si="43"/>
        <v>336</v>
      </c>
      <c r="R70" s="5"/>
      <c r="S70" s="1"/>
      <c r="T70" s="1">
        <f t="shared" ref="T70:T79" si="48">(F70+Q70)/O70</f>
        <v>12.233009708737864</v>
      </c>
      <c r="U70" s="1">
        <f t="shared" ref="U70:U79" si="49">F70/O70</f>
        <v>4.0776699029126213</v>
      </c>
      <c r="V70" s="1">
        <v>15.6</v>
      </c>
      <c r="W70" s="1">
        <v>18.2</v>
      </c>
      <c r="X70" s="1">
        <v>17</v>
      </c>
      <c r="Y70" s="1">
        <v>13</v>
      </c>
      <c r="Z70" s="1">
        <v>17.8</v>
      </c>
      <c r="AA70" s="1"/>
      <c r="AB70" s="1">
        <f t="shared" ref="AB70:AB79" si="50">P70*G70</f>
        <v>122.64000000000001</v>
      </c>
      <c r="AC70" s="6">
        <v>12</v>
      </c>
      <c r="AD70" s="9">
        <f t="shared" si="44"/>
        <v>28</v>
      </c>
      <c r="AE70" s="1">
        <f t="shared" si="45"/>
        <v>100.8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33</v>
      </c>
      <c r="C71" s="1">
        <v>14</v>
      </c>
      <c r="D71" s="1">
        <v>60</v>
      </c>
      <c r="E71" s="1">
        <v>72</v>
      </c>
      <c r="F71" s="1"/>
      <c r="G71" s="6">
        <v>0.2</v>
      </c>
      <c r="H71" s="1">
        <v>365</v>
      </c>
      <c r="I71" s="1" t="s">
        <v>34</v>
      </c>
      <c r="J71" s="1">
        <v>94</v>
      </c>
      <c r="K71" s="1">
        <f t="shared" si="41"/>
        <v>-22</v>
      </c>
      <c r="L71" s="1">
        <f t="shared" si="46"/>
        <v>72</v>
      </c>
      <c r="M71" s="1"/>
      <c r="N71" s="1"/>
      <c r="O71" s="1">
        <f t="shared" si="47"/>
        <v>14.4</v>
      </c>
      <c r="P71" s="5">
        <f t="shared" si="42"/>
        <v>201.6</v>
      </c>
      <c r="Q71" s="5">
        <f t="shared" si="43"/>
        <v>180</v>
      </c>
      <c r="R71" s="5"/>
      <c r="S71" s="1"/>
      <c r="T71" s="1">
        <f t="shared" si="48"/>
        <v>12.5</v>
      </c>
      <c r="U71" s="1">
        <f t="shared" si="49"/>
        <v>0</v>
      </c>
      <c r="V71" s="1">
        <v>3.2</v>
      </c>
      <c r="W71" s="1">
        <v>6.4</v>
      </c>
      <c r="X71" s="1">
        <v>2.8</v>
      </c>
      <c r="Y71" s="1">
        <v>6.2</v>
      </c>
      <c r="Z71" s="1">
        <v>7.6</v>
      </c>
      <c r="AA71" s="1"/>
      <c r="AB71" s="1">
        <f t="shared" si="50"/>
        <v>40.32</v>
      </c>
      <c r="AC71" s="6">
        <v>6</v>
      </c>
      <c r="AD71" s="9">
        <f t="shared" si="44"/>
        <v>30</v>
      </c>
      <c r="AE71" s="1">
        <f t="shared" si="45"/>
        <v>36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33</v>
      </c>
      <c r="C72" s="1">
        <v>65</v>
      </c>
      <c r="D72" s="1"/>
      <c r="E72" s="1">
        <v>71</v>
      </c>
      <c r="F72" s="1">
        <v>-6</v>
      </c>
      <c r="G72" s="6">
        <v>0.2</v>
      </c>
      <c r="H72" s="1">
        <v>365</v>
      </c>
      <c r="I72" s="1" t="s">
        <v>34</v>
      </c>
      <c r="J72" s="1">
        <v>99</v>
      </c>
      <c r="K72" s="1">
        <f t="shared" si="41"/>
        <v>-28</v>
      </c>
      <c r="L72" s="1">
        <f t="shared" si="46"/>
        <v>71</v>
      </c>
      <c r="M72" s="1"/>
      <c r="N72" s="1"/>
      <c r="O72" s="1">
        <f t="shared" si="47"/>
        <v>14.2</v>
      </c>
      <c r="P72" s="5">
        <f t="shared" si="42"/>
        <v>204.79999999999998</v>
      </c>
      <c r="Q72" s="5">
        <f t="shared" si="43"/>
        <v>180</v>
      </c>
      <c r="R72" s="5"/>
      <c r="S72" s="1"/>
      <c r="T72" s="1">
        <f t="shared" si="48"/>
        <v>12.253521126760564</v>
      </c>
      <c r="U72" s="1">
        <f t="shared" si="49"/>
        <v>-0.42253521126760568</v>
      </c>
      <c r="V72" s="1">
        <v>3.2</v>
      </c>
      <c r="W72" s="1">
        <v>6.6</v>
      </c>
      <c r="X72" s="1">
        <v>0</v>
      </c>
      <c r="Y72" s="1">
        <v>4.2</v>
      </c>
      <c r="Z72" s="1">
        <v>13.8</v>
      </c>
      <c r="AA72" s="1"/>
      <c r="AB72" s="1">
        <f t="shared" si="50"/>
        <v>40.96</v>
      </c>
      <c r="AC72" s="6">
        <v>6</v>
      </c>
      <c r="AD72" s="9">
        <f t="shared" si="44"/>
        <v>30</v>
      </c>
      <c r="AE72" s="1">
        <f t="shared" si="45"/>
        <v>36</v>
      </c>
      <c r="AF72" s="1">
        <f>VLOOKUP(A72,[1]Sheet!$A:$AG,32,0)</f>
        <v>10</v>
      </c>
      <c r="AG72" s="1">
        <f>VLOOKUP(A72,[1]Sheet!$A:$AG,33,0)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1" t="s">
        <v>112</v>
      </c>
      <c r="B73" s="21" t="s">
        <v>33</v>
      </c>
      <c r="C73" s="21"/>
      <c r="D73" s="21"/>
      <c r="E73" s="21"/>
      <c r="F73" s="21"/>
      <c r="G73" s="22">
        <v>0</v>
      </c>
      <c r="H73" s="21">
        <v>180</v>
      </c>
      <c r="I73" s="21" t="s">
        <v>34</v>
      </c>
      <c r="J73" s="21"/>
      <c r="K73" s="21">
        <f t="shared" si="41"/>
        <v>0</v>
      </c>
      <c r="L73" s="21">
        <f t="shared" si="46"/>
        <v>0</v>
      </c>
      <c r="M73" s="21"/>
      <c r="N73" s="21"/>
      <c r="O73" s="21">
        <f t="shared" si="47"/>
        <v>0</v>
      </c>
      <c r="P73" s="23"/>
      <c r="Q73" s="23"/>
      <c r="R73" s="23"/>
      <c r="S73" s="21"/>
      <c r="T73" s="21" t="e">
        <f t="shared" si="48"/>
        <v>#DIV/0!</v>
      </c>
      <c r="U73" s="21" t="e">
        <f t="shared" si="49"/>
        <v>#DIV/0!</v>
      </c>
      <c r="V73" s="21">
        <v>0.2</v>
      </c>
      <c r="W73" s="21">
        <v>0.4</v>
      </c>
      <c r="X73" s="21">
        <v>3.2</v>
      </c>
      <c r="Y73" s="21">
        <v>3.2</v>
      </c>
      <c r="Z73" s="21">
        <v>1.8</v>
      </c>
      <c r="AA73" s="21" t="s">
        <v>47</v>
      </c>
      <c r="AB73" s="21">
        <f t="shared" si="50"/>
        <v>0</v>
      </c>
      <c r="AC73" s="22">
        <v>14</v>
      </c>
      <c r="AD73" s="24"/>
      <c r="AE73" s="21"/>
      <c r="AF73" s="21">
        <f>VLOOKUP(A73,[1]Sheet!$A:$AG,32,0)</f>
        <v>14</v>
      </c>
      <c r="AG73" s="2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1" t="s">
        <v>113</v>
      </c>
      <c r="B74" s="21" t="s">
        <v>33</v>
      </c>
      <c r="C74" s="21"/>
      <c r="D74" s="21"/>
      <c r="E74" s="21"/>
      <c r="F74" s="21"/>
      <c r="G74" s="22">
        <v>0</v>
      </c>
      <c r="H74" s="21" t="e">
        <v>#N/A</v>
      </c>
      <c r="I74" s="21" t="s">
        <v>34</v>
      </c>
      <c r="J74" s="21"/>
      <c r="K74" s="21">
        <f t="shared" si="41"/>
        <v>0</v>
      </c>
      <c r="L74" s="21">
        <f t="shared" si="46"/>
        <v>0</v>
      </c>
      <c r="M74" s="21"/>
      <c r="N74" s="21"/>
      <c r="O74" s="21">
        <f t="shared" si="47"/>
        <v>0</v>
      </c>
      <c r="P74" s="23"/>
      <c r="Q74" s="23"/>
      <c r="R74" s="23"/>
      <c r="S74" s="21"/>
      <c r="T74" s="21" t="e">
        <f t="shared" si="48"/>
        <v>#DIV/0!</v>
      </c>
      <c r="U74" s="21" t="e">
        <f t="shared" si="49"/>
        <v>#DIV/0!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 t="s">
        <v>47</v>
      </c>
      <c r="AB74" s="21">
        <f t="shared" si="50"/>
        <v>0</v>
      </c>
      <c r="AC74" s="22">
        <v>0</v>
      </c>
      <c r="AD74" s="24"/>
      <c r="AE74" s="21"/>
      <c r="AF74" s="21">
        <f>VLOOKUP(A74,[1]Sheet!$A:$AG,32,0)</f>
        <v>14</v>
      </c>
      <c r="AG74" s="2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33</v>
      </c>
      <c r="C75" s="1">
        <v>205</v>
      </c>
      <c r="D75" s="1">
        <v>504</v>
      </c>
      <c r="E75" s="1">
        <v>344</v>
      </c>
      <c r="F75" s="1">
        <v>335</v>
      </c>
      <c r="G75" s="6">
        <v>0.25</v>
      </c>
      <c r="H75" s="1">
        <v>180</v>
      </c>
      <c r="I75" s="1" t="s">
        <v>34</v>
      </c>
      <c r="J75" s="1">
        <v>407</v>
      </c>
      <c r="K75" s="1">
        <f t="shared" si="41"/>
        <v>-63</v>
      </c>
      <c r="L75" s="1">
        <f t="shared" si="46"/>
        <v>344</v>
      </c>
      <c r="M75" s="1"/>
      <c r="N75" s="1"/>
      <c r="O75" s="1">
        <f t="shared" si="47"/>
        <v>68.8</v>
      </c>
      <c r="P75" s="5">
        <f t="shared" ref="P75:P79" si="51">14*O75-F75</f>
        <v>628.19999999999993</v>
      </c>
      <c r="Q75" s="5">
        <f t="shared" ref="Q75:Q79" si="52">AD75*AC75</f>
        <v>672</v>
      </c>
      <c r="R75" s="5"/>
      <c r="S75" s="1"/>
      <c r="T75" s="1">
        <f t="shared" si="48"/>
        <v>14.636627906976745</v>
      </c>
      <c r="U75" s="1">
        <f t="shared" si="49"/>
        <v>4.8691860465116283</v>
      </c>
      <c r="V75" s="1">
        <v>47</v>
      </c>
      <c r="W75" s="1">
        <v>40.200000000000003</v>
      </c>
      <c r="X75" s="1">
        <v>43.4</v>
      </c>
      <c r="Y75" s="1">
        <v>30.2</v>
      </c>
      <c r="Z75" s="1">
        <v>33.799999999999997</v>
      </c>
      <c r="AA75" s="1"/>
      <c r="AB75" s="1">
        <f t="shared" si="50"/>
        <v>157.04999999999998</v>
      </c>
      <c r="AC75" s="6">
        <v>12</v>
      </c>
      <c r="AD75" s="9">
        <f t="shared" ref="AD75:AD79" si="53">MROUND(P75,AC75*AF75)/AC75</f>
        <v>56</v>
      </c>
      <c r="AE75" s="1">
        <f t="shared" ref="AE75:AE79" si="54">AD75*AC75*G75</f>
        <v>168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33</v>
      </c>
      <c r="C76" s="1">
        <v>331</v>
      </c>
      <c r="D76" s="1">
        <v>504</v>
      </c>
      <c r="E76" s="1">
        <v>419</v>
      </c>
      <c r="F76" s="1">
        <v>381</v>
      </c>
      <c r="G76" s="6">
        <v>0.25</v>
      </c>
      <c r="H76" s="1">
        <v>180</v>
      </c>
      <c r="I76" s="1" t="s">
        <v>34</v>
      </c>
      <c r="J76" s="1">
        <v>414</v>
      </c>
      <c r="K76" s="1">
        <f t="shared" si="41"/>
        <v>5</v>
      </c>
      <c r="L76" s="1">
        <f t="shared" si="46"/>
        <v>419</v>
      </c>
      <c r="M76" s="1"/>
      <c r="N76" s="1"/>
      <c r="O76" s="1">
        <f t="shared" si="47"/>
        <v>83.8</v>
      </c>
      <c r="P76" s="5">
        <f t="shared" si="51"/>
        <v>792.2</v>
      </c>
      <c r="Q76" s="5">
        <f t="shared" si="52"/>
        <v>840</v>
      </c>
      <c r="R76" s="5"/>
      <c r="S76" s="1"/>
      <c r="T76" s="1">
        <f t="shared" si="48"/>
        <v>14.570405727923628</v>
      </c>
      <c r="U76" s="1">
        <f t="shared" si="49"/>
        <v>4.5465393794749405</v>
      </c>
      <c r="V76" s="1">
        <v>47.4</v>
      </c>
      <c r="W76" s="1">
        <v>47.4</v>
      </c>
      <c r="X76" s="1">
        <v>47.6</v>
      </c>
      <c r="Y76" s="1">
        <v>31</v>
      </c>
      <c r="Z76" s="1">
        <v>38.799999999999997</v>
      </c>
      <c r="AA76" s="1"/>
      <c r="AB76" s="1">
        <f t="shared" si="50"/>
        <v>198.05</v>
      </c>
      <c r="AC76" s="6">
        <v>12</v>
      </c>
      <c r="AD76" s="9">
        <f t="shared" si="53"/>
        <v>70</v>
      </c>
      <c r="AE76" s="1">
        <f t="shared" si="54"/>
        <v>210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40</v>
      </c>
      <c r="C77" s="1">
        <v>24.3</v>
      </c>
      <c r="D77" s="1">
        <v>37.799999999999997</v>
      </c>
      <c r="E77" s="1">
        <v>16.2</v>
      </c>
      <c r="F77" s="1">
        <v>45.9</v>
      </c>
      <c r="G77" s="6">
        <v>1</v>
      </c>
      <c r="H77" s="1">
        <v>180</v>
      </c>
      <c r="I77" s="1" t="s">
        <v>34</v>
      </c>
      <c r="J77" s="1">
        <v>18.899999999999999</v>
      </c>
      <c r="K77" s="1">
        <f t="shared" si="41"/>
        <v>-2.6999999999999993</v>
      </c>
      <c r="L77" s="1">
        <f t="shared" si="46"/>
        <v>16.2</v>
      </c>
      <c r="M77" s="1"/>
      <c r="N77" s="1"/>
      <c r="O77" s="1">
        <f t="shared" si="47"/>
        <v>3.2399999999999998</v>
      </c>
      <c r="P77" s="5"/>
      <c r="Q77" s="5">
        <f t="shared" si="52"/>
        <v>0</v>
      </c>
      <c r="R77" s="5"/>
      <c r="S77" s="1"/>
      <c r="T77" s="1">
        <f t="shared" si="48"/>
        <v>14.166666666666668</v>
      </c>
      <c r="U77" s="1">
        <f t="shared" si="49"/>
        <v>14.166666666666668</v>
      </c>
      <c r="V77" s="1">
        <v>0</v>
      </c>
      <c r="W77" s="1">
        <v>2.7</v>
      </c>
      <c r="X77" s="1">
        <v>0.54</v>
      </c>
      <c r="Y77" s="1">
        <v>3.24</v>
      </c>
      <c r="Z77" s="1">
        <v>4.8600000000000003</v>
      </c>
      <c r="AA77" s="1"/>
      <c r="AB77" s="1">
        <f t="shared" si="50"/>
        <v>0</v>
      </c>
      <c r="AC77" s="6">
        <v>2.7</v>
      </c>
      <c r="AD77" s="9">
        <f t="shared" si="53"/>
        <v>0</v>
      </c>
      <c r="AE77" s="1">
        <f t="shared" si="54"/>
        <v>0</v>
      </c>
      <c r="AF77" s="1">
        <f>VLOOKUP(A77,[1]Sheet!$A:$AG,32,0)</f>
        <v>14</v>
      </c>
      <c r="AG77" s="1">
        <f>VLOOKUP(A77,[1]Sheet!$A:$AG,33,0)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40</v>
      </c>
      <c r="C78" s="1">
        <v>550</v>
      </c>
      <c r="D78" s="1">
        <v>120</v>
      </c>
      <c r="E78" s="1">
        <v>285</v>
      </c>
      <c r="F78" s="1">
        <v>340</v>
      </c>
      <c r="G78" s="6">
        <v>1</v>
      </c>
      <c r="H78" s="1">
        <v>180</v>
      </c>
      <c r="I78" s="1" t="s">
        <v>34</v>
      </c>
      <c r="J78" s="1">
        <v>290</v>
      </c>
      <c r="K78" s="1">
        <f t="shared" si="41"/>
        <v>-5</v>
      </c>
      <c r="L78" s="1">
        <f t="shared" si="46"/>
        <v>285</v>
      </c>
      <c r="M78" s="1"/>
      <c r="N78" s="1"/>
      <c r="O78" s="1">
        <f t="shared" si="47"/>
        <v>57</v>
      </c>
      <c r="P78" s="5">
        <f t="shared" si="51"/>
        <v>458</v>
      </c>
      <c r="Q78" s="5">
        <f t="shared" si="52"/>
        <v>480</v>
      </c>
      <c r="R78" s="5"/>
      <c r="S78" s="1"/>
      <c r="T78" s="1">
        <f t="shared" si="48"/>
        <v>14.385964912280702</v>
      </c>
      <c r="U78" s="1">
        <f t="shared" si="49"/>
        <v>5.9649122807017543</v>
      </c>
      <c r="V78" s="1">
        <v>42.2</v>
      </c>
      <c r="W78" s="1">
        <v>51</v>
      </c>
      <c r="X78" s="1">
        <v>46</v>
      </c>
      <c r="Y78" s="1">
        <v>37</v>
      </c>
      <c r="Z78" s="1">
        <v>48</v>
      </c>
      <c r="AA78" s="1"/>
      <c r="AB78" s="1">
        <f t="shared" si="50"/>
        <v>458</v>
      </c>
      <c r="AC78" s="6">
        <v>5</v>
      </c>
      <c r="AD78" s="9">
        <f t="shared" si="53"/>
        <v>96</v>
      </c>
      <c r="AE78" s="1">
        <f t="shared" si="54"/>
        <v>480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33</v>
      </c>
      <c r="C79" s="1">
        <v>222</v>
      </c>
      <c r="D79" s="1">
        <v>264</v>
      </c>
      <c r="E79" s="1">
        <v>182</v>
      </c>
      <c r="F79" s="1">
        <v>283</v>
      </c>
      <c r="G79" s="6">
        <v>0.14000000000000001</v>
      </c>
      <c r="H79" s="1">
        <v>180</v>
      </c>
      <c r="I79" s="1" t="s">
        <v>34</v>
      </c>
      <c r="J79" s="1">
        <v>222</v>
      </c>
      <c r="K79" s="1">
        <f t="shared" si="41"/>
        <v>-40</v>
      </c>
      <c r="L79" s="1">
        <f t="shared" si="46"/>
        <v>182</v>
      </c>
      <c r="M79" s="1"/>
      <c r="N79" s="1"/>
      <c r="O79" s="1">
        <f t="shared" si="47"/>
        <v>36.4</v>
      </c>
      <c r="P79" s="5">
        <f t="shared" si="51"/>
        <v>226.59999999999997</v>
      </c>
      <c r="Q79" s="5">
        <f t="shared" si="52"/>
        <v>264</v>
      </c>
      <c r="R79" s="5"/>
      <c r="S79" s="1"/>
      <c r="T79" s="1">
        <f t="shared" si="48"/>
        <v>15.027472527472527</v>
      </c>
      <c r="U79" s="1">
        <f t="shared" si="49"/>
        <v>7.7747252747252746</v>
      </c>
      <c r="V79" s="1">
        <v>27.4</v>
      </c>
      <c r="W79" s="1">
        <v>23.4</v>
      </c>
      <c r="X79" s="1">
        <v>23.4</v>
      </c>
      <c r="Y79" s="1">
        <v>31.8</v>
      </c>
      <c r="Z79" s="1">
        <v>28.6</v>
      </c>
      <c r="AA79" s="1"/>
      <c r="AB79" s="1">
        <f t="shared" si="50"/>
        <v>31.723999999999997</v>
      </c>
      <c r="AC79" s="6">
        <v>22</v>
      </c>
      <c r="AD79" s="9">
        <f t="shared" si="53"/>
        <v>12</v>
      </c>
      <c r="AE79" s="1">
        <f t="shared" si="54"/>
        <v>36.96</v>
      </c>
      <c r="AF79" s="1">
        <f>VLOOKUP(A79,[1]Sheet!$A:$AG,32,0)</f>
        <v>12</v>
      </c>
      <c r="AG79" s="1">
        <f>VLOOKUP(A79,[1]Sheet!$A:$AG,33,0)</f>
        <v>84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79" xr:uid="{3F915A60-BE72-447A-AAFA-AA565765484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2024-08-08T09:05:21Z</dcterms:created>
  <dcterms:modified xsi:type="dcterms:W3CDTF">2024-08-08T09:42:05Z</dcterms:modified>
</cp:coreProperties>
</file>