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8,08,24 ПОКОМ КИ филиалы\1 машина Донецк_Мелитополь_Гермес\"/>
    </mc:Choice>
  </mc:AlternateContent>
  <xr:revisionPtr revIDLastSave="0" documentId="13_ncr:1_{8CD57943-921C-4D9F-92CA-4EF276DEE9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AE613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4" i="1"/>
  <c r="Y543" i="1"/>
  <c r="X543" i="1"/>
  <c r="BP542" i="1"/>
  <c r="BO542" i="1"/>
  <c r="BN542" i="1"/>
  <c r="BM542" i="1"/>
  <c r="Z542" i="1"/>
  <c r="Z543" i="1" s="1"/>
  <c r="Y542" i="1"/>
  <c r="Y544" i="1" s="1"/>
  <c r="P542" i="1"/>
  <c r="X540" i="1"/>
  <c r="X539" i="1"/>
  <c r="BP538" i="1"/>
  <c r="BO538" i="1"/>
  <c r="BN538" i="1"/>
  <c r="BM538" i="1"/>
  <c r="Z538" i="1"/>
  <c r="Y538" i="1"/>
  <c r="P538" i="1"/>
  <c r="BO537" i="1"/>
  <c r="BM537" i="1"/>
  <c r="Y537" i="1"/>
  <c r="P537" i="1"/>
  <c r="BP536" i="1"/>
  <c r="BO536" i="1"/>
  <c r="BN536" i="1"/>
  <c r="BM536" i="1"/>
  <c r="Z536" i="1"/>
  <c r="Y536" i="1"/>
  <c r="P536" i="1"/>
  <c r="X534" i="1"/>
  <c r="X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Y524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BO510" i="1"/>
  <c r="BM510" i="1"/>
  <c r="Y510" i="1"/>
  <c r="P510" i="1"/>
  <c r="X506" i="1"/>
  <c r="X505" i="1"/>
  <c r="BO504" i="1"/>
  <c r="BM504" i="1"/>
  <c r="Y504" i="1"/>
  <c r="X502" i="1"/>
  <c r="Y501" i="1"/>
  <c r="X501" i="1"/>
  <c r="BP500" i="1"/>
  <c r="BO500" i="1"/>
  <c r="BN500" i="1"/>
  <c r="BM500" i="1"/>
  <c r="Z500" i="1"/>
  <c r="Y500" i="1"/>
  <c r="P500" i="1"/>
  <c r="BO499" i="1"/>
  <c r="BM499" i="1"/>
  <c r="Y499" i="1"/>
  <c r="X496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X489" i="1"/>
  <c r="Y488" i="1"/>
  <c r="X488" i="1"/>
  <c r="BP487" i="1"/>
  <c r="BO487" i="1"/>
  <c r="BN487" i="1"/>
  <c r="BM487" i="1"/>
  <c r="Z487" i="1"/>
  <c r="Z488" i="1" s="1"/>
  <c r="Y487" i="1"/>
  <c r="Y489" i="1" s="1"/>
  <c r="P487" i="1"/>
  <c r="X485" i="1"/>
  <c r="Y484" i="1"/>
  <c r="X484" i="1"/>
  <c r="BP483" i="1"/>
  <c r="BO483" i="1"/>
  <c r="BN483" i="1"/>
  <c r="BM483" i="1"/>
  <c r="Z483" i="1"/>
  <c r="Z484" i="1" s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BP469" i="1"/>
  <c r="BO469" i="1"/>
  <c r="BN469" i="1"/>
  <c r="BM469" i="1"/>
  <c r="Z469" i="1"/>
  <c r="Y469" i="1"/>
  <c r="Y475" i="1" s="1"/>
  <c r="P469" i="1"/>
  <c r="X467" i="1"/>
  <c r="Y466" i="1"/>
  <c r="X466" i="1"/>
  <c r="BP465" i="1"/>
  <c r="BO465" i="1"/>
  <c r="BN465" i="1"/>
  <c r="BM465" i="1"/>
  <c r="Z465" i="1"/>
  <c r="Z466" i="1" s="1"/>
  <c r="Y465" i="1"/>
  <c r="Y467" i="1" s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Y462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BO429" i="1"/>
  <c r="BM429" i="1"/>
  <c r="Y429" i="1"/>
  <c r="X427" i="1"/>
  <c r="Y426" i="1"/>
  <c r="X426" i="1"/>
  <c r="BP425" i="1"/>
  <c r="BO425" i="1"/>
  <c r="BN425" i="1"/>
  <c r="BM425" i="1"/>
  <c r="Z425" i="1"/>
  <c r="Z426" i="1" s="1"/>
  <c r="Y425" i="1"/>
  <c r="P425" i="1"/>
  <c r="X421" i="1"/>
  <c r="Y420" i="1"/>
  <c r="X420" i="1"/>
  <c r="BP419" i="1"/>
  <c r="BO419" i="1"/>
  <c r="BN419" i="1"/>
  <c r="BM419" i="1"/>
  <c r="Z419" i="1"/>
  <c r="Z420" i="1" s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7" i="1" s="1"/>
  <c r="P411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X390" i="1"/>
  <c r="X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Y390" i="1" s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5" i="1"/>
  <c r="Y364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Y365" i="1" s="1"/>
  <c r="P361" i="1"/>
  <c r="X359" i="1"/>
  <c r="Y358" i="1"/>
  <c r="X358" i="1"/>
  <c r="BP357" i="1"/>
  <c r="BO357" i="1"/>
  <c r="BN357" i="1"/>
  <c r="BM357" i="1"/>
  <c r="Z357" i="1"/>
  <c r="Z358" i="1" s="1"/>
  <c r="Y357" i="1"/>
  <c r="V613" i="1" s="1"/>
  <c r="P357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P350" i="1"/>
  <c r="X348" i="1"/>
  <c r="Y347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BP343" i="1"/>
  <c r="BO343" i="1"/>
  <c r="BN343" i="1"/>
  <c r="BM343" i="1"/>
  <c r="Z343" i="1"/>
  <c r="Y343" i="1"/>
  <c r="Y348" i="1" s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Y341" i="1" s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Y307" i="1" s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61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Q613" i="1" s="1"/>
  <c r="P280" i="1"/>
  <c r="X277" i="1"/>
  <c r="Y276" i="1"/>
  <c r="X276" i="1"/>
  <c r="BP275" i="1"/>
  <c r="BO275" i="1"/>
  <c r="BN275" i="1"/>
  <c r="BM275" i="1"/>
  <c r="Z275" i="1"/>
  <c r="Z276" i="1" s="1"/>
  <c r="Y275" i="1"/>
  <c r="P613" i="1" s="1"/>
  <c r="X272" i="1"/>
  <c r="X271" i="1"/>
  <c r="BO270" i="1"/>
  <c r="BM270" i="1"/>
  <c r="Y270" i="1"/>
  <c r="BO269" i="1"/>
  <c r="BM269" i="1"/>
  <c r="Y269" i="1"/>
  <c r="BO268" i="1"/>
  <c r="BM268" i="1"/>
  <c r="Y268" i="1"/>
  <c r="BO267" i="1"/>
  <c r="BM267" i="1"/>
  <c r="Y267" i="1"/>
  <c r="BO266" i="1"/>
  <c r="BM266" i="1"/>
  <c r="Y266" i="1"/>
  <c r="X263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BO254" i="1"/>
  <c r="BM254" i="1"/>
  <c r="Y254" i="1"/>
  <c r="P254" i="1"/>
  <c r="X251" i="1"/>
  <c r="X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39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BO221" i="1"/>
  <c r="BM221" i="1"/>
  <c r="Y221" i="1"/>
  <c r="P221" i="1"/>
  <c r="BP220" i="1"/>
  <c r="BO220" i="1"/>
  <c r="BN220" i="1"/>
  <c r="BM220" i="1"/>
  <c r="Z220" i="1"/>
  <c r="Y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Y200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X195" i="1"/>
  <c r="X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6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Z115" i="1" l="1"/>
  <c r="Z139" i="1"/>
  <c r="Z160" i="1"/>
  <c r="Z205" i="1"/>
  <c r="H9" i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H613" i="1"/>
  <c r="Y168" i="1"/>
  <c r="BP173" i="1"/>
  <c r="BN173" i="1"/>
  <c r="Z173" i="1"/>
  <c r="BP187" i="1"/>
  <c r="BN187" i="1"/>
  <c r="Z187" i="1"/>
  <c r="Z194" i="1" s="1"/>
  <c r="BP191" i="1"/>
  <c r="BN191" i="1"/>
  <c r="Z191" i="1"/>
  <c r="BP204" i="1"/>
  <c r="BN204" i="1"/>
  <c r="Z204" i="1"/>
  <c r="Y206" i="1"/>
  <c r="Y217" i="1"/>
  <c r="BP208" i="1"/>
  <c r="BN208" i="1"/>
  <c r="Z208" i="1"/>
  <c r="BP212" i="1"/>
  <c r="BN212" i="1"/>
  <c r="Z212" i="1"/>
  <c r="Y216" i="1"/>
  <c r="BP221" i="1"/>
  <c r="BN221" i="1"/>
  <c r="Z221" i="1"/>
  <c r="Z230" i="1" s="1"/>
  <c r="BP229" i="1"/>
  <c r="BN229" i="1"/>
  <c r="Z229" i="1"/>
  <c r="Y231" i="1"/>
  <c r="Y239" i="1"/>
  <c r="BP233" i="1"/>
  <c r="BN233" i="1"/>
  <c r="Z233" i="1"/>
  <c r="Y238" i="1"/>
  <c r="BP244" i="1"/>
  <c r="BN244" i="1"/>
  <c r="Z244" i="1"/>
  <c r="Z250" i="1" s="1"/>
  <c r="BP249" i="1"/>
  <c r="BN249" i="1"/>
  <c r="Z249" i="1"/>
  <c r="Y251" i="1"/>
  <c r="M613" i="1"/>
  <c r="Y263" i="1"/>
  <c r="BP254" i="1"/>
  <c r="BN254" i="1"/>
  <c r="Z254" i="1"/>
  <c r="BP257" i="1"/>
  <c r="BN257" i="1"/>
  <c r="Z257" i="1"/>
  <c r="Y262" i="1"/>
  <c r="O613" i="1"/>
  <c r="Y271" i="1"/>
  <c r="BP266" i="1"/>
  <c r="BN266" i="1"/>
  <c r="Z266" i="1"/>
  <c r="BP268" i="1"/>
  <c r="BN268" i="1"/>
  <c r="Z268" i="1"/>
  <c r="BP270" i="1"/>
  <c r="BN270" i="1"/>
  <c r="Z270" i="1"/>
  <c r="Y272" i="1"/>
  <c r="BP288" i="1"/>
  <c r="BN288" i="1"/>
  <c r="Z288" i="1"/>
  <c r="Z292" i="1" s="1"/>
  <c r="Y292" i="1"/>
  <c r="BP306" i="1"/>
  <c r="BN306" i="1"/>
  <c r="Z306" i="1"/>
  <c r="Z307" i="1" s="1"/>
  <c r="Y308" i="1"/>
  <c r="Z318" i="1"/>
  <c r="BP315" i="1"/>
  <c r="BN315" i="1"/>
  <c r="Z315" i="1"/>
  <c r="F9" i="1"/>
  <c r="J9" i="1"/>
  <c r="Z22" i="1"/>
  <c r="Z23" i="1" s="1"/>
  <c r="BN22" i="1"/>
  <c r="BP22" i="1"/>
  <c r="Y23" i="1"/>
  <c r="X60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BN92" i="1"/>
  <c r="BP92" i="1"/>
  <c r="Z93" i="1"/>
  <c r="BN93" i="1"/>
  <c r="Z97" i="1"/>
  <c r="Z100" i="1" s="1"/>
  <c r="BN97" i="1"/>
  <c r="BP97" i="1"/>
  <c r="Z99" i="1"/>
  <c r="BN99" i="1"/>
  <c r="Z104" i="1"/>
  <c r="Z107" i="1" s="1"/>
  <c r="BN104" i="1"/>
  <c r="BP104" i="1"/>
  <c r="Y108" i="1"/>
  <c r="Z111" i="1"/>
  <c r="BN111" i="1"/>
  <c r="Z113" i="1"/>
  <c r="BN113" i="1"/>
  <c r="F613" i="1"/>
  <c r="Z120" i="1"/>
  <c r="Z124" i="1" s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BN159" i="1"/>
  <c r="Z164" i="1"/>
  <c r="BN164" i="1"/>
  <c r="BP164" i="1"/>
  <c r="Z166" i="1"/>
  <c r="BN166" i="1"/>
  <c r="Y167" i="1"/>
  <c r="BP171" i="1"/>
  <c r="BN171" i="1"/>
  <c r="Z171" i="1"/>
  <c r="Z175" i="1" s="1"/>
  <c r="Y175" i="1"/>
  <c r="Z181" i="1"/>
  <c r="BP179" i="1"/>
  <c r="BN179" i="1"/>
  <c r="Z179" i="1"/>
  <c r="BP189" i="1"/>
  <c r="BN189" i="1"/>
  <c r="Z189" i="1"/>
  <c r="BP193" i="1"/>
  <c r="BN193" i="1"/>
  <c r="Z193" i="1"/>
  <c r="Y195" i="1"/>
  <c r="J613" i="1"/>
  <c r="Y201" i="1"/>
  <c r="BP198" i="1"/>
  <c r="BN198" i="1"/>
  <c r="Z198" i="1"/>
  <c r="Z200" i="1" s="1"/>
  <c r="Y205" i="1"/>
  <c r="BP210" i="1"/>
  <c r="BN210" i="1"/>
  <c r="Z210" i="1"/>
  <c r="BP214" i="1"/>
  <c r="BN214" i="1"/>
  <c r="Z214" i="1"/>
  <c r="Y230" i="1"/>
  <c r="BP222" i="1"/>
  <c r="BN222" i="1"/>
  <c r="Z222" i="1"/>
  <c r="BP234" i="1"/>
  <c r="BN234" i="1"/>
  <c r="Z234" i="1"/>
  <c r="BP247" i="1"/>
  <c r="BN247" i="1"/>
  <c r="Z247" i="1"/>
  <c r="BP255" i="1"/>
  <c r="BN255" i="1"/>
  <c r="Z255" i="1"/>
  <c r="BP260" i="1"/>
  <c r="BN260" i="1"/>
  <c r="Z260" i="1"/>
  <c r="BP267" i="1"/>
  <c r="BN267" i="1"/>
  <c r="Z267" i="1"/>
  <c r="BP269" i="1"/>
  <c r="BN269" i="1"/>
  <c r="Z269" i="1"/>
  <c r="R613" i="1"/>
  <c r="BP290" i="1"/>
  <c r="BN290" i="1"/>
  <c r="Z290" i="1"/>
  <c r="BP322" i="1"/>
  <c r="BN322" i="1"/>
  <c r="Z322" i="1"/>
  <c r="Z325" i="1" s="1"/>
  <c r="I613" i="1"/>
  <c r="Y194" i="1"/>
  <c r="K613" i="1"/>
  <c r="Y250" i="1"/>
  <c r="Y277" i="1"/>
  <c r="Y284" i="1"/>
  <c r="Y293" i="1"/>
  <c r="Y298" i="1"/>
  <c r="T613" i="1"/>
  <c r="Y303" i="1"/>
  <c r="U613" i="1"/>
  <c r="Y319" i="1"/>
  <c r="Y325" i="1"/>
  <c r="BP324" i="1"/>
  <c r="BN324" i="1"/>
  <c r="Z324" i="1"/>
  <c r="Y326" i="1"/>
  <c r="Y335" i="1"/>
  <c r="BP328" i="1"/>
  <c r="BN328" i="1"/>
  <c r="Z328" i="1"/>
  <c r="BP332" i="1"/>
  <c r="BN332" i="1"/>
  <c r="Z332" i="1"/>
  <c r="BP339" i="1"/>
  <c r="BN339" i="1"/>
  <c r="Z339" i="1"/>
  <c r="Z347" i="1"/>
  <c r="BP345" i="1"/>
  <c r="BN345" i="1"/>
  <c r="Z345" i="1"/>
  <c r="Y354" i="1"/>
  <c r="BP362" i="1"/>
  <c r="BN362" i="1"/>
  <c r="Z362" i="1"/>
  <c r="Z364" i="1" s="1"/>
  <c r="BP372" i="1"/>
  <c r="BN372" i="1"/>
  <c r="Z372" i="1"/>
  <c r="BP376" i="1"/>
  <c r="BN376" i="1"/>
  <c r="Z376" i="1"/>
  <c r="Y383" i="1"/>
  <c r="BP388" i="1"/>
  <c r="BN388" i="1"/>
  <c r="Z388" i="1"/>
  <c r="Y395" i="1"/>
  <c r="BP392" i="1"/>
  <c r="BN392" i="1"/>
  <c r="Z392" i="1"/>
  <c r="Z394" i="1" s="1"/>
  <c r="BP400" i="1"/>
  <c r="BN400" i="1"/>
  <c r="Z400" i="1"/>
  <c r="Y409" i="1"/>
  <c r="BP412" i="1"/>
  <c r="BN412" i="1"/>
  <c r="Z412" i="1"/>
  <c r="Z416" i="1" s="1"/>
  <c r="Y416" i="1"/>
  <c r="Y451" i="1"/>
  <c r="BP429" i="1"/>
  <c r="BN429" i="1"/>
  <c r="Z429" i="1"/>
  <c r="BP431" i="1"/>
  <c r="BN431" i="1"/>
  <c r="Z431" i="1"/>
  <c r="BP433" i="1"/>
  <c r="BN433" i="1"/>
  <c r="Z433" i="1"/>
  <c r="BP437" i="1"/>
  <c r="BN437" i="1"/>
  <c r="Z437" i="1"/>
  <c r="BP441" i="1"/>
  <c r="BN441" i="1"/>
  <c r="Z441" i="1"/>
  <c r="BP448" i="1"/>
  <c r="BN448" i="1"/>
  <c r="Z448" i="1"/>
  <c r="Y455" i="1"/>
  <c r="BP460" i="1"/>
  <c r="BN460" i="1"/>
  <c r="Z460" i="1"/>
  <c r="BP473" i="1"/>
  <c r="BN473" i="1"/>
  <c r="Z473" i="1"/>
  <c r="Z495" i="1"/>
  <c r="BP493" i="1"/>
  <c r="BN493" i="1"/>
  <c r="Z493" i="1"/>
  <c r="Y495" i="1"/>
  <c r="BP529" i="1"/>
  <c r="BN529" i="1"/>
  <c r="Z529" i="1"/>
  <c r="Y533" i="1"/>
  <c r="BP537" i="1"/>
  <c r="BN537" i="1"/>
  <c r="Z537" i="1"/>
  <c r="Z539" i="1" s="1"/>
  <c r="Y539" i="1"/>
  <c r="BP330" i="1"/>
  <c r="BN330" i="1"/>
  <c r="Z330" i="1"/>
  <c r="Y334" i="1"/>
  <c r="Y340" i="1"/>
  <c r="BP337" i="1"/>
  <c r="BN337" i="1"/>
  <c r="Z337" i="1"/>
  <c r="Z340" i="1" s="1"/>
  <c r="Z353" i="1"/>
  <c r="BP351" i="1"/>
  <c r="BN351" i="1"/>
  <c r="Z351" i="1"/>
  <c r="BP370" i="1"/>
  <c r="BN370" i="1"/>
  <c r="Z370" i="1"/>
  <c r="BP374" i="1"/>
  <c r="BN374" i="1"/>
  <c r="Z374" i="1"/>
  <c r="Z378" i="1" s="1"/>
  <c r="Y378" i="1"/>
  <c r="BP382" i="1"/>
  <c r="BN382" i="1"/>
  <c r="Z382" i="1"/>
  <c r="Z383" i="1" s="1"/>
  <c r="Y384" i="1"/>
  <c r="Y389" i="1"/>
  <c r="BP386" i="1"/>
  <c r="BN386" i="1"/>
  <c r="Z386" i="1"/>
  <c r="X613" i="1"/>
  <c r="Y403" i="1"/>
  <c r="BP398" i="1"/>
  <c r="BN398" i="1"/>
  <c r="Z398" i="1"/>
  <c r="Z402" i="1" s="1"/>
  <c r="Y402" i="1"/>
  <c r="Z408" i="1"/>
  <c r="BP406" i="1"/>
  <c r="BN406" i="1"/>
  <c r="Z406" i="1"/>
  <c r="BP414" i="1"/>
  <c r="BN414" i="1"/>
  <c r="Z414" i="1"/>
  <c r="BP430" i="1"/>
  <c r="BN430" i="1"/>
  <c r="Z430" i="1"/>
  <c r="BP432" i="1"/>
  <c r="BN432" i="1"/>
  <c r="Z432" i="1"/>
  <c r="BP436" i="1"/>
  <c r="BN436" i="1"/>
  <c r="Z436" i="1"/>
  <c r="BP440" i="1"/>
  <c r="BN440" i="1"/>
  <c r="Z440" i="1"/>
  <c r="BP447" i="1"/>
  <c r="BN447" i="1"/>
  <c r="Z447" i="1"/>
  <c r="Y450" i="1"/>
  <c r="BP454" i="1"/>
  <c r="BN454" i="1"/>
  <c r="Z454" i="1"/>
  <c r="Z455" i="1" s="1"/>
  <c r="Y456" i="1"/>
  <c r="Y461" i="1"/>
  <c r="BP458" i="1"/>
  <c r="BN458" i="1"/>
  <c r="Z458" i="1"/>
  <c r="Z461" i="1" s="1"/>
  <c r="BP474" i="1"/>
  <c r="BN474" i="1"/>
  <c r="Z474" i="1"/>
  <c r="Y476" i="1"/>
  <c r="Y481" i="1"/>
  <c r="BP478" i="1"/>
  <c r="BN478" i="1"/>
  <c r="Z478" i="1"/>
  <c r="Z480" i="1" s="1"/>
  <c r="Y505" i="1"/>
  <c r="BP504" i="1"/>
  <c r="BN504" i="1"/>
  <c r="Z504" i="1"/>
  <c r="Z505" i="1" s="1"/>
  <c r="Y506" i="1"/>
  <c r="AC613" i="1"/>
  <c r="Y520" i="1"/>
  <c r="BP510" i="1"/>
  <c r="BN510" i="1"/>
  <c r="Z510" i="1"/>
  <c r="Y519" i="1"/>
  <c r="BP513" i="1"/>
  <c r="BN513" i="1"/>
  <c r="Z513" i="1"/>
  <c r="BP517" i="1"/>
  <c r="BN517" i="1"/>
  <c r="Z517" i="1"/>
  <c r="Z524" i="1"/>
  <c r="BP549" i="1"/>
  <c r="BN549" i="1"/>
  <c r="Z549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Y584" i="1"/>
  <c r="BP581" i="1"/>
  <c r="BN581" i="1"/>
  <c r="Z581" i="1"/>
  <c r="Z613" i="1"/>
  <c r="Y359" i="1"/>
  <c r="W613" i="1"/>
  <c r="Y379" i="1"/>
  <c r="Y613" i="1"/>
  <c r="Y427" i="1"/>
  <c r="AB613" i="1"/>
  <c r="Y502" i="1"/>
  <c r="BP499" i="1"/>
  <c r="BN499" i="1"/>
  <c r="Z499" i="1"/>
  <c r="Z501" i="1" s="1"/>
  <c r="BP511" i="1"/>
  <c r="BN511" i="1"/>
  <c r="Z511" i="1"/>
  <c r="BP515" i="1"/>
  <c r="BN515" i="1"/>
  <c r="Z515" i="1"/>
  <c r="BP523" i="1"/>
  <c r="BN523" i="1"/>
  <c r="Z523" i="1"/>
  <c r="Y525" i="1"/>
  <c r="Y534" i="1"/>
  <c r="BP527" i="1"/>
  <c r="BN527" i="1"/>
  <c r="Z527" i="1"/>
  <c r="Z533" i="1" s="1"/>
  <c r="BP531" i="1"/>
  <c r="BN531" i="1"/>
  <c r="Z531" i="1"/>
  <c r="Y540" i="1"/>
  <c r="Y555" i="1"/>
  <c r="Y556" i="1"/>
  <c r="BP548" i="1"/>
  <c r="BN548" i="1"/>
  <c r="Z548" i="1"/>
  <c r="AD613" i="1"/>
  <c r="AA613" i="1"/>
  <c r="Y496" i="1"/>
  <c r="BP550" i="1"/>
  <c r="BN550" i="1"/>
  <c r="Z550" i="1"/>
  <c r="BP552" i="1"/>
  <c r="BN552" i="1"/>
  <c r="Z552" i="1"/>
  <c r="BP554" i="1"/>
  <c r="BN554" i="1"/>
  <c r="Z554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519" i="1" l="1"/>
  <c r="Y605" i="1"/>
  <c r="Z262" i="1"/>
  <c r="Z216" i="1"/>
  <c r="Y603" i="1"/>
  <c r="Z571" i="1"/>
  <c r="Z555" i="1"/>
  <c r="Z583" i="1"/>
  <c r="Z389" i="1"/>
  <c r="Z475" i="1"/>
  <c r="Z450" i="1"/>
  <c r="Z334" i="1"/>
  <c r="Z167" i="1"/>
  <c r="Z94" i="1"/>
  <c r="Z608" i="1" s="1"/>
  <c r="Y607" i="1"/>
  <c r="Y604" i="1"/>
  <c r="Y606" i="1" s="1"/>
  <c r="Z271" i="1"/>
  <c r="Z238" i="1"/>
</calcChain>
</file>

<file path=xl/sharedStrings.xml><?xml version="1.0" encoding="utf-8"?>
<sst xmlns="http://schemas.openxmlformats.org/spreadsheetml/2006/main" count="2537" uniqueCount="841">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</sst>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2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0</v>
      </c>
      <c r="Y69" s="383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0</v>
      </c>
      <c r="Y75" s="384">
        <f>IFERROR(Y68/H68,"0")+IFERROR(Y69/H69,"0")+IFERROR(Y70/H70,"0")+IFERROR(Y71/H71,"0")+IFERROR(Y72/H72,"0")+IFERROR(Y73/H73,"0")+IFERROR(Y74/H74,"0")</f>
        <v>0</v>
      </c>
      <c r="Z75" s="384">
        <f>IFERROR(IF(Z68="",0,Z68),"0")+IFERROR(IF(Z69="",0,Z69),"0")+IFERROR(IF(Z70="",0,Z70),"0")+IFERROR(IF(Z71="",0,Z71),"0")+IFERROR(IF(Z72="",0,Z72),"0")+IFERROR(IF(Z73="",0,Z73),"0")+IFERROR(IF(Z74="",0,Z74),"0")</f>
        <v>0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0</v>
      </c>
      <c r="Y76" s="384">
        <f>IFERROR(SUM(Y68:Y74),"0")</f>
        <v>0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0</v>
      </c>
      <c r="Y106" s="383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0</v>
      </c>
      <c r="Y107" s="384">
        <f>IFERROR(Y104/H104,"0")+IFERROR(Y105/H105,"0")+IFERROR(Y106/H106,"0")</f>
        <v>0</v>
      </c>
      <c r="Z107" s="384">
        <f>IFERROR(IF(Z104="",0,Z104),"0")+IFERROR(IF(Z105="",0,Z105),"0")+IFERROR(IF(Z106="",0,Z106),"0")</f>
        <v>0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0</v>
      </c>
      <c r="Y108" s="384">
        <f>IFERROR(SUM(Y104:Y106),"0")</f>
        <v>0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4301051477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4301051476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0</v>
      </c>
      <c r="Y178" s="383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0</v>
      </c>
      <c r="Y181" s="384">
        <f>IFERROR(Y178/H178,"0")+IFERROR(Y179/H179,"0")+IFERROR(Y180/H180,"0")</f>
        <v>0</v>
      </c>
      <c r="Z181" s="384">
        <f>IFERROR(IF(Z178="",0,Z178),"0")+IFERROR(IF(Z179="",0,Z179),"0")+IFERROR(IF(Z180="",0,Z180),"0")</f>
        <v>0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0</v>
      </c>
      <c r="Y182" s="384">
        <f>IFERROR(SUM(Y178:Y180),"0")</f>
        <v>0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0</v>
      </c>
      <c r="Y186" s="383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0</v>
      </c>
      <c r="Y188" s="383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0</v>
      </c>
      <c r="Y194" s="384">
        <f>IFERROR(Y186/H186,"0")+IFERROR(Y187/H187,"0")+IFERROR(Y188/H188,"0")+IFERROR(Y189/H189,"0")+IFERROR(Y190/H190,"0")+IFERROR(Y191/H191,"0")+IFERROR(Y192/H192,"0")+IFERROR(Y193/H193,"0")</f>
        <v>0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0</v>
      </c>
      <c r="Y195" s="384">
        <f>IFERROR(SUM(Y186:Y193),"0")</f>
        <v>0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0</v>
      </c>
      <c r="Y208" s="383">
        <f t="shared" ref="Y208:Y215" si="31"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0</v>
      </c>
      <c r="BN208" s="64">
        <f t="shared" ref="BN208:BN215" si="33">IFERROR(Y208*I208/H208,"0")</f>
        <v>0</v>
      </c>
      <c r="BO208" s="64">
        <f t="shared" ref="BO208:BO215" si="34">IFERROR(1/J208*(X208/H208),"0")</f>
        <v>0</v>
      </c>
      <c r="BP208" s="64">
        <f t="shared" ref="BP208:BP215" si="35">IFERROR(1/J208*(Y208/H208),"0")</f>
        <v>0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0</v>
      </c>
      <c r="Y209" s="383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0</v>
      </c>
      <c r="Y210" s="383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0</v>
      </c>
      <c r="Y211" s="383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0</v>
      </c>
      <c r="Y216" s="384">
        <f>IFERROR(Y208/H208,"0")+IFERROR(Y209/H209,"0")+IFERROR(Y210/H210,"0")+IFERROR(Y211/H211,"0")+IFERROR(Y212/H212,"0")+IFERROR(Y213/H213,"0")+IFERROR(Y214/H214,"0")+IFERROR(Y215/H215,"0")</f>
        <v>0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0</v>
      </c>
      <c r="Y217" s="384">
        <f>IFERROR(SUM(Y208:Y215),"0")</f>
        <v>0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0</v>
      </c>
      <c r="Y219" s="383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0</v>
      </c>
      <c r="Y220" s="383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0</v>
      </c>
      <c r="Y222" s="383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0</v>
      </c>
      <c r="Y229" s="383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0</v>
      </c>
      <c r="Y231" s="384">
        <f>IFERROR(SUM(Y219:Y229),"0")</f>
        <v>0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4301060360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2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341</v>
      </c>
      <c r="C234" s="31">
        <v>4301060404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7" t="s">
        <v>342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4301011717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56</v>
      </c>
      <c r="K242" s="32" t="s">
        <v>113</v>
      </c>
      <c r="L242" s="32"/>
      <c r="M242" s="33" t="s">
        <v>114</v>
      </c>
      <c r="N242" s="33"/>
      <c r="O242" s="32">
        <v>55</v>
      </c>
      <c r="P242" s="4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354</v>
      </c>
      <c r="C243" s="31">
        <v>4301011945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48</v>
      </c>
      <c r="K243" s="32" t="s">
        <v>113</v>
      </c>
      <c r="L243" s="32"/>
      <c r="M243" s="33" t="s">
        <v>134</v>
      </c>
      <c r="N243" s="33"/>
      <c r="O243" s="32">
        <v>55</v>
      </c>
      <c r="P243" s="763" t="s">
        <v>355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4301011733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56</v>
      </c>
      <c r="K245" s="32" t="s">
        <v>113</v>
      </c>
      <c r="L245" s="32"/>
      <c r="M245" s="33" t="s">
        <v>116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360</v>
      </c>
      <c r="C246" s="31">
        <v>4301011944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48</v>
      </c>
      <c r="K246" s="32" t="s">
        <v>113</v>
      </c>
      <c r="L246" s="32"/>
      <c r="M246" s="33" t="s">
        <v>134</v>
      </c>
      <c r="N246" s="33"/>
      <c r="O246" s="32">
        <v>55</v>
      </c>
      <c r="P246" s="547" t="s">
        <v>361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4301011826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56</v>
      </c>
      <c r="K254" s="32" t="s">
        <v>113</v>
      </c>
      <c r="L254" s="32"/>
      <c r="M254" s="33" t="s">
        <v>114</v>
      </c>
      <c r="N254" s="33"/>
      <c r="O254" s="32">
        <v>55</v>
      </c>
      <c r="P254" s="6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371</v>
      </c>
      <c r="C255" s="31">
        <v>4301011942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48</v>
      </c>
      <c r="K255" s="32" t="s">
        <v>113</v>
      </c>
      <c r="L255" s="32"/>
      <c r="M255" s="33" t="s">
        <v>134</v>
      </c>
      <c r="N255" s="33"/>
      <c r="O255" s="32">
        <v>55</v>
      </c>
      <c r="P255" s="503" t="s">
        <v>372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0</v>
      </c>
      <c r="Y287" s="383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0</v>
      </c>
      <c r="Y292" s="384">
        <f>IFERROR(Y287/H287,"0")+IFERROR(Y288/H288,"0")+IFERROR(Y289/H289,"0")+IFERROR(Y290/H290,"0")+IFERROR(Y291/H291,"0")</f>
        <v>0</v>
      </c>
      <c r="Z292" s="384">
        <f>IFERROR(IF(Z287="",0,Z287),"0")+IFERROR(IF(Z288="",0,Z288),"0")+IFERROR(IF(Z289="",0,Z289),"0")+IFERROR(IF(Z290="",0,Z290),"0")+IFERROR(IF(Z291="",0,Z291),"0")</f>
        <v>0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0</v>
      </c>
      <c r="Y293" s="384">
        <f>IFERROR(SUM(Y287:Y291),"0")</f>
        <v>0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0</v>
      </c>
      <c r="Y321" s="383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0</v>
      </c>
      <c r="Y322" s="383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0</v>
      </c>
      <c r="Y325" s="384">
        <f>IFERROR(Y321/H321,"0")+IFERROR(Y322/H322,"0")+IFERROR(Y323/H323,"0")+IFERROR(Y324/H324,"0")</f>
        <v>0</v>
      </c>
      <c r="Z325" s="384">
        <f>IFERROR(IF(Z321="",0,Z321),"0")+IFERROR(IF(Z322="",0,Z322),"0")+IFERROR(IF(Z323="",0,Z323),"0")+IFERROR(IF(Z324="",0,Z324),"0")</f>
        <v>0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0</v>
      </c>
      <c r="Y326" s="384">
        <f>IFERROR(SUM(Y321:Y324),"0")</f>
        <v>0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0</v>
      </c>
      <c r="Y328" s="383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0</v>
      </c>
      <c r="Y334" s="384">
        <f>IFERROR(Y328/H328,"0")+IFERROR(Y329/H329,"0")+IFERROR(Y330/H330,"0")+IFERROR(Y331/H331,"0")+IFERROR(Y332/H332,"0")+IFERROR(Y333/H333,"0")</f>
        <v>0</v>
      </c>
      <c r="Z334" s="384">
        <f>IFERROR(IF(Z328="",0,Z328),"0")+IFERROR(IF(Z329="",0,Z329),"0")+IFERROR(IF(Z330="",0,Z330),"0")+IFERROR(IF(Z331="",0,Z331),"0")+IFERROR(IF(Z332="",0,Z332),"0")+IFERROR(IF(Z333="",0,Z333),"0")</f>
        <v>0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0</v>
      </c>
      <c r="Y335" s="384">
        <f>IFERROR(SUM(Y328:Y333),"0")</f>
        <v>0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0</v>
      </c>
      <c r="Y369" s="383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0</v>
      </c>
      <c r="Y371" s="383">
        <f t="shared" si="62"/>
        <v>0</v>
      </c>
      <c r="Z371" s="36" t="str">
        <f>IFERROR(IF(Y371=0,"",ROUNDUP(Y371/H371,0)*0.02175),"")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1000</v>
      </c>
      <c r="Y373" s="383">
        <f t="shared" si="62"/>
        <v>1005</v>
      </c>
      <c r="Z373" s="36">
        <f>IFERROR(IF(Y373=0,"",ROUNDUP(Y373/H373,0)*0.02175),"")</f>
        <v>1.4572499999999999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1032</v>
      </c>
      <c r="BN373" s="64">
        <f t="shared" si="64"/>
        <v>1037.1600000000001</v>
      </c>
      <c r="BO373" s="64">
        <f t="shared" si="65"/>
        <v>1.3888888888888888</v>
      </c>
      <c r="BP373" s="64">
        <f t="shared" si="66"/>
        <v>1.3958333333333333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66.666666666666671</v>
      </c>
      <c r="Y378" s="384">
        <f>IFERROR(Y369/H369,"0")+IFERROR(Y370/H370,"0")+IFERROR(Y371/H371,"0")+IFERROR(Y372/H372,"0")+IFERROR(Y373/H373,"0")+IFERROR(Y374/H374,"0")+IFERROR(Y375/H375,"0")+IFERROR(Y376/H376,"0")+IFERROR(Y377/H377,"0")</f>
        <v>67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1.4572499999999999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1000</v>
      </c>
      <c r="Y379" s="384">
        <f>IFERROR(SUM(Y369:Y377),"0")</f>
        <v>1005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0</v>
      </c>
      <c r="Y381" s="383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0</v>
      </c>
      <c r="Y383" s="384">
        <f>IFERROR(Y381/H381,"0")+IFERROR(Y382/H382,"0")</f>
        <v>0</v>
      </c>
      <c r="Z383" s="384">
        <f>IFERROR(IF(Z381="",0,Z381),"0")+IFERROR(IF(Z382="",0,Z382),"0")</f>
        <v>0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0</v>
      </c>
      <c r="Y384" s="384">
        <f>IFERROR(SUM(Y381:Y382),"0")</f>
        <v>0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0</v>
      </c>
      <c r="Y388" s="383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0</v>
      </c>
      <c r="Y389" s="384">
        <f>IFERROR(Y386/H386,"0")+IFERROR(Y387/H387,"0")+IFERROR(Y388/H388,"0")</f>
        <v>0</v>
      </c>
      <c r="Z389" s="384">
        <f>IFERROR(IF(Z386="",0,Z386),"0")+IFERROR(IF(Z387="",0,Z387),"0")+IFERROR(IF(Z388="",0,Z388),"0")</f>
        <v>0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0</v>
      </c>
      <c r="Y390" s="384">
        <f>IFERROR(SUM(Y386:Y388),"0")</f>
        <v>0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0</v>
      </c>
      <c r="Y399" s="383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</v>
      </c>
      <c r="Y402" s="384">
        <f>IFERROR(Y398/H398,"0")+IFERROR(Y399/H399,"0")+IFERROR(Y400/H400,"0")+IFERROR(Y401/H401,"0")</f>
        <v>0</v>
      </c>
      <c r="Z402" s="384">
        <f>IFERROR(IF(Z398="",0,Z398),"0")+IFERROR(IF(Z399="",0,Z399),"0")+IFERROR(IF(Z400="",0,Z400),"0")+IFERROR(IF(Z401="",0,Z401),"0")</f>
        <v>0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0</v>
      </c>
      <c r="Y403" s="384">
        <f>IFERROR(SUM(Y398:Y401),"0")</f>
        <v>0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4301031139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4301031303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4.6399999999999997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0</v>
      </c>
      <c r="Y406" s="383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0</v>
      </c>
      <c r="Y408" s="384">
        <f>IFERROR(Y405/H405,"0")+IFERROR(Y406/H406,"0")+IFERROR(Y407/H407,"0")</f>
        <v>0</v>
      </c>
      <c r="Z408" s="384">
        <f>IFERROR(IF(Z405="",0,Z405),"0")+IFERROR(IF(Z406="",0,Z406),"0")+IFERROR(IF(Z407="",0,Z407),"0")</f>
        <v>0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0</v>
      </c>
      <c r="Y409" s="384">
        <f>IFERROR(SUM(Y405:Y407),"0")</f>
        <v>0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1000</v>
      </c>
      <c r="Y411" s="383">
        <f>IFERROR(IF(X411="",0,CEILING((X411/$H411),1)*$H411),"")</f>
        <v>1006.1999999999999</v>
      </c>
      <c r="Z411" s="36">
        <f>IFERROR(IF(Y411=0,"",ROUNDUP(Y411/H411,0)*0.02175),"")</f>
        <v>2.8057499999999997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1072.3076923076924</v>
      </c>
      <c r="BN411" s="64">
        <f>IFERROR(Y411*I411/H411,"0")</f>
        <v>1078.9559999999999</v>
      </c>
      <c r="BO411" s="64">
        <f>IFERROR(1/J411*(X411/H411),"0")</f>
        <v>2.2893772893772892</v>
      </c>
      <c r="BP411" s="64">
        <f>IFERROR(1/J411*(Y411/H411),"0")</f>
        <v>2.3035714285714284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128.2051282051282</v>
      </c>
      <c r="Y416" s="384">
        <f>IFERROR(Y411/H411,"0")+IFERROR(Y412/H412,"0")+IFERROR(Y413/H413,"0")+IFERROR(Y414/H414,"0")+IFERROR(Y415/H415,"0")</f>
        <v>129</v>
      </c>
      <c r="Z416" s="384">
        <f>IFERROR(IF(Z411="",0,Z411),"0")+IFERROR(IF(Z412="",0,Z412),"0")+IFERROR(IF(Z413="",0,Z413),"0")+IFERROR(IF(Z414="",0,Z414),"0")+IFERROR(IF(Z415="",0,Z415),"0")</f>
        <v>2.8057499999999997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1000</v>
      </c>
      <c r="Y417" s="384">
        <f>IFERROR(SUM(Y411:Y415),"0")</f>
        <v>1006.1999999999999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0</v>
      </c>
      <c r="Y430" s="383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0</v>
      </c>
      <c r="Y432" s="383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4301031257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584</v>
      </c>
      <c r="C435" s="31">
        <v>4301031335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2" t="s">
        <v>585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4301031178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588</v>
      </c>
      <c r="C437" s="31">
        <v>4301031330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4" t="s">
        <v>589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4301031254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592</v>
      </c>
      <c r="C439" s="31">
        <v>4301031336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6" t="s">
        <v>593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4301031171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596</v>
      </c>
      <c r="C441" s="31">
        <v>4301031331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6" t="s">
        <v>597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4301031258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600</v>
      </c>
      <c r="C443" s="31">
        <v>4301031337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2" t="s">
        <v>601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4301031358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4301031333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4301031255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611</v>
      </c>
      <c r="C448" s="31">
        <v>4301031338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21" t="s">
        <v>612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0</v>
      </c>
      <c r="Y451" s="384">
        <f>IFERROR(SUM(Y429:Y449),"0")</f>
        <v>0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4301031212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114</v>
      </c>
      <c r="N469" s="33"/>
      <c r="O469" s="32">
        <v>45</v>
      </c>
      <c r="P46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633</v>
      </c>
      <c r="C470" s="31">
        <v>4301031324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704" t="s">
        <v>634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4301031173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643</v>
      </c>
      <c r="C474" s="31">
        <v>4301031327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7" t="s">
        <v>644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0</v>
      </c>
      <c r="Y511" s="383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900</v>
      </c>
      <c r="Y513" s="383">
        <f t="shared" si="78"/>
        <v>902.88</v>
      </c>
      <c r="Z513" s="36">
        <f t="shared" si="79"/>
        <v>2.0451600000000001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961.36363636363637</v>
      </c>
      <c r="BN513" s="64">
        <f t="shared" si="81"/>
        <v>964.43999999999994</v>
      </c>
      <c r="BO513" s="64">
        <f t="shared" si="82"/>
        <v>1.638986013986014</v>
      </c>
      <c r="BP513" s="64">
        <f t="shared" si="83"/>
        <v>1.6442307692307694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0</v>
      </c>
      <c r="Y515" s="383">
        <f t="shared" si="78"/>
        <v>0</v>
      </c>
      <c r="Z515" s="36" t="str">
        <f t="shared" si="79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170.45454545454544</v>
      </c>
      <c r="Y519" s="384">
        <f>IFERROR(Y510/H510,"0")+IFERROR(Y511/H511,"0")+IFERROR(Y512/H512,"0")+IFERROR(Y513/H513,"0")+IFERROR(Y514/H514,"0")+IFERROR(Y515/H515,"0")+IFERROR(Y516/H516,"0")+IFERROR(Y517/H517,"0")+IFERROR(Y518/H518,"0")</f>
        <v>171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2.0451600000000001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900</v>
      </c>
      <c r="Y520" s="384">
        <f>IFERROR(SUM(Y510:Y518),"0")</f>
        <v>902.88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0</v>
      </c>
      <c r="Y522" s="383">
        <f>IFERROR(IF(X522="",0,CEILING((X522/$H522),1)*$H522),"")</f>
        <v>0</v>
      </c>
      <c r="Z522" s="36" t="str">
        <f>IFERROR(IF(Y522=0,"",ROUNDUP(Y522/H522,0)*0.01196),"")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0</v>
      </c>
      <c r="Y524" s="384">
        <f>IFERROR(Y522/H522,"0")+IFERROR(Y523/H523,"0")</f>
        <v>0</v>
      </c>
      <c r="Z524" s="384">
        <f>IFERROR(IF(Z522="",0,Z522),"0")+IFERROR(IF(Z523="",0,Z523),"0")</f>
        <v>0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0</v>
      </c>
      <c r="Y525" s="384">
        <f>IFERROR(SUM(Y522:Y523),"0")</f>
        <v>0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0</v>
      </c>
      <c r="Y527" s="383">
        <f t="shared" ref="Y527:Y532" si="84"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0</v>
      </c>
      <c r="BN527" s="64">
        <f t="shared" ref="BN527:BN532" si="86">IFERROR(Y527*I527/H527,"0")</f>
        <v>0</v>
      </c>
      <c r="BO527" s="64">
        <f t="shared" ref="BO527:BO532" si="87">IFERROR(1/J527*(X527/H527),"0")</f>
        <v>0</v>
      </c>
      <c r="BP527" s="64">
        <f t="shared" ref="BP527:BP532" si="88">IFERROR(1/J527*(Y527/H527),"0")</f>
        <v>0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0</v>
      </c>
      <c r="Y533" s="384">
        <f>IFERROR(Y527/H527,"0")+IFERROR(Y528/H528,"0")+IFERROR(Y529/H529,"0")+IFERROR(Y530/H530,"0")+IFERROR(Y531/H531,"0")+IFERROR(Y532/H532,"0")</f>
        <v>0</v>
      </c>
      <c r="Z533" s="384">
        <f>IFERROR(IF(Z527="",0,Z527),"0")+IFERROR(IF(Z528="",0,Z528),"0")+IFERROR(IF(Z529="",0,Z529),"0")+IFERROR(IF(Z530="",0,Z530),"0")+IFERROR(IF(Z531="",0,Z531),"0")+IFERROR(IF(Z532="",0,Z532),"0")</f>
        <v>0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0</v>
      </c>
      <c r="Y534" s="384">
        <f>IFERROR(SUM(Y527:Y532),"0")</f>
        <v>0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0</v>
      </c>
      <c r="Y569" s="383">
        <f t="shared" si="94"/>
        <v>0</v>
      </c>
      <c r="Z569" s="36" t="str">
        <f>IFERROR(IF(Y569=0,"",ROUNDUP(Y569/H569,0)*0.00753),"")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0</v>
      </c>
      <c r="Y571" s="384">
        <f>IFERROR(Y565/H565,"0")+IFERROR(Y566/H566,"0")+IFERROR(Y567/H567,"0")+IFERROR(Y568/H568,"0")+IFERROR(Y569/H569,"0")+IFERROR(Y570/H570,"0")</f>
        <v>0</v>
      </c>
      <c r="Z571" s="384">
        <f>IFERROR(IF(Z565="",0,Z565),"0")+IFERROR(IF(Z566="",0,Z566),"0")+IFERROR(IF(Z567="",0,Z567),"0")+IFERROR(IF(Z568="",0,Z568),"0")+IFERROR(IF(Z569="",0,Z569),"0")+IFERROR(IF(Z570="",0,Z570),"0")</f>
        <v>0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0</v>
      </c>
      <c r="Y572" s="384">
        <f>IFERROR(SUM(Y565:Y570),"0")</f>
        <v>0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4301060354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4301060408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4301060355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4301060407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2900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2914.08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3065.6713286713289</v>
      </c>
      <c r="Y604" s="384">
        <f>IFERROR(SUM(BN22:BN600),"0")</f>
        <v>3080.556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6</v>
      </c>
      <c r="Y605" s="38">
        <f>ROUNDUP(SUM(BP22:BP600),0)</f>
        <v>6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3215.6713286713289</v>
      </c>
      <c r="Y606" s="384">
        <f>GrossWeightTotalR+PalletQtyTotalR*25</f>
        <v>3230.556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365.3263403263403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367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6.30816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46">
        <f>IFERROR(Y104*1,"0")+IFERROR(Y105*1,"0")+IFERROR(Y106*1,"0")+IFERROR(Y110*1,"0")+IFERROR(Y111*1,"0")+IFERROR(Y112*1,"0")+IFERROR(Y113*1,"0")+IFERROR(Y114*1,"0")</f>
        <v>0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46">
        <f>IFERROR(Y186*1,"0")+IFERROR(Y187*1,"0")+IFERROR(Y188*1,"0")+IFERROR(Y189*1,"0")+IFERROR(Y190*1,"0")+IFERROR(Y191*1,"0")+IFERROR(Y192*1,"0")+IFERROR(Y193*1,"0")</f>
        <v>0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0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1005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1006.1999999999999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902.88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811</v>
      </c>
      <c r="D6" s="47" t="s">
        <v>812</v>
      </c>
      <c r="E6" s="47"/>
    </row>
    <row r="7" spans="2:8" x14ac:dyDescent="0.2">
      <c r="B7" s="47" t="s">
        <v>813</v>
      </c>
      <c r="C7" s="47" t="s">
        <v>814</v>
      </c>
      <c r="D7" s="47" t="s">
        <v>815</v>
      </c>
      <c r="E7" s="47"/>
    </row>
    <row r="8" spans="2:8" x14ac:dyDescent="0.2">
      <c r="B8" s="47" t="s">
        <v>816</v>
      </c>
      <c r="C8" s="47" t="s">
        <v>817</v>
      </c>
      <c r="D8" s="47" t="s">
        <v>818</v>
      </c>
      <c r="E8" s="47"/>
    </row>
    <row r="9" spans="2:8" x14ac:dyDescent="0.2">
      <c r="B9" s="47" t="s">
        <v>819</v>
      </c>
      <c r="C9" s="47" t="s">
        <v>820</v>
      </c>
      <c r="D9" s="47" t="s">
        <v>821</v>
      </c>
      <c r="E9" s="47"/>
    </row>
    <row r="10" spans="2:8" x14ac:dyDescent="0.2">
      <c r="B10" s="47" t="s">
        <v>822</v>
      </c>
      <c r="C10" s="47" t="s">
        <v>823</v>
      </c>
      <c r="D10" s="47" t="s">
        <v>824</v>
      </c>
      <c r="E10" s="47"/>
    </row>
    <row r="12" spans="2:8" x14ac:dyDescent="0.2">
      <c r="B12" s="47" t="s">
        <v>825</v>
      </c>
      <c r="C12" s="47" t="s">
        <v>811</v>
      </c>
      <c r="D12" s="47"/>
      <c r="E12" s="47"/>
    </row>
    <row r="14" spans="2:8" x14ac:dyDescent="0.2">
      <c r="B14" s="47" t="s">
        <v>826</v>
      </c>
      <c r="C14" s="47" t="s">
        <v>814</v>
      </c>
      <c r="D14" s="47"/>
      <c r="E14" s="47"/>
    </row>
    <row r="16" spans="2:8" x14ac:dyDescent="0.2">
      <c r="B16" s="47" t="s">
        <v>827</v>
      </c>
      <c r="C16" s="47" t="s">
        <v>817</v>
      </c>
      <c r="D16" s="47"/>
      <c r="E16" s="47"/>
    </row>
    <row r="18" spans="2:5" x14ac:dyDescent="0.2">
      <c r="B18" s="47" t="s">
        <v>828</v>
      </c>
      <c r="C18" s="47" t="s">
        <v>820</v>
      </c>
      <c r="D18" s="47"/>
      <c r="E18" s="47"/>
    </row>
    <row r="20" spans="2:5" x14ac:dyDescent="0.2">
      <c r="B20" s="47" t="s">
        <v>829</v>
      </c>
      <c r="C20" s="47" t="s">
        <v>823</v>
      </c>
      <c r="D20" s="47"/>
      <c r="E20" s="47"/>
    </row>
    <row r="22" spans="2:5" x14ac:dyDescent="0.2">
      <c r="B22" s="47" t="s">
        <v>830</v>
      </c>
      <c r="C22" s="47"/>
      <c r="D22" s="47"/>
      <c r="E22" s="47"/>
    </row>
    <row r="23" spans="2:5" x14ac:dyDescent="0.2">
      <c r="B23" s="47" t="s">
        <v>831</v>
      </c>
      <c r="C23" s="47"/>
      <c r="D23" s="47"/>
      <c r="E23" s="47"/>
    </row>
    <row r="24" spans="2:5" x14ac:dyDescent="0.2">
      <c r="B24" s="47" t="s">
        <v>832</v>
      </c>
      <c r="C24" s="47"/>
      <c r="D24" s="47"/>
      <c r="E24" s="47"/>
    </row>
    <row r="25" spans="2:5" x14ac:dyDescent="0.2">
      <c r="B25" s="47" t="s">
        <v>833</v>
      </c>
      <c r="C25" s="47"/>
      <c r="D25" s="47"/>
      <c r="E25" s="47"/>
    </row>
    <row r="26" spans="2:5" x14ac:dyDescent="0.2">
      <c r="B26" s="47" t="s">
        <v>834</v>
      </c>
      <c r="C26" s="47"/>
      <c r="D26" s="47"/>
      <c r="E26" s="47"/>
    </row>
    <row r="27" spans="2:5" x14ac:dyDescent="0.2">
      <c r="B27" s="47" t="s">
        <v>835</v>
      </c>
      <c r="C27" s="47"/>
      <c r="D27" s="47"/>
      <c r="E27" s="47"/>
    </row>
    <row r="28" spans="2:5" x14ac:dyDescent="0.2">
      <c r="B28" s="47" t="s">
        <v>836</v>
      </c>
      <c r="C28" s="47"/>
      <c r="D28" s="47"/>
      <c r="E28" s="47"/>
    </row>
    <row r="29" spans="2:5" x14ac:dyDescent="0.2">
      <c r="B29" s="47" t="s">
        <v>837</v>
      </c>
      <c r="C29" s="47"/>
      <c r="D29" s="47"/>
      <c r="E29" s="47"/>
    </row>
    <row r="30" spans="2:5" x14ac:dyDescent="0.2">
      <c r="B30" s="47" t="s">
        <v>838</v>
      </c>
      <c r="C30" s="47"/>
      <c r="D30" s="47"/>
      <c r="E30" s="47"/>
    </row>
    <row r="31" spans="2:5" x14ac:dyDescent="0.2">
      <c r="B31" s="47" t="s">
        <v>839</v>
      </c>
      <c r="C31" s="47"/>
      <c r="D31" s="47"/>
      <c r="E31" s="47"/>
    </row>
    <row r="32" spans="2:5" x14ac:dyDescent="0.2">
      <c r="B32" s="47" t="s">
        <v>840</v>
      </c>
      <c r="C32" s="47"/>
      <c r="D32" s="47"/>
      <c r="E32" s="47"/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2024-08-09T08:10:14Z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