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84839D-0140-4A98-81AF-9BCAF1689E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Y603" i="1" s="1"/>
  <c r="X600" i="1"/>
  <c r="X599" i="1"/>
  <c r="BO598" i="1"/>
  <c r="BM598" i="1"/>
  <c r="Y598" i="1"/>
  <c r="Y600" i="1" s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BP590" i="1" s="1"/>
  <c r="BO589" i="1"/>
  <c r="BM589" i="1"/>
  <c r="Y589" i="1"/>
  <c r="AE615" i="1" s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P577" i="1" s="1"/>
  <c r="BO576" i="1"/>
  <c r="BM576" i="1"/>
  <c r="Y576" i="1"/>
  <c r="Y579" i="1" s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3" i="1" s="1"/>
  <c r="Y567" i="1"/>
  <c r="Y574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Y557" i="1"/>
  <c r="X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7" i="1" s="1"/>
  <c r="Y550" i="1"/>
  <c r="AD615" i="1" s="1"/>
  <c r="X546" i="1"/>
  <c r="X545" i="1"/>
  <c r="BO544" i="1"/>
  <c r="BM544" i="1"/>
  <c r="Y544" i="1"/>
  <c r="P544" i="1"/>
  <c r="X542" i="1"/>
  <c r="X541" i="1"/>
  <c r="BO540" i="1"/>
  <c r="BM540" i="1"/>
  <c r="Y540" i="1"/>
  <c r="P540" i="1"/>
  <c r="BP539" i="1"/>
  <c r="BO539" i="1"/>
  <c r="BN539" i="1"/>
  <c r="BM539" i="1"/>
  <c r="Z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5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Z524" i="1"/>
  <c r="Z526" i="1" s="1"/>
  <c r="Y524" i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AC615" i="1" s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AB615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Y497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Y478" i="1" s="1"/>
  <c r="P470" i="1"/>
  <c r="X468" i="1"/>
  <c r="X467" i="1"/>
  <c r="BO466" i="1"/>
  <c r="BM466" i="1"/>
  <c r="Y466" i="1"/>
  <c r="Z61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Y400" i="1" s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W615" i="1" s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V615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U615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Y236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7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4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O84" i="1"/>
  <c r="BN84" i="1"/>
  <c r="BM84" i="1"/>
  <c r="Z84" i="1"/>
  <c r="Y84" i="1"/>
  <c r="BP84" i="1" s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Y80" i="1"/>
  <c r="Y86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O71" i="1"/>
  <c r="BM71" i="1"/>
  <c r="Z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8" i="1" s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05" i="1" s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Z60" i="1"/>
  <c r="BN60" i="1"/>
  <c r="BP60" i="1"/>
  <c r="Z61" i="1"/>
  <c r="BN61" i="1"/>
  <c r="Y62" i="1"/>
  <c r="Z66" i="1"/>
  <c r="BN66" i="1"/>
  <c r="BP66" i="1"/>
  <c r="Z68" i="1"/>
  <c r="BN68" i="1"/>
  <c r="Z70" i="1"/>
  <c r="BN70" i="1"/>
  <c r="BN71" i="1"/>
  <c r="Y72" i="1"/>
  <c r="Y78" i="1"/>
  <c r="BP85" i="1"/>
  <c r="BN85" i="1"/>
  <c r="Z85" i="1"/>
  <c r="Z86" i="1" s="1"/>
  <c r="Y87" i="1"/>
  <c r="BP95" i="1"/>
  <c r="BN95" i="1"/>
  <c r="Z95" i="1"/>
  <c r="Z97" i="1" s="1"/>
  <c r="BP103" i="1"/>
  <c r="BN103" i="1"/>
  <c r="Z103" i="1"/>
  <c r="Y105" i="1"/>
  <c r="Y112" i="1"/>
  <c r="BP107" i="1"/>
  <c r="BN107" i="1"/>
  <c r="Z107" i="1"/>
  <c r="BP111" i="1"/>
  <c r="BN111" i="1"/>
  <c r="Z111" i="1"/>
  <c r="Y113" i="1"/>
  <c r="F615" i="1"/>
  <c r="Y121" i="1"/>
  <c r="Y122" i="1"/>
  <c r="BP116" i="1"/>
  <c r="BN116" i="1"/>
  <c r="Z116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Z67" i="1"/>
  <c r="BN67" i="1"/>
  <c r="Z69" i="1"/>
  <c r="BN69" i="1"/>
  <c r="Y73" i="1"/>
  <c r="Z76" i="1"/>
  <c r="Z77" i="1" s="1"/>
  <c r="BN76" i="1"/>
  <c r="Y98" i="1"/>
  <c r="Y97" i="1"/>
  <c r="BP102" i="1"/>
  <c r="BN102" i="1"/>
  <c r="Z102" i="1"/>
  <c r="Z104" i="1" s="1"/>
  <c r="BP109" i="1"/>
  <c r="BN109" i="1"/>
  <c r="Z109" i="1"/>
  <c r="E615" i="1"/>
  <c r="Y104" i="1"/>
  <c r="Z118" i="1"/>
  <c r="BN118" i="1"/>
  <c r="Z119" i="1"/>
  <c r="BN119" i="1"/>
  <c r="Z125" i="1"/>
  <c r="Z127" i="1" s="1"/>
  <c r="BN125" i="1"/>
  <c r="BP125" i="1"/>
  <c r="Z131" i="1"/>
  <c r="Z136" i="1" s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Z152" i="1" s="1"/>
  <c r="BN150" i="1"/>
  <c r="BP150" i="1"/>
  <c r="Y153" i="1"/>
  <c r="Z156" i="1"/>
  <c r="Z157" i="1" s="1"/>
  <c r="BN156" i="1"/>
  <c r="BP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Z202" i="1" s="1"/>
  <c r="BN200" i="1"/>
  <c r="BP200" i="1"/>
  <c r="Y203" i="1"/>
  <c r="Z206" i="1"/>
  <c r="Z213" i="1" s="1"/>
  <c r="BN206" i="1"/>
  <c r="BP206" i="1"/>
  <c r="Z208" i="1"/>
  <c r="BN208" i="1"/>
  <c r="Z210" i="1"/>
  <c r="BN210" i="1"/>
  <c r="Z212" i="1"/>
  <c r="BN212" i="1"/>
  <c r="Z216" i="1"/>
  <c r="Z227" i="1" s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28" i="1"/>
  <c r="Z232" i="1"/>
  <c r="Z235" i="1" s="1"/>
  <c r="BN232" i="1"/>
  <c r="BP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Z331" i="1" s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Z358" i="1"/>
  <c r="BN358" i="1"/>
  <c r="BP358" i="1"/>
  <c r="Z360" i="1"/>
  <c r="BN360" i="1"/>
  <c r="Y361" i="1"/>
  <c r="Z366" i="1"/>
  <c r="BN366" i="1"/>
  <c r="BP366" i="1"/>
  <c r="Z368" i="1"/>
  <c r="BN368" i="1"/>
  <c r="Z370" i="1"/>
  <c r="BN370" i="1"/>
  <c r="Z372" i="1"/>
  <c r="BN372" i="1"/>
  <c r="Z374" i="1"/>
  <c r="BN374" i="1"/>
  <c r="Y375" i="1"/>
  <c r="Z378" i="1"/>
  <c r="Z380" i="1" s="1"/>
  <c r="BN378" i="1"/>
  <c r="BP378" i="1"/>
  <c r="Y381" i="1"/>
  <c r="Y387" i="1"/>
  <c r="Y391" i="1"/>
  <c r="BP398" i="1"/>
  <c r="BN398" i="1"/>
  <c r="Z398" i="1"/>
  <c r="Y405" i="1"/>
  <c r="BP402" i="1"/>
  <c r="BN402" i="1"/>
  <c r="Z402" i="1"/>
  <c r="BP410" i="1"/>
  <c r="BN410" i="1"/>
  <c r="Z410" i="1"/>
  <c r="Y165" i="1"/>
  <c r="Y191" i="1"/>
  <c r="Y247" i="1"/>
  <c r="Y274" i="1"/>
  <c r="Y281" i="1"/>
  <c r="Y290" i="1"/>
  <c r="Y295" i="1"/>
  <c r="Y300" i="1"/>
  <c r="Y316" i="1"/>
  <c r="Y356" i="1"/>
  <c r="Y376" i="1"/>
  <c r="Z386" i="1"/>
  <c r="BP384" i="1"/>
  <c r="BN384" i="1"/>
  <c r="Y386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615" i="1"/>
  <c r="Y425" i="1"/>
  <c r="Z427" i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Z462" i="1" s="1"/>
  <c r="BN460" i="1"/>
  <c r="BP460" i="1"/>
  <c r="Z466" i="1"/>
  <c r="Z467" i="1" s="1"/>
  <c r="BN466" i="1"/>
  <c r="BP466" i="1"/>
  <c r="Y467" i="1"/>
  <c r="Z470" i="1"/>
  <c r="Z477" i="1" s="1"/>
  <c r="BN470" i="1"/>
  <c r="BP470" i="1"/>
  <c r="Z471" i="1"/>
  <c r="BN471" i="1"/>
  <c r="Z472" i="1"/>
  <c r="BN472" i="1"/>
  <c r="Z473" i="1"/>
  <c r="BN473" i="1"/>
  <c r="Z476" i="1"/>
  <c r="BN476" i="1"/>
  <c r="Y477" i="1"/>
  <c r="Z480" i="1"/>
  <c r="Z482" i="1" s="1"/>
  <c r="BN480" i="1"/>
  <c r="BP480" i="1"/>
  <c r="Y483" i="1"/>
  <c r="AA615" i="1"/>
  <c r="Z495" i="1"/>
  <c r="Z497" i="1" s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Y527" i="1"/>
  <c r="BP524" i="1"/>
  <c r="BN524" i="1"/>
  <c r="Y526" i="1"/>
  <c r="BP530" i="1"/>
  <c r="BN530" i="1"/>
  <c r="Z530" i="1"/>
  <c r="Z535" i="1" s="1"/>
  <c r="BP534" i="1"/>
  <c r="BN534" i="1"/>
  <c r="Z534" i="1"/>
  <c r="Y536" i="1"/>
  <c r="Y541" i="1"/>
  <c r="BP538" i="1"/>
  <c r="BN538" i="1"/>
  <c r="Z538" i="1"/>
  <c r="BP561" i="1"/>
  <c r="BN561" i="1"/>
  <c r="Z561" i="1"/>
  <c r="BP563" i="1"/>
  <c r="BN563" i="1"/>
  <c r="Z563" i="1"/>
  <c r="Y565" i="1"/>
  <c r="Y468" i="1"/>
  <c r="Y503" i="1"/>
  <c r="Y521" i="1"/>
  <c r="BP532" i="1"/>
  <c r="BN532" i="1"/>
  <c r="Z532" i="1"/>
  <c r="BP540" i="1"/>
  <c r="BN540" i="1"/>
  <c r="Z540" i="1"/>
  <c r="Y542" i="1"/>
  <c r="Y545" i="1"/>
  <c r="BP544" i="1"/>
  <c r="BN544" i="1"/>
  <c r="Z544" i="1"/>
  <c r="Z545" i="1" s="1"/>
  <c r="Y546" i="1"/>
  <c r="Y564" i="1"/>
  <c r="BP560" i="1"/>
  <c r="BN560" i="1"/>
  <c r="Z560" i="1"/>
  <c r="BP562" i="1"/>
  <c r="BN562" i="1"/>
  <c r="Z562" i="1"/>
  <c r="Y558" i="1"/>
  <c r="Z576" i="1"/>
  <c r="Z578" i="1" s="1"/>
  <c r="BN576" i="1"/>
  <c r="BP576" i="1"/>
  <c r="Z577" i="1"/>
  <c r="BN577" i="1"/>
  <c r="Y578" i="1"/>
  <c r="Z589" i="1"/>
  <c r="Z591" i="1" s="1"/>
  <c r="BN589" i="1"/>
  <c r="BP589" i="1"/>
  <c r="Z590" i="1"/>
  <c r="BN590" i="1"/>
  <c r="Y591" i="1"/>
  <c r="Z598" i="1"/>
  <c r="Z599" i="1" s="1"/>
  <c r="BN598" i="1"/>
  <c r="BP598" i="1"/>
  <c r="Y599" i="1"/>
  <c r="Y604" i="1"/>
  <c r="Y592" i="1"/>
  <c r="Z602" i="1"/>
  <c r="Z603" i="1" s="1"/>
  <c r="BN602" i="1"/>
  <c r="BP602" i="1"/>
  <c r="Z405" i="1" l="1"/>
  <c r="Z375" i="1"/>
  <c r="Z361" i="1"/>
  <c r="Z350" i="1"/>
  <c r="Z344" i="1"/>
  <c r="Z322" i="1"/>
  <c r="Z315" i="1"/>
  <c r="Z289" i="1"/>
  <c r="Z280" i="1"/>
  <c r="Z247" i="1"/>
  <c r="Y609" i="1"/>
  <c r="Y606" i="1"/>
  <c r="Z72" i="1"/>
  <c r="Z62" i="1"/>
  <c r="Y605" i="1"/>
  <c r="Z564" i="1"/>
  <c r="Z541" i="1"/>
  <c r="Z521" i="1"/>
  <c r="Z451" i="1"/>
  <c r="Y607" i="1"/>
  <c r="Z121" i="1"/>
  <c r="Z112" i="1"/>
  <c r="Z610" i="1" s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<sst xmlns="http://schemas.openxmlformats.org/spreadsheetml/2006/main" count="2545" uniqueCount="836">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</sst>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9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200</v>
      </c>
      <c r="Y52" s="385">
        <f t="shared" si="6"/>
        <v>205.20000000000002</v>
      </c>
      <c r="Z52" s="36">
        <f>IFERROR(IF(Y52=0,"",ROUNDUP(Y52/H52,0)*0.02175),"")</f>
        <v>0.41324999999999995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208.88888888888889</v>
      </c>
      <c r="BN52" s="64">
        <f t="shared" si="8"/>
        <v>214.32</v>
      </c>
      <c r="BO52" s="64">
        <f t="shared" si="9"/>
        <v>0.3306878306878307</v>
      </c>
      <c r="BP52" s="64">
        <f t="shared" si="10"/>
        <v>0.33928571428571425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18.518518518518519</v>
      </c>
      <c r="Y57" s="386">
        <f>IFERROR(Y51/H51,"0")+IFERROR(Y52/H52,"0")+IFERROR(Y53/H53,"0")+IFERROR(Y54/H54,"0")+IFERROR(Y55/H55,"0")+IFERROR(Y56/H56,"0")</f>
        <v>19</v>
      </c>
      <c r="Z57" s="386">
        <f>IFERROR(IF(Z51="",0,Z51),"0")+IFERROR(IF(Z52="",0,Z52),"0")+IFERROR(IF(Z53="",0,Z53),"0")+IFERROR(IF(Z54="",0,Z54),"0")+IFERROR(IF(Z55="",0,Z55),"0")+IFERROR(IF(Z56="",0,Z56),"0")</f>
        <v>0.41324999999999995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200</v>
      </c>
      <c r="Y58" s="386">
        <f>IFERROR(SUM(Y51:Y56),"0")</f>
        <v>205.20000000000002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1000</v>
      </c>
      <c r="Y67" s="385">
        <f t="shared" si="11"/>
        <v>1004.4000000000001</v>
      </c>
      <c r="Z67" s="36">
        <f>IFERROR(IF(Y67=0,"",ROUNDUP(Y67/H67,0)*0.02175),"")</f>
        <v>2.0227499999999998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1044.4444444444443</v>
      </c>
      <c r="BN67" s="64">
        <f t="shared" si="13"/>
        <v>1049.04</v>
      </c>
      <c r="BO67" s="64">
        <f t="shared" si="14"/>
        <v>1.653439153439153</v>
      </c>
      <c r="BP67" s="64">
        <f t="shared" si="15"/>
        <v>1.6607142857142856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500</v>
      </c>
      <c r="Y69" s="385">
        <f t="shared" si="11"/>
        <v>504</v>
      </c>
      <c r="Z69" s="36">
        <f>IFERROR(IF(Y69=0,"",ROUNDUP(Y69/H69,0)*0.00937),"")</f>
        <v>1.0494399999999999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526.66666666666663</v>
      </c>
      <c r="BN69" s="64">
        <f t="shared" si="13"/>
        <v>530.88</v>
      </c>
      <c r="BO69" s="64">
        <f t="shared" si="14"/>
        <v>0.92592592592592593</v>
      </c>
      <c r="BP69" s="64">
        <f t="shared" si="15"/>
        <v>0.93333333333333335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203.7037037037037</v>
      </c>
      <c r="Y72" s="386">
        <f>IFERROR(Y66/H66,"0")+IFERROR(Y67/H67,"0")+IFERROR(Y68/H68,"0")+IFERROR(Y69/H69,"0")+IFERROR(Y70/H70,"0")+IFERROR(Y71/H71,"0")</f>
        <v>205</v>
      </c>
      <c r="Z72" s="386">
        <f>IFERROR(IF(Z66="",0,Z66),"0")+IFERROR(IF(Z67="",0,Z67),"0")+IFERROR(IF(Z68="",0,Z68),"0")+IFERROR(IF(Z69="",0,Z69),"0")+IFERROR(IF(Z70="",0,Z70),"0")+IFERROR(IF(Z71="",0,Z71),"0")</f>
        <v>3.07219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1500</v>
      </c>
      <c r="Y73" s="386">
        <f>IFERROR(SUM(Y66:Y71),"0")</f>
        <v>1508.4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700</v>
      </c>
      <c r="Y101" s="385">
        <f>IFERROR(IF(X101="",0,CEILING((X101/$H101),1)*$H101),"")</f>
        <v>702</v>
      </c>
      <c r="Z101" s="36">
        <f>IFERROR(IF(Y101=0,"",ROUNDUP(Y101/H101,0)*0.02175),"")</f>
        <v>1.4137499999999998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731.11111111111109</v>
      </c>
      <c r="BN101" s="64">
        <f>IFERROR(Y101*I101/H101,"0")</f>
        <v>733.19999999999993</v>
      </c>
      <c r="BO101" s="64">
        <f>IFERROR(1/J101*(X101/H101),"0")</f>
        <v>1.1574074074074072</v>
      </c>
      <c r="BP101" s="64">
        <f>IFERROR(1/J101*(Y101/H101),"0")</f>
        <v>1.1607142857142856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64.81481481481481</v>
      </c>
      <c r="Y104" s="386">
        <f>IFERROR(Y101/H101,"0")+IFERROR(Y102/H102,"0")+IFERROR(Y103/H103,"0")</f>
        <v>65</v>
      </c>
      <c r="Z104" s="386">
        <f>IFERROR(IF(Z101="",0,Z101),"0")+IFERROR(IF(Z102="",0,Z102),"0")+IFERROR(IF(Z103="",0,Z103),"0")</f>
        <v>1.4137499999999998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700</v>
      </c>
      <c r="Y105" s="386">
        <f>IFERROR(SUM(Y101:Y103),"0")</f>
        <v>702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300</v>
      </c>
      <c r="Y108" s="385">
        <f>IFERROR(IF(X108="",0,CEILING((X108/$H108),1)*$H108),"")</f>
        <v>307.8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320.88888888888886</v>
      </c>
      <c r="BN108" s="64">
        <f>IFERROR(Y108*I108/H108,"0")</f>
        <v>329.23200000000003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300</v>
      </c>
      <c r="Y109" s="385">
        <f>IFERROR(IF(X109="",0,CEILING((X109/$H109),1)*$H109),"")</f>
        <v>302.40000000000003</v>
      </c>
      <c r="Z109" s="36">
        <f>IFERROR(IF(Y109=0,"",ROUNDUP(Y109/H109,0)*0.00753),"")</f>
        <v>0.84336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330.22222222222223</v>
      </c>
      <c r="BN109" s="64">
        <f>IFERROR(Y109*I109/H109,"0")</f>
        <v>332.86400000000003</v>
      </c>
      <c r="BO109" s="64">
        <f>IFERROR(1/J109*(X109/H109),"0")</f>
        <v>0.71225071225071213</v>
      </c>
      <c r="BP109" s="64">
        <f>IFERROR(1/J109*(Y109/H109),"0")</f>
        <v>0.71794871794871795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148.14814814814815</v>
      </c>
      <c r="Y112" s="386">
        <f>IFERROR(Y107/H107,"0")+IFERROR(Y108/H108,"0")+IFERROR(Y109/H109,"0")+IFERROR(Y110/H110,"0")+IFERROR(Y111/H111,"0")</f>
        <v>150</v>
      </c>
      <c r="Z112" s="386">
        <f>IFERROR(IF(Z107="",0,Z107),"0")+IFERROR(IF(Z108="",0,Z108),"0")+IFERROR(IF(Z109="",0,Z109),"0")+IFERROR(IF(Z110="",0,Z110),"0")+IFERROR(IF(Z111="",0,Z111),"0")</f>
        <v>1.6698599999999999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600</v>
      </c>
      <c r="Y113" s="386">
        <f>IFERROR(SUM(Y107:Y111),"0")</f>
        <v>610.20000000000005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200</v>
      </c>
      <c r="Y116" s="385">
        <f>IFERROR(IF(X116="",0,CEILING((X116/$H116),1)*$H116),"")</f>
        <v>205.20000000000002</v>
      </c>
      <c r="Z116" s="36">
        <f>IFERROR(IF(Y116=0,"",ROUNDUP(Y116/H116,0)*0.02175),"")</f>
        <v>0.41324999999999995</v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208.88888888888889</v>
      </c>
      <c r="BN116" s="64">
        <f>IFERROR(Y116*I116/H116,"0")</f>
        <v>214.32</v>
      </c>
      <c r="BO116" s="64">
        <f>IFERROR(1/J116*(X116/H116),"0")</f>
        <v>0.3306878306878307</v>
      </c>
      <c r="BP116" s="64">
        <f>IFERROR(1/J116*(Y116/H116),"0")</f>
        <v>0.33928571428571425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50</v>
      </c>
      <c r="Y118" s="385">
        <f>IFERROR(IF(X118="",0,CEILING((X118/$H118),1)*$H118),"")</f>
        <v>52.5</v>
      </c>
      <c r="Z118" s="36">
        <f>IFERROR(IF(Y118=0,"",ROUNDUP(Y118/H118,0)*0.00937),"")</f>
        <v>0.13117999999999999</v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52.8</v>
      </c>
      <c r="BN118" s="64">
        <f>IFERROR(Y118*I118/H118,"0")</f>
        <v>55.440000000000005</v>
      </c>
      <c r="BO118" s="64">
        <f>IFERROR(1/J118*(X118/H118),"0")</f>
        <v>0.11111111111111112</v>
      </c>
      <c r="BP118" s="64">
        <f>IFERROR(1/J118*(Y118/H118),"0")</f>
        <v>0.11666666666666667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31.851851851851855</v>
      </c>
      <c r="Y121" s="386">
        <f>IFERROR(Y116/H116,"0")+IFERROR(Y117/H117,"0")+IFERROR(Y118/H118,"0")+IFERROR(Y119/H119,"0")+IFERROR(Y120/H120,"0")</f>
        <v>33</v>
      </c>
      <c r="Z121" s="386">
        <f>IFERROR(IF(Z116="",0,Z116),"0")+IFERROR(IF(Z117="",0,Z117),"0")+IFERROR(IF(Z118="",0,Z118),"0")+IFERROR(IF(Z119="",0,Z119),"0")+IFERROR(IF(Z120="",0,Z120),"0")</f>
        <v>0.54442999999999997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250</v>
      </c>
      <c r="Y122" s="386">
        <f>IFERROR(SUM(Y116:Y120),"0")</f>
        <v>257.70000000000005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150</v>
      </c>
      <c r="Y124" s="385">
        <f>IFERROR(IF(X124="",0,CEILING((X124/$H124),1)*$H124),"")</f>
        <v>151.20000000000002</v>
      </c>
      <c r="Z124" s="36">
        <f>IFERROR(IF(Y124=0,"",ROUNDUP(Y124/H124,0)*0.02175),"")</f>
        <v>0.30449999999999999</v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156.66666666666666</v>
      </c>
      <c r="BN124" s="64">
        <f>IFERROR(Y124*I124/H124,"0")</f>
        <v>157.91999999999999</v>
      </c>
      <c r="BO124" s="64">
        <f>IFERROR(1/J124*(X124/H124),"0")</f>
        <v>0.2893518518518518</v>
      </c>
      <c r="BP124" s="64">
        <f>IFERROR(1/J124*(Y124/H124),"0")</f>
        <v>0.29166666666666663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13.888888888888888</v>
      </c>
      <c r="Y127" s="386">
        <f>IFERROR(Y124/H124,"0")+IFERROR(Y125/H125,"0")+IFERROR(Y126/H126,"0")</f>
        <v>14</v>
      </c>
      <c r="Z127" s="386">
        <f>IFERROR(IF(Z124="",0,Z124),"0")+IFERROR(IF(Z125="",0,Z125),"0")+IFERROR(IF(Z126="",0,Z126),"0")</f>
        <v>0.30449999999999999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150</v>
      </c>
      <c r="Y128" s="386">
        <f>IFERROR(SUM(Y124:Y126),"0")</f>
        <v>151.20000000000002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800</v>
      </c>
      <c r="Y130" s="385">
        <f t="shared" ref="Y130:Y135" si="21">IFERROR(IF(X130="",0,CEILING((X130/$H130),1)*$H130),"")</f>
        <v>801.9</v>
      </c>
      <c r="Z130" s="36">
        <f>IFERROR(IF(Y130=0,"",ROUNDUP(Y130/H130,0)*0.02175),"")</f>
        <v>2.1532499999999999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855.11111111111109</v>
      </c>
      <c r="BN130" s="64">
        <f t="shared" ref="BN130:BN135" si="23">IFERROR(Y130*I130/H130,"0")</f>
        <v>857.14199999999994</v>
      </c>
      <c r="BO130" s="64">
        <f t="shared" ref="BO130:BO135" si="24">IFERROR(1/J130*(X130/H130),"0")</f>
        <v>1.7636684303350969</v>
      </c>
      <c r="BP130" s="64">
        <f t="shared" ref="BP130:BP135" si="25">IFERROR(1/J130*(Y130/H130),"0")</f>
        <v>1.7678571428571428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500</v>
      </c>
      <c r="Y133" s="385">
        <f t="shared" si="21"/>
        <v>502.20000000000005</v>
      </c>
      <c r="Z133" s="36">
        <f>IFERROR(IF(Y133=0,"",ROUNDUP(Y133/H133,0)*0.00753),"")</f>
        <v>1.4005799999999999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550.37037037037032</v>
      </c>
      <c r="BN133" s="64">
        <f t="shared" si="23"/>
        <v>552.79200000000003</v>
      </c>
      <c r="BO133" s="64">
        <f t="shared" si="24"/>
        <v>1.1870845204178535</v>
      </c>
      <c r="BP133" s="64">
        <f t="shared" si="25"/>
        <v>1.1923076923076923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283.95061728395058</v>
      </c>
      <c r="Y136" s="386">
        <f>IFERROR(Y130/H130,"0")+IFERROR(Y131/H131,"0")+IFERROR(Y132/H132,"0")+IFERROR(Y133/H133,"0")+IFERROR(Y134/H134,"0")+IFERROR(Y135/H135,"0")</f>
        <v>285</v>
      </c>
      <c r="Z136" s="386">
        <f>IFERROR(IF(Z130="",0,Z130),"0")+IFERROR(IF(Z131="",0,Z131),"0")+IFERROR(IF(Z132="",0,Z132),"0")+IFERROR(IF(Z133="",0,Z133),"0")+IFERROR(IF(Z134="",0,Z134),"0")+IFERROR(IF(Z135="",0,Z135),"0")</f>
        <v>3.5538299999999996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1300</v>
      </c>
      <c r="Y137" s="386">
        <f>IFERROR(SUM(Y130:Y135),"0")</f>
        <v>1304.0999999999999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50</v>
      </c>
      <c r="Y145" s="385">
        <f>IFERROR(IF(X145="",0,CEILING((X145/$H145),1)*$H145),"")</f>
        <v>51.2</v>
      </c>
      <c r="Z145" s="36">
        <f>IFERROR(IF(Y145=0,"",ROUNDUP(Y145/H145,0)*0.00753),"")</f>
        <v>0.12048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53.125</v>
      </c>
      <c r="BN145" s="64">
        <f>IFERROR(Y145*I145/H145,"0")</f>
        <v>54.4</v>
      </c>
      <c r="BO145" s="64">
        <f>IFERROR(1/J145*(X145/H145),"0")</f>
        <v>0.1001602564102564</v>
      </c>
      <c r="BP145" s="64">
        <f>IFERROR(1/J145*(Y145/H145),"0")</f>
        <v>0.10256410256410256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15.625</v>
      </c>
      <c r="Y147" s="386">
        <f>IFERROR(Y145/H145,"0")+IFERROR(Y146/H146,"0")</f>
        <v>16</v>
      </c>
      <c r="Z147" s="386">
        <f>IFERROR(IF(Z145="",0,Z145),"0")+IFERROR(IF(Z146="",0,Z146),"0")</f>
        <v>0.12048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50</v>
      </c>
      <c r="Y148" s="386">
        <f>IFERROR(SUM(Y145:Y146),"0")</f>
        <v>51.2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100</v>
      </c>
      <c r="Y150" s="385">
        <f>IFERROR(IF(X150="",0,CEILING((X150/$H150),1)*$H150),"")</f>
        <v>100.8</v>
      </c>
      <c r="Z150" s="36">
        <f>IFERROR(IF(Y150=0,"",ROUNDUP(Y150/H150,0)*0.00753),"")</f>
        <v>0.27107999999999999</v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110.28571428571429</v>
      </c>
      <c r="BN150" s="64">
        <f>IFERROR(Y150*I150/H150,"0")</f>
        <v>111.16800000000001</v>
      </c>
      <c r="BO150" s="64">
        <f>IFERROR(1/J150*(X150/H150),"0")</f>
        <v>0.22893772893772893</v>
      </c>
      <c r="BP150" s="64">
        <f>IFERROR(1/J150*(Y150/H150),"0")</f>
        <v>0.23076923076923075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35.714285714285715</v>
      </c>
      <c r="Y152" s="386">
        <f>IFERROR(Y150/H150,"0")+IFERROR(Y151/H151,"0")</f>
        <v>36</v>
      </c>
      <c r="Z152" s="386">
        <f>IFERROR(IF(Z150="",0,Z150),"0")+IFERROR(IF(Z151="",0,Z151),"0")</f>
        <v>0.27107999999999999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100</v>
      </c>
      <c r="Y153" s="386">
        <f>IFERROR(SUM(Y150:Y151),"0")</f>
        <v>100.8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100</v>
      </c>
      <c r="Y175" s="385">
        <f>IFERROR(IF(X175="",0,CEILING((X175/$H175),1)*$H175),"")</f>
        <v>100.80000000000001</v>
      </c>
      <c r="Z175" s="36">
        <f>IFERROR(IF(Y175=0,"",ROUNDUP(Y175/H175,0)*0.02175),"")</f>
        <v>0.26100000000000001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106.71428571428572</v>
      </c>
      <c r="BN175" s="64">
        <f>IFERROR(Y175*I175/H175,"0")</f>
        <v>107.56800000000001</v>
      </c>
      <c r="BO175" s="64">
        <f>IFERROR(1/J175*(X175/H175),"0")</f>
        <v>0.21258503401360543</v>
      </c>
      <c r="BP175" s="64">
        <f>IFERROR(1/J175*(Y175/H175),"0")</f>
        <v>0.21428571428571427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11.904761904761905</v>
      </c>
      <c r="Y178" s="386">
        <f>IFERROR(Y175/H175,"0")+IFERROR(Y176/H176,"0")+IFERROR(Y177/H177,"0")</f>
        <v>12</v>
      </c>
      <c r="Z178" s="386">
        <f>IFERROR(IF(Z175="",0,Z175),"0")+IFERROR(IF(Z176="",0,Z176),"0")+IFERROR(IF(Z177="",0,Z177),"0")</f>
        <v>0.26100000000000001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100</v>
      </c>
      <c r="Y179" s="386">
        <f>IFERROR(SUM(Y175:Y177),"0")</f>
        <v>100.80000000000001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300</v>
      </c>
      <c r="Y185" s="385">
        <f t="shared" si="26"/>
        <v>302.40000000000003</v>
      </c>
      <c r="Z185" s="36">
        <f>IFERROR(IF(Y185=0,"",ROUNDUP(Y185/H185,0)*0.00753),"")</f>
        <v>0.54215999999999998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314.28571428571428</v>
      </c>
      <c r="BN185" s="64">
        <f t="shared" si="28"/>
        <v>316.8</v>
      </c>
      <c r="BO185" s="64">
        <f t="shared" si="29"/>
        <v>0.45787545787545786</v>
      </c>
      <c r="BP185" s="64">
        <f t="shared" si="30"/>
        <v>0.46153846153846151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50</v>
      </c>
      <c r="Y188" s="385">
        <f t="shared" si="26"/>
        <v>50.400000000000006</v>
      </c>
      <c r="Z188" s="36">
        <f>IFERROR(IF(Y188=0,"",ROUNDUP(Y188/H188,0)*0.00502),"")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0.10175010175010177</v>
      </c>
      <c r="BP188" s="64">
        <f t="shared" si="30"/>
        <v>0.10256410256410257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95.238095238095241</v>
      </c>
      <c r="Y191" s="386">
        <f>IFERROR(Y183/H183,"0")+IFERROR(Y184/H184,"0")+IFERROR(Y185/H185,"0")+IFERROR(Y186/H186,"0")+IFERROR(Y187/H187,"0")+IFERROR(Y188/H188,"0")+IFERROR(Y189/H189,"0")+IFERROR(Y190/H190,"0")</f>
        <v>96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0.66264000000000001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350</v>
      </c>
      <c r="Y192" s="386">
        <f>IFERROR(SUM(Y183:Y190),"0")</f>
        <v>352.80000000000007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300</v>
      </c>
      <c r="Y205" s="385">
        <f t="shared" ref="Y205:Y212" si="31">IFERROR(IF(X205="",0,CEILING((X205/$H205),1)*$H205),"")</f>
        <v>302.40000000000003</v>
      </c>
      <c r="Z205" s="36">
        <f>IFERROR(IF(Y205=0,"",ROUNDUP(Y205/H205,0)*0.00937),"")</f>
        <v>0.52471999999999996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311.66666666666663</v>
      </c>
      <c r="BN205" s="64">
        <f t="shared" ref="BN205:BN212" si="33">IFERROR(Y205*I205/H205,"0")</f>
        <v>314.16000000000003</v>
      </c>
      <c r="BO205" s="64">
        <f t="shared" ref="BO205:BO212" si="34">IFERROR(1/J205*(X205/H205),"0")</f>
        <v>0.46296296296296291</v>
      </c>
      <c r="BP205" s="64">
        <f t="shared" ref="BP205:BP212" si="35">IFERROR(1/J205*(Y205/H205),"0")</f>
        <v>0.46666666666666667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250</v>
      </c>
      <c r="Y206" s="385">
        <f t="shared" si="31"/>
        <v>253.8</v>
      </c>
      <c r="Z206" s="36">
        <f>IFERROR(IF(Y206=0,"",ROUNDUP(Y206/H206,0)*0.00937),"")</f>
        <v>0.44039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259.72222222222223</v>
      </c>
      <c r="BN206" s="64">
        <f t="shared" si="33"/>
        <v>263.67</v>
      </c>
      <c r="BO206" s="64">
        <f t="shared" si="34"/>
        <v>0.38580246913580241</v>
      </c>
      <c r="BP206" s="64">
        <f t="shared" si="35"/>
        <v>0.39166666666666666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300</v>
      </c>
      <c r="Y207" s="385">
        <f t="shared" si="31"/>
        <v>302.40000000000003</v>
      </c>
      <c r="Z207" s="36">
        <f>IFERROR(IF(Y207=0,"",ROUNDUP(Y207/H207,0)*0.00937),"")</f>
        <v>0.52471999999999996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311.66666666666663</v>
      </c>
      <c r="BN207" s="64">
        <f t="shared" si="33"/>
        <v>314.16000000000003</v>
      </c>
      <c r="BO207" s="64">
        <f t="shared" si="34"/>
        <v>0.46296296296296291</v>
      </c>
      <c r="BP207" s="64">
        <f t="shared" si="35"/>
        <v>0.46666666666666667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300</v>
      </c>
      <c r="Y208" s="385">
        <f t="shared" si="31"/>
        <v>302.40000000000003</v>
      </c>
      <c r="Z208" s="36">
        <f>IFERROR(IF(Y208=0,"",ROUNDUP(Y208/H208,0)*0.00937),"")</f>
        <v>0.52471999999999996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311.66666666666663</v>
      </c>
      <c r="BN208" s="64">
        <f t="shared" si="33"/>
        <v>314.16000000000003</v>
      </c>
      <c r="BO208" s="64">
        <f t="shared" si="34"/>
        <v>0.46296296296296291</v>
      </c>
      <c r="BP208" s="64">
        <f t="shared" si="35"/>
        <v>0.46666666666666667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212.96296296296293</v>
      </c>
      <c r="Y213" s="386">
        <f>IFERROR(Y205/H205,"0")+IFERROR(Y206/H206,"0")+IFERROR(Y207/H207,"0")+IFERROR(Y208/H208,"0")+IFERROR(Y209/H209,"0")+IFERROR(Y210/H210,"0")+IFERROR(Y211/H211,"0")+IFERROR(Y212/H212,"0")</f>
        <v>215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2.0145499999999998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1150</v>
      </c>
      <c r="Y214" s="386">
        <f>IFERROR(SUM(Y205:Y212),"0")</f>
        <v>1161.0000000000002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300</v>
      </c>
      <c r="Y217" s="385">
        <f t="shared" si="36"/>
        <v>304.2</v>
      </c>
      <c r="Z217" s="36">
        <f>IFERROR(IF(Y217=0,"",ROUNDUP(Y217/H217,0)*0.02175),"")</f>
        <v>0.84824999999999995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321.69230769230774</v>
      </c>
      <c r="BN217" s="64">
        <f t="shared" si="38"/>
        <v>326.19600000000003</v>
      </c>
      <c r="BO217" s="64">
        <f t="shared" si="39"/>
        <v>0.6868131868131867</v>
      </c>
      <c r="BP217" s="64">
        <f t="shared" si="40"/>
        <v>0.6964285714285714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300</v>
      </c>
      <c r="Y218" s="385">
        <f t="shared" si="36"/>
        <v>307.8</v>
      </c>
      <c r="Z218" s="36">
        <f>IFERROR(IF(Y218=0,"",ROUNDUP(Y218/H218,0)*0.02175),"")</f>
        <v>0.8264999999999999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320.22222222222229</v>
      </c>
      <c r="BN218" s="64">
        <f t="shared" si="38"/>
        <v>328.54800000000006</v>
      </c>
      <c r="BO218" s="64">
        <f t="shared" si="39"/>
        <v>0.66137566137566139</v>
      </c>
      <c r="BP218" s="64">
        <f t="shared" si="40"/>
        <v>0.67857142857142849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500</v>
      </c>
      <c r="Y219" s="385">
        <f t="shared" si="36"/>
        <v>504.59999999999997</v>
      </c>
      <c r="Z219" s="36">
        <f>IFERROR(IF(Y219=0,"",ROUNDUP(Y219/H219,0)*0.02175),"")</f>
        <v>1.2614999999999998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532.41379310344837</v>
      </c>
      <c r="BN219" s="64">
        <f t="shared" si="38"/>
        <v>537.31200000000001</v>
      </c>
      <c r="BO219" s="64">
        <f t="shared" si="39"/>
        <v>1.0262725779967159</v>
      </c>
      <c r="BP219" s="64">
        <f t="shared" si="40"/>
        <v>1.0357142857142856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500</v>
      </c>
      <c r="Y222" s="385">
        <f t="shared" si="36"/>
        <v>501.59999999999997</v>
      </c>
      <c r="Z222" s="36">
        <f t="shared" si="41"/>
        <v>1.5737700000000001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556.66666666666674</v>
      </c>
      <c r="BN222" s="64">
        <f t="shared" si="38"/>
        <v>558.44800000000009</v>
      </c>
      <c r="BO222" s="64">
        <f t="shared" si="39"/>
        <v>1.3354700854700854</v>
      </c>
      <c r="BP222" s="64">
        <f t="shared" si="40"/>
        <v>1.3397435897435896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500</v>
      </c>
      <c r="Y223" s="385">
        <f t="shared" si="36"/>
        <v>501.59999999999997</v>
      </c>
      <c r="Z223" s="36">
        <f t="shared" si="41"/>
        <v>1.5737700000000001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556.66666666666674</v>
      </c>
      <c r="BN223" s="64">
        <f t="shared" si="38"/>
        <v>558.44800000000009</v>
      </c>
      <c r="BO223" s="64">
        <f t="shared" si="39"/>
        <v>1.3354700854700854</v>
      </c>
      <c r="BP223" s="64">
        <f t="shared" si="40"/>
        <v>1.3397435897435896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549.63650653305831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553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6.0837900000000005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2100</v>
      </c>
      <c r="Y228" s="386">
        <f>IFERROR(SUM(Y216:Y226),"0")</f>
        <v>2119.7999999999997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80</v>
      </c>
      <c r="Y233" s="385">
        <f>IFERROR(IF(X233="",0,CEILING((X233/$H233),1)*$H233),"")</f>
        <v>81.599999999999994</v>
      </c>
      <c r="Z233" s="36">
        <f>IFERROR(IF(Y233=0,"",ROUNDUP(Y233/H233,0)*0.00753),"")</f>
        <v>0.25602000000000003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89.066666666666677</v>
      </c>
      <c r="BN233" s="64">
        <f>IFERROR(Y233*I233/H233,"0")</f>
        <v>90.847999999999999</v>
      </c>
      <c r="BO233" s="64">
        <f>IFERROR(1/J233*(X233/H233),"0")</f>
        <v>0.21367521367521369</v>
      </c>
      <c r="BP233" s="64">
        <f>IFERROR(1/J233*(Y233/H233),"0")</f>
        <v>0.21794871794871795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33.333333333333336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80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100</v>
      </c>
      <c r="Y239" s="385">
        <f t="shared" ref="Y239:Y246" si="42">IFERROR(IF(X239="",0,CEILING((X239/$H239),1)*$H239),"")</f>
        <v>104.39999999999999</v>
      </c>
      <c r="Z239" s="36">
        <f>IFERROR(IF(Y239=0,"",ROUNDUP(Y239/H239,0)*0.02175),"")</f>
        <v>0.19574999999999998</v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104.13793103448276</v>
      </c>
      <c r="BN239" s="64">
        <f t="shared" ref="BN239:BN246" si="44">IFERROR(Y239*I239/H239,"0")</f>
        <v>108.71999999999998</v>
      </c>
      <c r="BO239" s="64">
        <f t="shared" ref="BO239:BO246" si="45">IFERROR(1/J239*(X239/H239),"0")</f>
        <v>0.1539408866995074</v>
      </c>
      <c r="BP239" s="64">
        <f t="shared" ref="BP239:BP246" si="46">IFERROR(1/J239*(Y239/H239),"0")</f>
        <v>0.1607142857142857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8.6206896551724146</v>
      </c>
      <c r="Y247" s="386">
        <f>IFERROR(Y239/H239,"0")+IFERROR(Y240/H240,"0")+IFERROR(Y241/H241,"0")+IFERROR(Y242/H242,"0")+IFERROR(Y243/H243,"0")+IFERROR(Y244/H244,"0")+IFERROR(Y245/H245,"0")+IFERROR(Y246/H246,"0")</f>
        <v>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0.19574999999999998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100</v>
      </c>
      <c r="Y248" s="386">
        <f>IFERROR(SUM(Y239:Y246),"0")</f>
        <v>104.39999999999999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100</v>
      </c>
      <c r="Y285" s="385">
        <f>IFERROR(IF(X285="",0,CEILING((X285/$H285),1)*$H285),"")</f>
        <v>100.8</v>
      </c>
      <c r="Z285" s="36">
        <f>IFERROR(IF(Y285=0,"",ROUNDUP(Y285/H285,0)*0.00753),"")</f>
        <v>0.31625999999999999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111.33333333333333</v>
      </c>
      <c r="BN285" s="64">
        <f>IFERROR(Y285*I285/H285,"0")</f>
        <v>112.224</v>
      </c>
      <c r="BO285" s="64">
        <f>IFERROR(1/J285*(X285/H285),"0")</f>
        <v>0.26709401709401709</v>
      </c>
      <c r="BP285" s="64">
        <f>IFERROR(1/J285*(Y285/H285),"0")</f>
        <v>0.26923076923076922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200</v>
      </c>
      <c r="Y287" s="385">
        <f>IFERROR(IF(X287="",0,CEILING((X287/$H287),1)*$H287),"")</f>
        <v>201.6</v>
      </c>
      <c r="Z287" s="36">
        <f>IFERROR(IF(Y287=0,"",ROUNDUP(Y287/H287,0)*0.00753),"")</f>
        <v>0.63251999999999997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216.66666666666669</v>
      </c>
      <c r="BN287" s="64">
        <f>IFERROR(Y287*I287/H287,"0")</f>
        <v>218.4</v>
      </c>
      <c r="BO287" s="64">
        <f>IFERROR(1/J287*(X287/H287),"0")</f>
        <v>0.53418803418803418</v>
      </c>
      <c r="BP287" s="64">
        <f>IFERROR(1/J287*(Y287/H287),"0")</f>
        <v>0.53846153846153844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125.00000000000001</v>
      </c>
      <c r="Y289" s="386">
        <f>IFERROR(Y284/H284,"0")+IFERROR(Y285/H285,"0")+IFERROR(Y286/H286,"0")+IFERROR(Y287/H287,"0")+IFERROR(Y288/H288,"0")</f>
        <v>126</v>
      </c>
      <c r="Z289" s="386">
        <f>IFERROR(IF(Z284="",0,Z284),"0")+IFERROR(IF(Z285="",0,Z285),"0")+IFERROR(IF(Z286="",0,Z286),"0")+IFERROR(IF(Z287="",0,Z287),"0")+IFERROR(IF(Z288="",0,Z288),"0")</f>
        <v>0.94877999999999996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300</v>
      </c>
      <c r="Y290" s="386">
        <f>IFERROR(SUM(Y284:Y288),"0")</f>
        <v>302.39999999999998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100</v>
      </c>
      <c r="Y302" s="385">
        <f>IFERROR(IF(X302="",0,CEILING((X302/$H302),1)*$H302),"")</f>
        <v>100.80000000000001</v>
      </c>
      <c r="Z302" s="36">
        <f>IFERROR(IF(Y302=0,"",ROUNDUP(Y302/H302,0)*0.00502),"")</f>
        <v>0.24096000000000001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104.76190476190477</v>
      </c>
      <c r="BN302" s="64">
        <f>IFERROR(Y302*I302/H302,"0")</f>
        <v>105.60000000000002</v>
      </c>
      <c r="BO302" s="64">
        <f>IFERROR(1/J302*(X302/H302),"0")</f>
        <v>0.20350020350020354</v>
      </c>
      <c r="BP302" s="64">
        <f>IFERROR(1/J302*(Y302/H302),"0")</f>
        <v>0.20512820512820515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47.61904761904762</v>
      </c>
      <c r="Y304" s="386">
        <f>IFERROR(Y302/H302,"0")+IFERROR(Y303/H303,"0")</f>
        <v>48</v>
      </c>
      <c r="Z304" s="386">
        <f>IFERROR(IF(Z302="",0,Z302),"0")+IFERROR(IF(Z303="",0,Z303),"0")</f>
        <v>0.24096000000000001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100</v>
      </c>
      <c r="Y305" s="386">
        <f>IFERROR(SUM(Y302:Y303),"0")</f>
        <v>100.80000000000001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200</v>
      </c>
      <c r="Y319" s="385">
        <f>IFERROR(IF(X319="",0,CEILING((X319/$H319),1)*$H319),"")</f>
        <v>201.60000000000002</v>
      </c>
      <c r="Z319" s="36">
        <f>IFERROR(IF(Y319=0,"",ROUNDUP(Y319/H319,0)*0.00753),"")</f>
        <v>0.36143999999999998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212.38095238095238</v>
      </c>
      <c r="BN319" s="64">
        <f>IFERROR(Y319*I319/H319,"0")</f>
        <v>214.08</v>
      </c>
      <c r="BO319" s="64">
        <f>IFERROR(1/J319*(X319/H319),"0")</f>
        <v>0.30525030525030528</v>
      </c>
      <c r="BP319" s="64">
        <f>IFERROR(1/J319*(Y319/H319),"0")</f>
        <v>0.30769230769230771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0.36143999999999998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200</v>
      </c>
      <c r="Y323" s="386">
        <f>IFERROR(SUM(Y318:Y321),"0")</f>
        <v>201.60000000000002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250</v>
      </c>
      <c r="Y325" s="385">
        <f t="shared" ref="Y325:Y330" si="57">IFERROR(IF(X325="",0,CEILING((X325/$H325),1)*$H325),"")</f>
        <v>257.39999999999998</v>
      </c>
      <c r="Z325" s="36">
        <f>IFERROR(IF(Y325=0,"",ROUNDUP(Y325/H325,0)*0.02175),"")</f>
        <v>0.71775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267.88461538461542</v>
      </c>
      <c r="BN325" s="64">
        <f t="shared" ref="BN325:BN330" si="59">IFERROR(Y325*I325/H325,"0")</f>
        <v>275.81400000000002</v>
      </c>
      <c r="BO325" s="64">
        <f t="shared" ref="BO325:BO330" si="60">IFERROR(1/J325*(X325/H325),"0")</f>
        <v>0.57234432234432231</v>
      </c>
      <c r="BP325" s="64">
        <f t="shared" ref="BP325:BP330" si="61">IFERROR(1/J325*(Y325/H325),"0")</f>
        <v>0.5892857142857143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32.051282051282051</v>
      </c>
      <c r="Y331" s="386">
        <f>IFERROR(Y325/H325,"0")+IFERROR(Y326/H326,"0")+IFERROR(Y327/H327,"0")+IFERROR(Y328/H328,"0")+IFERROR(Y329/H329,"0")+IFERROR(Y330/H330,"0")</f>
        <v>33</v>
      </c>
      <c r="Z331" s="386">
        <f>IFERROR(IF(Z325="",0,Z325),"0")+IFERROR(IF(Z326="",0,Z326),"0")+IFERROR(IF(Z327="",0,Z327),"0")+IFERROR(IF(Z328="",0,Z328),"0")+IFERROR(IF(Z329="",0,Z329),"0")+IFERROR(IF(Z330="",0,Z330),"0")</f>
        <v>0.71775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250</v>
      </c>
      <c r="Y332" s="386">
        <f>IFERROR(SUM(Y325:Y330),"0")</f>
        <v>257.39999999999998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38.46153846153846</v>
      </c>
      <c r="Y337" s="386">
        <f>IFERROR(Y334/H334,"0")+IFERROR(Y335/H335,"0")+IFERROR(Y336/H336,"0")</f>
        <v>39</v>
      </c>
      <c r="Z337" s="386">
        <f>IFERROR(IF(Z334="",0,Z334),"0")+IFERROR(IF(Z335="",0,Z335),"0")+IFERROR(IF(Z336="",0,Z336),"0")</f>
        <v>0.84824999999999995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300</v>
      </c>
      <c r="Y338" s="386">
        <f>IFERROR(SUM(Y334:Y336),"0")</f>
        <v>304.2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10</v>
      </c>
      <c r="Y347" s="385">
        <f>IFERROR(IF(X347="",0,CEILING((X347/$H347),1)*$H347),"")</f>
        <v>10</v>
      </c>
      <c r="Z347" s="36">
        <f>IFERROR(IF(Y347=0,"",ROUNDUP(Y347/H347,0)*0.00474),"")</f>
        <v>2.3700000000000002E-2</v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11.200000000000001</v>
      </c>
      <c r="BN347" s="64">
        <f>IFERROR(Y347*I347/H347,"0")</f>
        <v>11.200000000000001</v>
      </c>
      <c r="BO347" s="64">
        <f>IFERROR(1/J347*(X347/H347),"0")</f>
        <v>2.1008403361344536E-2</v>
      </c>
      <c r="BP347" s="64">
        <f>IFERROR(1/J347*(Y347/H347),"0")</f>
        <v>2.1008403361344536E-2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5</v>
      </c>
      <c r="Y350" s="386">
        <f>IFERROR(Y347/H347,"0")+IFERROR(Y348/H348,"0")+IFERROR(Y349/H349,"0")</f>
        <v>5</v>
      </c>
      <c r="Z350" s="386">
        <f>IFERROR(IF(Z347="",0,Z347),"0")+IFERROR(IF(Z348="",0,Z348),"0")+IFERROR(IF(Z349="",0,Z349),"0")</f>
        <v>2.3700000000000002E-2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10</v>
      </c>
      <c r="Y351" s="386">
        <f>IFERROR(SUM(Y347:Y349),"0")</f>
        <v>10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300</v>
      </c>
      <c r="Y359" s="385">
        <f>IFERROR(IF(X359="",0,CEILING((X359/$H359),1)*$H359),"")</f>
        <v>300.3</v>
      </c>
      <c r="Z359" s="36">
        <f>IFERROR(IF(Y359=0,"",ROUNDUP(Y359/H359,0)*0.00753),"")</f>
        <v>1.0767900000000001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338.85714285714278</v>
      </c>
      <c r="BN359" s="64">
        <f>IFERROR(Y359*I359/H359,"0")</f>
        <v>339.19599999999997</v>
      </c>
      <c r="BO359" s="64">
        <f>IFERROR(1/J359*(X359/H359),"0")</f>
        <v>0.91575091575091572</v>
      </c>
      <c r="BP359" s="64">
        <f>IFERROR(1/J359*(Y359/H359),"0")</f>
        <v>0.91666666666666663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142.85714285714286</v>
      </c>
      <c r="Y361" s="386">
        <f>IFERROR(Y358/H358,"0")+IFERROR(Y359/H359,"0")+IFERROR(Y360/H360,"0")</f>
        <v>143</v>
      </c>
      <c r="Z361" s="386">
        <f>IFERROR(IF(Z358="",0,Z358),"0")+IFERROR(IF(Z359="",0,Z359),"0")+IFERROR(IF(Z360="",0,Z360),"0")</f>
        <v>1.0767900000000001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300</v>
      </c>
      <c r="Y362" s="386">
        <f>IFERROR(SUM(Y358:Y360),"0")</f>
        <v>300.3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0</v>
      </c>
      <c r="Y375" s="386">
        <f>IFERROR(Y366/H366,"0")+IFERROR(Y367/H367,"0")+IFERROR(Y368/H368,"0")+IFERROR(Y369/H369,"0")+IFERROR(Y370/H370,"0")+IFERROR(Y371/H371,"0")+IFERROR(Y372/H372,"0")+IFERROR(Y373/H373,"0")+IFERROR(Y374/H374,"0")</f>
        <v>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0</v>
      </c>
      <c r="Y376" s="386">
        <f>IFERROR(SUM(Y366:Y374),"0")</f>
        <v>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500</v>
      </c>
      <c r="Y378" s="385">
        <f>IFERROR(IF(X378="",0,CEILING((X378/$H378),1)*$H378),"")</f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</v>
      </c>
      <c r="BN378" s="64">
        <f>IFERROR(Y378*I378/H378,"0")</f>
        <v>526.32000000000005</v>
      </c>
      <c r="BO378" s="64">
        <f>IFERROR(1/J378*(X378/H378),"0")</f>
        <v>0.69444444444444442</v>
      </c>
      <c r="BP378" s="64">
        <f>IFERROR(1/J378*(Y378/H378),"0")</f>
        <v>0.70833333333333326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33.333333333333336</v>
      </c>
      <c r="Y380" s="386">
        <f>IFERROR(Y378/H378,"0")+IFERROR(Y379/H379,"0")</f>
        <v>34</v>
      </c>
      <c r="Z380" s="386">
        <f>IFERROR(IF(Z378="",0,Z378),"0")+IFERROR(IF(Z379="",0,Z379),"0")</f>
        <v>0.73949999999999994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500</v>
      </c>
      <c r="Y381" s="386">
        <f>IFERROR(SUM(Y378:Y379),"0")</f>
        <v>510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50</v>
      </c>
      <c r="Y403" s="385">
        <f>IFERROR(IF(X403="",0,CEILING((X403/$H403),1)*$H403),"")</f>
        <v>52.56</v>
      </c>
      <c r="Z403" s="36">
        <f>IFERROR(IF(Y403=0,"",ROUNDUP(Y403/H403,0)*0.00753),"")</f>
        <v>9.0359999999999996E-2</v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52.283105022831052</v>
      </c>
      <c r="BN403" s="64">
        <f>IFERROR(Y403*I403/H403,"0")</f>
        <v>54.960000000000008</v>
      </c>
      <c r="BO403" s="64">
        <f>IFERROR(1/J403*(X403/H403),"0")</f>
        <v>7.3176443039456737E-2</v>
      </c>
      <c r="BP403" s="64">
        <f>IFERROR(1/J403*(Y403/H403),"0")</f>
        <v>7.6923076923076927E-2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11.415525114155251</v>
      </c>
      <c r="Y405" s="386">
        <f>IFERROR(Y402/H402,"0")+IFERROR(Y403/H403,"0")+IFERROR(Y404/H404,"0")</f>
        <v>12</v>
      </c>
      <c r="Z405" s="386">
        <f>IFERROR(IF(Z402="",0,Z402),"0")+IFERROR(IF(Z403="",0,Z403),"0")+IFERROR(IF(Z404="",0,Z404),"0")</f>
        <v>9.0359999999999996E-2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50</v>
      </c>
      <c r="Y406" s="386">
        <f>IFERROR(SUM(Y402:Y404),"0")</f>
        <v>52.56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700</v>
      </c>
      <c r="Y408" s="385">
        <f>IFERROR(IF(X408="",0,CEILING((X408/$H408),1)*$H408),"")</f>
        <v>702</v>
      </c>
      <c r="Z408" s="36">
        <f>IFERROR(IF(Y408=0,"",ROUNDUP(Y408/H408,0)*0.02175),"")</f>
        <v>1.9574999999999998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750.61538461538464</v>
      </c>
      <c r="BN408" s="64">
        <f>IFERROR(Y408*I408/H408,"0")</f>
        <v>752.7600000000001</v>
      </c>
      <c r="BO408" s="64">
        <f>IFERROR(1/J408*(X408/H408),"0")</f>
        <v>1.6025641025641026</v>
      </c>
      <c r="BP408" s="64">
        <f>IFERROR(1/J408*(Y408/H408),"0")</f>
        <v>1.607142857142857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700</v>
      </c>
      <c r="Y410" s="385">
        <f>IFERROR(IF(X410="",0,CEILING((X410/$H410),1)*$H410),"")</f>
        <v>700.8</v>
      </c>
      <c r="Z410" s="36">
        <f>IFERROR(IF(Y410=0,"",ROUNDUP(Y410/H410,0)*0.00753),"")</f>
        <v>2.19876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782.83333333333348</v>
      </c>
      <c r="BN410" s="64">
        <f>IFERROR(Y410*I410/H410,"0")</f>
        <v>783.72800000000007</v>
      </c>
      <c r="BO410" s="64">
        <f>IFERROR(1/J410*(X410/H410),"0")</f>
        <v>1.8696581196581197</v>
      </c>
      <c r="BP410" s="64">
        <f>IFERROR(1/J410*(Y410/H410),"0")</f>
        <v>1.8717948717948718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381.41025641025647</v>
      </c>
      <c r="Y413" s="386">
        <f>IFERROR(Y408/H408,"0")+IFERROR(Y409/H409,"0")+IFERROR(Y410/H410,"0")+IFERROR(Y411/H411,"0")+IFERROR(Y412/H412,"0")</f>
        <v>382</v>
      </c>
      <c r="Z413" s="386">
        <f>IFERROR(IF(Z408="",0,Z408),"0")+IFERROR(IF(Z409="",0,Z409),"0")+IFERROR(IF(Z410="",0,Z410),"0")+IFERROR(IF(Z411="",0,Z411),"0")+IFERROR(IF(Z412="",0,Z412),"0")</f>
        <v>4.1562599999999996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1400</v>
      </c>
      <c r="Y414" s="386">
        <f>IFERROR(SUM(Y408:Y412),"0")</f>
        <v>1402.8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100</v>
      </c>
      <c r="Y431" s="385">
        <f t="shared" si="67"/>
        <v>100.80000000000001</v>
      </c>
      <c r="Z431" s="36">
        <f t="shared" si="68"/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105.47619047619047</v>
      </c>
      <c r="BN431" s="64">
        <f t="shared" si="70"/>
        <v>106.32000000000001</v>
      </c>
      <c r="BO431" s="64">
        <f t="shared" si="71"/>
        <v>0.15262515262515264</v>
      </c>
      <c r="BP431" s="64">
        <f t="shared" si="72"/>
        <v>0.15384615384615385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23.80952380952381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0.18071999999999999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100</v>
      </c>
      <c r="Y452" s="386">
        <f>IFERROR(SUM(Y427:Y450),"0")</f>
        <v>100.80000000000001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200</v>
      </c>
      <c r="Y470" s="385">
        <f t="shared" ref="Y470:Y476" si="74">IFERROR(IF(X470="",0,CEILING((X470/$H470),1)*$H470),"")</f>
        <v>201.60000000000002</v>
      </c>
      <c r="Z470" s="36">
        <f>IFERROR(IF(Y470=0,"",ROUNDUP(Y470/H470,0)*0.00753),"")</f>
        <v>0.36143999999999998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210.95238095238093</v>
      </c>
      <c r="BN470" s="64">
        <f t="shared" ref="BN470:BN476" si="76">IFERROR(Y470*I470/H470,"0")</f>
        <v>212.64000000000001</v>
      </c>
      <c r="BO470" s="64">
        <f t="shared" ref="BO470:BO476" si="77">IFERROR(1/J470*(X470/H470),"0")</f>
        <v>0.30525030525030528</v>
      </c>
      <c r="BP470" s="64">
        <f t="shared" ref="BP470:BP476" si="78">IFERROR(1/J470*(Y470/H470),"0")</f>
        <v>0.30769230769230771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800</v>
      </c>
      <c r="Y519" s="385">
        <f t="shared" si="79"/>
        <v>801.6</v>
      </c>
      <c r="Z519" s="36">
        <f>IFERROR(IF(Y519=0,"",ROUNDUP(Y519/H519,0)*0.00753),"")</f>
        <v>2.5150200000000003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866.66666666666674</v>
      </c>
      <c r="BN519" s="64">
        <f t="shared" si="82"/>
        <v>868.4000000000002</v>
      </c>
      <c r="BO519" s="64">
        <f t="shared" si="83"/>
        <v>2.1367521367521367</v>
      </c>
      <c r="BP519" s="64">
        <f t="shared" si="84"/>
        <v>2.141025641025641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333.33333333333337</v>
      </c>
      <c r="Y521" s="386">
        <f>IFERROR(Y512/H512,"0")+IFERROR(Y513/H513,"0")+IFERROR(Y514/H514,"0")+IFERROR(Y515/H515,"0")+IFERROR(Y516/H516,"0")+IFERROR(Y517/H517,"0")+IFERROR(Y518/H518,"0")+IFERROR(Y519/H519,"0")+IFERROR(Y520/H520,"0")</f>
        <v>334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2.5150200000000003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800</v>
      </c>
      <c r="Y522" s="386">
        <f>IFERROR(SUM(Y512:Y520),"0")</f>
        <v>801.6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500</v>
      </c>
      <c r="Y524" s="385">
        <f>IFERROR(IF(X524="",0,CEILING((X524/$H524),1)*$H524),"")</f>
        <v>501.6</v>
      </c>
      <c r="Z524" s="36">
        <f>IFERROR(IF(Y524=0,"",ROUNDUP(Y524/H524,0)*0.01196),"")</f>
        <v>1.1362000000000001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534.09090909090912</v>
      </c>
      <c r="BN524" s="64">
        <f>IFERROR(Y524*I524/H524,"0")</f>
        <v>535.79999999999995</v>
      </c>
      <c r="BO524" s="64">
        <f>IFERROR(1/J524*(X524/H524),"0")</f>
        <v>0.91054778554778548</v>
      </c>
      <c r="BP524" s="64">
        <f>IFERROR(1/J524*(Y524/H524),"0")</f>
        <v>0.91346153846153855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94.696969696969688</v>
      </c>
      <c r="Y526" s="386">
        <f>IFERROR(Y524/H524,"0")+IFERROR(Y525/H525,"0")</f>
        <v>95</v>
      </c>
      <c r="Z526" s="386">
        <f>IFERROR(IF(Z524="",0,Z524),"0")+IFERROR(IF(Z525="",0,Z525),"0")</f>
        <v>1.1362000000000001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500</v>
      </c>
      <c r="Y527" s="386">
        <f>IFERROR(SUM(Y524:Y525),"0")</f>
        <v>501.6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1500</v>
      </c>
      <c r="Y531" s="385">
        <f t="shared" si="85"/>
        <v>1504.8000000000002</v>
      </c>
      <c r="Z531" s="36">
        <f>IFERROR(IF(Y531=0,"",ROUNDUP(Y531/H531,0)*0.01196),"")</f>
        <v>3.4085999999999999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1602.2727272727273</v>
      </c>
      <c r="BN531" s="64">
        <f t="shared" si="87"/>
        <v>1607.3999999999999</v>
      </c>
      <c r="BO531" s="64">
        <f t="shared" si="88"/>
        <v>2.7316433566433567</v>
      </c>
      <c r="BP531" s="64">
        <f t="shared" si="89"/>
        <v>2.7403846153846154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284.09090909090907</v>
      </c>
      <c r="Y535" s="386">
        <f>IFERROR(Y529/H529,"0")+IFERROR(Y530/H530,"0")+IFERROR(Y531/H531,"0")+IFERROR(Y532/H532,"0")+IFERROR(Y533/H533,"0")+IFERROR(Y534/H534,"0")</f>
        <v>285</v>
      </c>
      <c r="Z535" s="386">
        <f>IFERROR(IF(Z529="",0,Z529),"0")+IFERROR(IF(Z530="",0,Z530),"0")+IFERROR(IF(Z531="",0,Z531),"0")+IFERROR(IF(Z532="",0,Z532),"0")+IFERROR(IF(Z533="",0,Z533),"0")+IFERROR(IF(Z534="",0,Z534),"0")</f>
        <v>3.4085999999999999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1500</v>
      </c>
      <c r="Y536" s="386">
        <f>IFERROR(SUM(Y529:Y534),"0")</f>
        <v>1504.8000000000002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200</v>
      </c>
      <c r="Y576" s="385">
        <f>IFERROR(IF(X576="",0,CEILING((X576/$H576),1)*$H576),"")</f>
        <v>202.79999999999998</v>
      </c>
      <c r="Z576" s="36">
        <f>IFERROR(IF(Y576=0,"",ROUNDUP(Y576/H576,0)*0.02175),"")</f>
        <v>0.5655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214.46153846153848</v>
      </c>
      <c r="BN576" s="64">
        <f>IFERROR(Y576*I576/H576,"0")</f>
        <v>217.464</v>
      </c>
      <c r="BO576" s="64">
        <f>IFERROR(1/J576*(X576/H576),"0")</f>
        <v>0.45787545787545786</v>
      </c>
      <c r="BP576" s="64">
        <f>IFERROR(1/J576*(Y576/H576),"0")</f>
        <v>0.46428571428571425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25.641025641025642</v>
      </c>
      <c r="Y578" s="386">
        <f>IFERROR(Y576/H576,"0")+IFERROR(Y577/H577,"0")</f>
        <v>26</v>
      </c>
      <c r="Z578" s="386">
        <f>IFERROR(IF(Z576="",0,Z576),"0")+IFERROR(IF(Z577="",0,Z577),"0")</f>
        <v>0.5655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200</v>
      </c>
      <c r="Y579" s="386">
        <f>IFERROR(SUM(Y576:Y577),"0")</f>
        <v>202.79999999999998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15570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15698.459999999995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16660.232663733601</v>
      </c>
      <c r="Y606" s="386">
        <f>IFERROR(SUM(BN22:BN602),"0")</f>
        <v>16796.605999999996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33</v>
      </c>
      <c r="Y607" s="38">
        <f>ROUNDUP(SUM(BP22:BP602),0)</f>
        <v>33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17485.232663733601</v>
      </c>
      <c r="Y608" s="386">
        <f>GrossWeightTotalR+PalletQtyTotalR*25</f>
        <v>17621.605999999996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3431.3573406953387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3454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38.619150000000005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205.20000000000002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1508.4</v>
      </c>
      <c r="E615" s="46">
        <f>IFERROR(Y101*1,"0")+IFERROR(Y102*1,"0")+IFERROR(Y103*1,"0")+IFERROR(Y107*1,"0")+IFERROR(Y108*1,"0")+IFERROR(Y109*1,"0")+IFERROR(Y110*1,"0")+IFERROR(Y111*1,"0")</f>
        <v>1312.2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1713.0000000000002</v>
      </c>
      <c r="G615" s="46">
        <f>IFERROR(Y145*1,"0")+IFERROR(Y146*1,"0")+IFERROR(Y150*1,"0")+IFERROR(Y151*1,"0")+IFERROR(Y155*1,"0")+IFERROR(Y156*1,"0")</f>
        <v>152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100.80000000000001</v>
      </c>
      <c r="I615" s="46">
        <f>IFERROR(Y183*1,"0")+IFERROR(Y184*1,"0")+IFERROR(Y185*1,"0")+IFERROR(Y186*1,"0")+IFERROR(Y187*1,"0")+IFERROR(Y188*1,"0")+IFERROR(Y189*1,"0")+IFERROR(Y190*1,"0")</f>
        <v>352.80000000000007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3362.4</v>
      </c>
      <c r="K615" s="46">
        <f>IFERROR(Y239*1,"0")+IFERROR(Y240*1,"0")+IFERROR(Y241*1,"0")+IFERROR(Y242*1,"0")+IFERROR(Y243*1,"0")+IFERROR(Y244*1,"0")+IFERROR(Y245*1,"0")+IFERROR(Y246*1,"0")</f>
        <v>104.39999999999999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302.39999999999998</v>
      </c>
      <c r="S615" s="46">
        <f>IFERROR(Y293*1,"0")</f>
        <v>0</v>
      </c>
      <c r="T615" s="46">
        <f>IFERROR(Y298*1,"0")+IFERROR(Y302*1,"0")+IFERROR(Y303*1,"0")</f>
        <v>100.80000000000001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773.2</v>
      </c>
      <c r="V615" s="46">
        <f>IFERROR(Y354*1,"0")+IFERROR(Y358*1,"0")+IFERROR(Y359*1,"0")+IFERROR(Y360*1,"0")</f>
        <v>330.90000000000003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611.4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1455.36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100.80000000000001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2808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202.79999999999998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2024-08-08T07:05:22Z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