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816920B-8121-48F4-9376-1E51247A3BC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Y391" i="1" s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V615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Y323" i="1" s="1"/>
  <c r="P319" i="1"/>
  <c r="BP318" i="1"/>
  <c r="BO318" i="1"/>
  <c r="BN318" i="1"/>
  <c r="BM318" i="1"/>
  <c r="Z318" i="1"/>
  <c r="Y318" i="1"/>
  <c r="Y322" i="1" s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S61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Z280" i="1" s="1"/>
  <c r="Y277" i="1"/>
  <c r="Q615" i="1" s="1"/>
  <c r="P277" i="1"/>
  <c r="X274" i="1"/>
  <c r="Y273" i="1"/>
  <c r="X273" i="1"/>
  <c r="BP272" i="1"/>
  <c r="BO272" i="1"/>
  <c r="BN272" i="1"/>
  <c r="BM272" i="1"/>
  <c r="Z272" i="1"/>
  <c r="Z273" i="1" s="1"/>
  <c r="Y272" i="1"/>
  <c r="P615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6" i="1"/>
  <c r="X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BP232" i="1"/>
  <c r="BO232" i="1"/>
  <c r="BN232" i="1"/>
  <c r="BM232" i="1"/>
  <c r="Z232" i="1"/>
  <c r="Y232" i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O218" i="1"/>
  <c r="BM218" i="1"/>
  <c r="Y218" i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8" i="1"/>
  <c r="Y197" i="1"/>
  <c r="X197" i="1"/>
  <c r="BP196" i="1"/>
  <c r="BO196" i="1"/>
  <c r="BN196" i="1"/>
  <c r="BM196" i="1"/>
  <c r="Z196" i="1"/>
  <c r="Y196" i="1"/>
  <c r="P196" i="1"/>
  <c r="BO195" i="1"/>
  <c r="BM195" i="1"/>
  <c r="Y195" i="1"/>
  <c r="P195" i="1"/>
  <c r="X192" i="1"/>
  <c r="X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79" i="1"/>
  <c r="Y178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3" i="1"/>
  <c r="X152" i="1"/>
  <c r="BO151" i="1"/>
  <c r="BM151" i="1"/>
  <c r="Y151" i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X92" i="1"/>
  <c r="X91" i="1"/>
  <c r="BO90" i="1"/>
  <c r="BM90" i="1"/>
  <c r="Y90" i="1"/>
  <c r="BO89" i="1"/>
  <c r="BM89" i="1"/>
  <c r="Y89" i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09" i="1" s="1"/>
  <c r="BO22" i="1"/>
  <c r="BM22" i="1"/>
  <c r="X606" i="1" s="1"/>
  <c r="Y22" i="1"/>
  <c r="P22" i="1"/>
  <c r="H10" i="1"/>
  <c r="A9" i="1"/>
  <c r="D7" i="1"/>
  <c r="Q6" i="1"/>
  <c r="P2" i="1"/>
  <c r="F10" i="1" l="1"/>
  <c r="J9" i="1"/>
  <c r="F9" i="1"/>
  <c r="A10" i="1"/>
  <c r="BP28" i="1"/>
  <c r="BN28" i="1"/>
  <c r="Z28" i="1"/>
  <c r="BP52" i="1"/>
  <c r="BN52" i="1"/>
  <c r="Z52" i="1"/>
  <c r="Z57" i="1" s="1"/>
  <c r="BP76" i="1"/>
  <c r="BN76" i="1"/>
  <c r="Z76" i="1"/>
  <c r="Z77" i="1" s="1"/>
  <c r="Y78" i="1"/>
  <c r="Y91" i="1"/>
  <c r="BP89" i="1"/>
  <c r="BN89" i="1"/>
  <c r="Z89" i="1"/>
  <c r="BP96" i="1"/>
  <c r="BN96" i="1"/>
  <c r="Z96" i="1"/>
  <c r="Y98" i="1"/>
  <c r="E615" i="1"/>
  <c r="Y105" i="1"/>
  <c r="BP101" i="1"/>
  <c r="BN101" i="1"/>
  <c r="Z101" i="1"/>
  <c r="Z104" i="1" s="1"/>
  <c r="BP110" i="1"/>
  <c r="BN110" i="1"/>
  <c r="Z110" i="1"/>
  <c r="BP120" i="1"/>
  <c r="BN120" i="1"/>
  <c r="Z120" i="1"/>
  <c r="Y122" i="1"/>
  <c r="Y127" i="1"/>
  <c r="BP124" i="1"/>
  <c r="BN124" i="1"/>
  <c r="Z124" i="1"/>
  <c r="BP132" i="1"/>
  <c r="BN132" i="1"/>
  <c r="Z132" i="1"/>
  <c r="Y136" i="1"/>
  <c r="BP140" i="1"/>
  <c r="BN140" i="1"/>
  <c r="Z140" i="1"/>
  <c r="Z141" i="1" s="1"/>
  <c r="Y142" i="1"/>
  <c r="G615" i="1"/>
  <c r="Y148" i="1"/>
  <c r="BP145" i="1"/>
  <c r="BN145" i="1"/>
  <c r="Z145" i="1"/>
  <c r="Z147" i="1" s="1"/>
  <c r="BP162" i="1"/>
  <c r="BN162" i="1"/>
  <c r="Z162" i="1"/>
  <c r="Z164" i="1" s="1"/>
  <c r="BP170" i="1"/>
  <c r="BN170" i="1"/>
  <c r="Z170" i="1"/>
  <c r="BP184" i="1"/>
  <c r="BN184" i="1"/>
  <c r="Z184" i="1"/>
  <c r="Z191" i="1" s="1"/>
  <c r="BP188" i="1"/>
  <c r="BN188" i="1"/>
  <c r="Z188" i="1"/>
  <c r="BP201" i="1"/>
  <c r="BN201" i="1"/>
  <c r="Z201" i="1"/>
  <c r="Z202" i="1" s="1"/>
  <c r="Y203" i="1"/>
  <c r="Y214" i="1"/>
  <c r="BP205" i="1"/>
  <c r="BN205" i="1"/>
  <c r="Z205" i="1"/>
  <c r="BP209" i="1"/>
  <c r="BN209" i="1"/>
  <c r="Z209" i="1"/>
  <c r="Y213" i="1"/>
  <c r="BP218" i="1"/>
  <c r="BN218" i="1"/>
  <c r="Z218" i="1"/>
  <c r="Z227" i="1" s="1"/>
  <c r="BP226" i="1"/>
  <c r="BN226" i="1"/>
  <c r="Z226" i="1"/>
  <c r="Y228" i="1"/>
  <c r="Y236" i="1"/>
  <c r="BP230" i="1"/>
  <c r="BN230" i="1"/>
  <c r="Z230" i="1"/>
  <c r="Y235" i="1"/>
  <c r="BP241" i="1"/>
  <c r="BN241" i="1"/>
  <c r="Z241" i="1"/>
  <c r="Z247" i="1" s="1"/>
  <c r="BP246" i="1"/>
  <c r="BN246" i="1"/>
  <c r="Z246" i="1"/>
  <c r="Y248" i="1"/>
  <c r="M615" i="1"/>
  <c r="Y260" i="1"/>
  <c r="BP251" i="1"/>
  <c r="BN251" i="1"/>
  <c r="Z251" i="1"/>
  <c r="BP254" i="1"/>
  <c r="BN254" i="1"/>
  <c r="Z254" i="1"/>
  <c r="Y259" i="1"/>
  <c r="O615" i="1"/>
  <c r="Y268" i="1"/>
  <c r="BP263" i="1"/>
  <c r="BN263" i="1"/>
  <c r="Z263" i="1"/>
  <c r="BP265" i="1"/>
  <c r="BN265" i="1"/>
  <c r="Z265" i="1"/>
  <c r="BP267" i="1"/>
  <c r="BN267" i="1"/>
  <c r="Z267" i="1"/>
  <c r="Y269" i="1"/>
  <c r="BP285" i="1"/>
  <c r="BN285" i="1"/>
  <c r="Z285" i="1"/>
  <c r="Z289" i="1" s="1"/>
  <c r="R615" i="1"/>
  <c r="Y289" i="1"/>
  <c r="BP303" i="1"/>
  <c r="BN303" i="1"/>
  <c r="Z303" i="1"/>
  <c r="Z304" i="1" s="1"/>
  <c r="Y305" i="1"/>
  <c r="BP313" i="1"/>
  <c r="BN313" i="1"/>
  <c r="Z313" i="1"/>
  <c r="Z315" i="1" s="1"/>
  <c r="BP321" i="1"/>
  <c r="BN321" i="1"/>
  <c r="Z321" i="1"/>
  <c r="Y332" i="1"/>
  <c r="BP325" i="1"/>
  <c r="BN325" i="1"/>
  <c r="Z325" i="1"/>
  <c r="BP329" i="1"/>
  <c r="BN329" i="1"/>
  <c r="Z329" i="1"/>
  <c r="BP336" i="1"/>
  <c r="BN336" i="1"/>
  <c r="Z336" i="1"/>
  <c r="BP342" i="1"/>
  <c r="BN342" i="1"/>
  <c r="Z342" i="1"/>
  <c r="Z344" i="1" s="1"/>
  <c r="BP368" i="1"/>
  <c r="BN368" i="1"/>
  <c r="Z368" i="1"/>
  <c r="BP372" i="1"/>
  <c r="BN372" i="1"/>
  <c r="Z372" i="1"/>
  <c r="BP384" i="1"/>
  <c r="BN384" i="1"/>
  <c r="Z384" i="1"/>
  <c r="Z386" i="1" s="1"/>
  <c r="Y386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34" i="1"/>
  <c r="BP56" i="1"/>
  <c r="BN56" i="1"/>
  <c r="Z56" i="1"/>
  <c r="Y58" i="1"/>
  <c r="BP67" i="1"/>
  <c r="BN67" i="1"/>
  <c r="Z67" i="1"/>
  <c r="Z72" i="1" s="1"/>
  <c r="Y72" i="1"/>
  <c r="H9" i="1"/>
  <c r="B615" i="1"/>
  <c r="Y23" i="1"/>
  <c r="BP22" i="1"/>
  <c r="BN22" i="1"/>
  <c r="Z22" i="1"/>
  <c r="Z23" i="1" s="1"/>
  <c r="X607" i="1"/>
  <c r="X608" i="1" s="1"/>
  <c r="Y24" i="1"/>
  <c r="Y35" i="1"/>
  <c r="BP26" i="1"/>
  <c r="BN26" i="1"/>
  <c r="Z26" i="1"/>
  <c r="BP32" i="1"/>
  <c r="BN32" i="1"/>
  <c r="Z32" i="1"/>
  <c r="BP54" i="1"/>
  <c r="BN54" i="1"/>
  <c r="Z54" i="1"/>
  <c r="BP69" i="1"/>
  <c r="BN69" i="1"/>
  <c r="Z69" i="1"/>
  <c r="Y77" i="1"/>
  <c r="BP90" i="1"/>
  <c r="BN90" i="1"/>
  <c r="Z90" i="1"/>
  <c r="Y92" i="1"/>
  <c r="Y97" i="1"/>
  <c r="BP94" i="1"/>
  <c r="BN94" i="1"/>
  <c r="Z94" i="1"/>
  <c r="Z97" i="1" s="1"/>
  <c r="Y104" i="1"/>
  <c r="BP108" i="1"/>
  <c r="BN108" i="1"/>
  <c r="Z108" i="1"/>
  <c r="Z112" i="1" s="1"/>
  <c r="Y112" i="1"/>
  <c r="BP117" i="1"/>
  <c r="BN117" i="1"/>
  <c r="Z117" i="1"/>
  <c r="Z121" i="1" s="1"/>
  <c r="BP126" i="1"/>
  <c r="BN126" i="1"/>
  <c r="Z126" i="1"/>
  <c r="Y128" i="1"/>
  <c r="Y137" i="1"/>
  <c r="BP130" i="1"/>
  <c r="BN130" i="1"/>
  <c r="Z130" i="1"/>
  <c r="Z136" i="1" s="1"/>
  <c r="BP134" i="1"/>
  <c r="BN134" i="1"/>
  <c r="Z134" i="1"/>
  <c r="Y141" i="1"/>
  <c r="Y147" i="1"/>
  <c r="BP151" i="1"/>
  <c r="BN151" i="1"/>
  <c r="Z151" i="1"/>
  <c r="Z152" i="1" s="1"/>
  <c r="Y153" i="1"/>
  <c r="Y158" i="1"/>
  <c r="BP155" i="1"/>
  <c r="BN155" i="1"/>
  <c r="Z155" i="1"/>
  <c r="Z157" i="1" s="1"/>
  <c r="H615" i="1"/>
  <c r="Y164" i="1"/>
  <c r="Z172" i="1"/>
  <c r="BP168" i="1"/>
  <c r="BN168" i="1"/>
  <c r="Z168" i="1"/>
  <c r="Y172" i="1"/>
  <c r="BP176" i="1"/>
  <c r="BN176" i="1"/>
  <c r="Z176" i="1"/>
  <c r="Z178" i="1" s="1"/>
  <c r="BP186" i="1"/>
  <c r="BN186" i="1"/>
  <c r="Z186" i="1"/>
  <c r="BP190" i="1"/>
  <c r="BN190" i="1"/>
  <c r="Z190" i="1"/>
  <c r="Y192" i="1"/>
  <c r="J615" i="1"/>
  <c r="Y198" i="1"/>
  <c r="BP195" i="1"/>
  <c r="BN195" i="1"/>
  <c r="Z195" i="1"/>
  <c r="Z197" i="1" s="1"/>
  <c r="Y202" i="1"/>
  <c r="BP207" i="1"/>
  <c r="BN207" i="1"/>
  <c r="Z207" i="1"/>
  <c r="BP211" i="1"/>
  <c r="BN211" i="1"/>
  <c r="Z211" i="1"/>
  <c r="Y227" i="1"/>
  <c r="BP219" i="1"/>
  <c r="BN219" i="1"/>
  <c r="Z219" i="1"/>
  <c r="BP231" i="1"/>
  <c r="BN231" i="1"/>
  <c r="Z231" i="1"/>
  <c r="BP244" i="1"/>
  <c r="BN244" i="1"/>
  <c r="Z244" i="1"/>
  <c r="BP252" i="1"/>
  <c r="BN252" i="1"/>
  <c r="Z252" i="1"/>
  <c r="BP257" i="1"/>
  <c r="BN257" i="1"/>
  <c r="Z257" i="1"/>
  <c r="BP264" i="1"/>
  <c r="BN264" i="1"/>
  <c r="Z264" i="1"/>
  <c r="BP266" i="1"/>
  <c r="BN266" i="1"/>
  <c r="Z266" i="1"/>
  <c r="Y290" i="1"/>
  <c r="BP287" i="1"/>
  <c r="BN287" i="1"/>
  <c r="Z287" i="1"/>
  <c r="Y304" i="1"/>
  <c r="Y315" i="1"/>
  <c r="BP319" i="1"/>
  <c r="BN319" i="1"/>
  <c r="Z319" i="1"/>
  <c r="Z322" i="1" s="1"/>
  <c r="BP327" i="1"/>
  <c r="BN327" i="1"/>
  <c r="Z327" i="1"/>
  <c r="Y331" i="1"/>
  <c r="Y337" i="1"/>
  <c r="BP334" i="1"/>
  <c r="BN334" i="1"/>
  <c r="Z334" i="1"/>
  <c r="Z337" i="1" s="1"/>
  <c r="Y344" i="1"/>
  <c r="Z350" i="1"/>
  <c r="BP348" i="1"/>
  <c r="BN348" i="1"/>
  <c r="Z348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Y451" i="1"/>
  <c r="BP427" i="1"/>
  <c r="BN427" i="1"/>
  <c r="Z427" i="1"/>
  <c r="Y452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Y462" i="1"/>
  <c r="X605" i="1"/>
  <c r="C615" i="1"/>
  <c r="Y57" i="1"/>
  <c r="D615" i="1"/>
  <c r="Y73" i="1"/>
  <c r="F615" i="1"/>
  <c r="Y121" i="1"/>
  <c r="Y165" i="1"/>
  <c r="I615" i="1"/>
  <c r="Y191" i="1"/>
  <c r="K615" i="1"/>
  <c r="Y247" i="1"/>
  <c r="Y274" i="1"/>
  <c r="Y281" i="1"/>
  <c r="Y295" i="1"/>
  <c r="T615" i="1"/>
  <c r="Y300" i="1"/>
  <c r="U615" i="1"/>
  <c r="Y316" i="1"/>
  <c r="Y356" i="1"/>
  <c r="Y361" i="1"/>
  <c r="BP358" i="1"/>
  <c r="BN358" i="1"/>
  <c r="BP360" i="1"/>
  <c r="BN360" i="1"/>
  <c r="Z360" i="1"/>
  <c r="Z361" i="1" s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7" i="1"/>
  <c r="BP454" i="1"/>
  <c r="BN454" i="1"/>
  <c r="Z454" i="1"/>
  <c r="Z456" i="1" s="1"/>
  <c r="Y463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3" i="1" l="1"/>
  <c r="Z557" i="1"/>
  <c r="Z535" i="1"/>
  <c r="Z521" i="1"/>
  <c r="Z413" i="1"/>
  <c r="Z375" i="1"/>
  <c r="Z451" i="1"/>
  <c r="Z405" i="1"/>
  <c r="Z34" i="1"/>
  <c r="Y605" i="1"/>
  <c r="Y607" i="1"/>
  <c r="Z331" i="1"/>
  <c r="Z268" i="1"/>
  <c r="Z235" i="1"/>
  <c r="Z585" i="1"/>
  <c r="Z477" i="1"/>
  <c r="Y606" i="1"/>
  <c r="Y608" i="1" s="1"/>
  <c r="Y609" i="1"/>
  <c r="Z259" i="1"/>
  <c r="Z213" i="1"/>
  <c r="Z127" i="1"/>
  <c r="Z91" i="1"/>
  <c r="Z610" i="1" s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<sst xmlns="http://schemas.openxmlformats.org/spreadsheetml/2006/main" count="2545" uniqueCount="836">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</sst>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9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500</v>
      </c>
      <c r="Y52" s="385">
        <f t="shared" si="6"/>
        <v>507.6</v>
      </c>
      <c r="Z52" s="36">
        <f>IFERROR(IF(Y52=0,"",ROUNDUP(Y52/H52,0)*0.02175),"")</f>
        <v>1.0222499999999999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522.22222222222217</v>
      </c>
      <c r="BN52" s="64">
        <f t="shared" si="8"/>
        <v>530.16</v>
      </c>
      <c r="BO52" s="64">
        <f t="shared" si="9"/>
        <v>0.82671957671957652</v>
      </c>
      <c r="BP52" s="64">
        <f t="shared" si="10"/>
        <v>0.83928571428571419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46.296296296296291</v>
      </c>
      <c r="Y57" s="386">
        <f>IFERROR(Y51/H51,"0")+IFERROR(Y52/H52,"0")+IFERROR(Y53/H53,"0")+IFERROR(Y54/H54,"0")+IFERROR(Y55/H55,"0")+IFERROR(Y56/H56,"0")</f>
        <v>47</v>
      </c>
      <c r="Z57" s="386">
        <f>IFERROR(IF(Z51="",0,Z51),"0")+IFERROR(IF(Z52="",0,Z52),"0")+IFERROR(IF(Z53="",0,Z53),"0")+IFERROR(IF(Z54="",0,Z54),"0")+IFERROR(IF(Z55="",0,Z55),"0")+IFERROR(IF(Z56="",0,Z56),"0")</f>
        <v>1.0222499999999999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500</v>
      </c>
      <c r="Y58" s="386">
        <f>IFERROR(SUM(Y51:Y56),"0")</f>
        <v>507.6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300</v>
      </c>
      <c r="Y101" s="385">
        <f>IFERROR(IF(X101="",0,CEILING((X101/$H101),1)*$H101),"")</f>
        <v>302.40000000000003</v>
      </c>
      <c r="Z101" s="36">
        <f>IFERROR(IF(Y101=0,"",ROUNDUP(Y101/H101,0)*0.02175),"")</f>
        <v>0.60899999999999999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313.33333333333331</v>
      </c>
      <c r="BN101" s="64">
        <f>IFERROR(Y101*I101/H101,"0")</f>
        <v>315.83999999999997</v>
      </c>
      <c r="BO101" s="64">
        <f>IFERROR(1/J101*(X101/H101),"0")</f>
        <v>0.49603174603174593</v>
      </c>
      <c r="BP101" s="64">
        <f>IFERROR(1/J101*(Y101/H101),"0")</f>
        <v>0.5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27.777777777777775</v>
      </c>
      <c r="Y104" s="386">
        <f>IFERROR(Y101/H101,"0")+IFERROR(Y102/H102,"0")+IFERROR(Y103/H103,"0")</f>
        <v>28</v>
      </c>
      <c r="Z104" s="386">
        <f>IFERROR(IF(Z101="",0,Z101),"0")+IFERROR(IF(Z102="",0,Z102),"0")+IFERROR(IF(Z103="",0,Z103),"0")</f>
        <v>0.60899999999999999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300</v>
      </c>
      <c r="Y105" s="386">
        <f>IFERROR(SUM(Y101:Y103),"0")</f>
        <v>302.40000000000003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300</v>
      </c>
      <c r="Y108" s="385">
        <f>IFERROR(IF(X108="",0,CEILING((X108/$H108),1)*$H108),"")</f>
        <v>307.8</v>
      </c>
      <c r="Z108" s="36">
        <f>IFERROR(IF(Y108=0,"",ROUNDUP(Y108/H108,0)*0.02175),"")</f>
        <v>0.8264999999999999</v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320.88888888888886</v>
      </c>
      <c r="BN108" s="64">
        <f>IFERROR(Y108*I108/H108,"0")</f>
        <v>329.23200000000003</v>
      </c>
      <c r="BO108" s="64">
        <f>IFERROR(1/J108*(X108/H108),"0")</f>
        <v>0.66137566137566139</v>
      </c>
      <c r="BP108" s="64">
        <f>IFERROR(1/J108*(Y108/H108),"0")</f>
        <v>0.67857142857142849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400</v>
      </c>
      <c r="Y109" s="385">
        <f>IFERROR(IF(X109="",0,CEILING((X109/$H109),1)*$H109),"")</f>
        <v>402.3</v>
      </c>
      <c r="Z109" s="36">
        <f>IFERROR(IF(Y109=0,"",ROUNDUP(Y109/H109,0)*0.00753),"")</f>
        <v>1.1219700000000001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440.29629629629625</v>
      </c>
      <c r="BN109" s="64">
        <f>IFERROR(Y109*I109/H109,"0")</f>
        <v>442.82799999999997</v>
      </c>
      <c r="BO109" s="64">
        <f>IFERROR(1/J109*(X109/H109),"0")</f>
        <v>0.94966761633428298</v>
      </c>
      <c r="BP109" s="64">
        <f>IFERROR(1/J109*(Y109/H109),"0")</f>
        <v>0.95512820512820507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185.18518518518519</v>
      </c>
      <c r="Y112" s="386">
        <f>IFERROR(Y107/H107,"0")+IFERROR(Y108/H108,"0")+IFERROR(Y109/H109,"0")+IFERROR(Y110/H110,"0")+IFERROR(Y111/H111,"0")</f>
        <v>187</v>
      </c>
      <c r="Z112" s="386">
        <f>IFERROR(IF(Z107="",0,Z107),"0")+IFERROR(IF(Z108="",0,Z108),"0")+IFERROR(IF(Z109="",0,Z109),"0")+IFERROR(IF(Z110="",0,Z110),"0")+IFERROR(IF(Z111="",0,Z111),"0")</f>
        <v>1.9484699999999999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700</v>
      </c>
      <c r="Y113" s="386">
        <f>IFERROR(SUM(Y107:Y111),"0")</f>
        <v>710.1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300</v>
      </c>
      <c r="Y116" s="385">
        <f>IFERROR(IF(X116="",0,CEILING((X116/$H116),1)*$H116),"")</f>
        <v>302.40000000000003</v>
      </c>
      <c r="Z116" s="36">
        <f>IFERROR(IF(Y116=0,"",ROUNDUP(Y116/H116,0)*0.02175),"")</f>
        <v>0.60899999999999999</v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313.33333333333331</v>
      </c>
      <c r="BN116" s="64">
        <f>IFERROR(Y116*I116/H116,"0")</f>
        <v>315.83999999999997</v>
      </c>
      <c r="BO116" s="64">
        <f>IFERROR(1/J116*(X116/H116),"0")</f>
        <v>0.49603174603174593</v>
      </c>
      <c r="BP116" s="64">
        <f>IFERROR(1/J116*(Y116/H116),"0")</f>
        <v>0.5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27.777777777777775</v>
      </c>
      <c r="Y121" s="386">
        <f>IFERROR(Y116/H116,"0")+IFERROR(Y117/H117,"0")+IFERROR(Y118/H118,"0")+IFERROR(Y119/H119,"0")+IFERROR(Y120/H120,"0")</f>
        <v>28</v>
      </c>
      <c r="Z121" s="386">
        <f>IFERROR(IF(Z116="",0,Z116),"0")+IFERROR(IF(Z117="",0,Z117),"0")+IFERROR(IF(Z118="",0,Z118),"0")+IFERROR(IF(Z119="",0,Z119),"0")+IFERROR(IF(Z120="",0,Z120),"0")</f>
        <v>0.60899999999999999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300</v>
      </c>
      <c r="Y122" s="386">
        <f>IFERROR(SUM(Y116:Y120),"0")</f>
        <v>302.40000000000003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300</v>
      </c>
      <c r="Y130" s="385">
        <f t="shared" ref="Y130:Y135" si="21">IFERROR(IF(X130="",0,CEILING((X130/$H130),1)*$H130),"")</f>
        <v>307.8</v>
      </c>
      <c r="Z130" s="36">
        <f>IFERROR(IF(Y130=0,"",ROUNDUP(Y130/H130,0)*0.02175),"")</f>
        <v>0.8264999999999999</v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320.66666666666663</v>
      </c>
      <c r="BN130" s="64">
        <f t="shared" ref="BN130:BN135" si="23">IFERROR(Y130*I130/H130,"0")</f>
        <v>329.00400000000002</v>
      </c>
      <c r="BO130" s="64">
        <f t="shared" ref="BO130:BO135" si="24">IFERROR(1/J130*(X130/H130),"0")</f>
        <v>0.66137566137566139</v>
      </c>
      <c r="BP130" s="64">
        <f t="shared" ref="BP130:BP135" si="25">IFERROR(1/J130*(Y130/H130),"0")</f>
        <v>0.67857142857142849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400</v>
      </c>
      <c r="Y133" s="385">
        <f t="shared" si="21"/>
        <v>402.3</v>
      </c>
      <c r="Z133" s="36">
        <f>IFERROR(IF(Y133=0,"",ROUNDUP(Y133/H133,0)*0.00753),"")</f>
        <v>1.1219700000000001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440.29629629629625</v>
      </c>
      <c r="BN133" s="64">
        <f t="shared" si="23"/>
        <v>442.82799999999997</v>
      </c>
      <c r="BO133" s="64">
        <f t="shared" si="24"/>
        <v>0.94966761633428298</v>
      </c>
      <c r="BP133" s="64">
        <f t="shared" si="25"/>
        <v>0.95512820512820507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185.18518518518519</v>
      </c>
      <c r="Y136" s="386">
        <f>IFERROR(Y130/H130,"0")+IFERROR(Y131/H131,"0")+IFERROR(Y132/H132,"0")+IFERROR(Y133/H133,"0")+IFERROR(Y134/H134,"0")+IFERROR(Y135/H135,"0")</f>
        <v>187</v>
      </c>
      <c r="Z136" s="386">
        <f>IFERROR(IF(Z130="",0,Z130),"0")+IFERROR(IF(Z131="",0,Z131),"0")+IFERROR(IF(Z132="",0,Z132),"0")+IFERROR(IF(Z133="",0,Z133),"0")+IFERROR(IF(Z134="",0,Z134),"0")+IFERROR(IF(Z135="",0,Z135),"0")</f>
        <v>1.9484699999999999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700</v>
      </c>
      <c r="Y137" s="386">
        <f>IFERROR(SUM(Y130:Y135),"0")</f>
        <v>710.1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150</v>
      </c>
      <c r="Y205" s="385">
        <f t="shared" ref="Y205:Y212" si="31">IFERROR(IF(X205="",0,CEILING((X205/$H205),1)*$H205),"")</f>
        <v>151.20000000000002</v>
      </c>
      <c r="Z205" s="36">
        <f>IFERROR(IF(Y205=0,"",ROUNDUP(Y205/H205,0)*0.00937),"")</f>
        <v>0.26235999999999998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155.83333333333331</v>
      </c>
      <c r="BN205" s="64">
        <f t="shared" ref="BN205:BN212" si="33">IFERROR(Y205*I205/H205,"0")</f>
        <v>157.08000000000001</v>
      </c>
      <c r="BO205" s="64">
        <f t="shared" ref="BO205:BO212" si="34">IFERROR(1/J205*(X205/H205),"0")</f>
        <v>0.23148148148148145</v>
      </c>
      <c r="BP205" s="64">
        <f t="shared" ref="BP205:BP212" si="35">IFERROR(1/J205*(Y205/H205),"0")</f>
        <v>0.23333333333333334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100</v>
      </c>
      <c r="Y206" s="385">
        <f t="shared" si="31"/>
        <v>102.60000000000001</v>
      </c>
      <c r="Z206" s="36">
        <f>IFERROR(IF(Y206=0,"",ROUNDUP(Y206/H206,0)*0.00937),"")</f>
        <v>0.17802999999999999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103.88888888888889</v>
      </c>
      <c r="BN206" s="64">
        <f t="shared" si="33"/>
        <v>106.59000000000002</v>
      </c>
      <c r="BO206" s="64">
        <f t="shared" si="34"/>
        <v>0.15432098765432098</v>
      </c>
      <c r="BP206" s="64">
        <f t="shared" si="35"/>
        <v>0.15833333333333333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150</v>
      </c>
      <c r="Y207" s="385">
        <f t="shared" si="31"/>
        <v>151.20000000000002</v>
      </c>
      <c r="Z207" s="36">
        <f>IFERROR(IF(Y207=0,"",ROUNDUP(Y207/H207,0)*0.00937),"")</f>
        <v>0.26235999999999998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155.83333333333331</v>
      </c>
      <c r="BN207" s="64">
        <f t="shared" si="33"/>
        <v>157.08000000000001</v>
      </c>
      <c r="BO207" s="64">
        <f t="shared" si="34"/>
        <v>0.23148148148148145</v>
      </c>
      <c r="BP207" s="64">
        <f t="shared" si="35"/>
        <v>0.23333333333333334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150</v>
      </c>
      <c r="Y208" s="385">
        <f t="shared" si="31"/>
        <v>151.20000000000002</v>
      </c>
      <c r="Z208" s="36">
        <f>IFERROR(IF(Y208=0,"",ROUNDUP(Y208/H208,0)*0.00937),"")</f>
        <v>0.26235999999999998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155.83333333333331</v>
      </c>
      <c r="BN208" s="64">
        <f t="shared" si="33"/>
        <v>157.08000000000001</v>
      </c>
      <c r="BO208" s="64">
        <f t="shared" si="34"/>
        <v>0.23148148148148145</v>
      </c>
      <c r="BP208" s="64">
        <f t="shared" si="35"/>
        <v>0.23333333333333334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101.85185185185183</v>
      </c>
      <c r="Y213" s="386">
        <f>IFERROR(Y205/H205,"0")+IFERROR(Y206/H206,"0")+IFERROR(Y207/H207,"0")+IFERROR(Y208/H208,"0")+IFERROR(Y209/H209,"0")+IFERROR(Y210/H210,"0")+IFERROR(Y211/H211,"0")+IFERROR(Y212/H212,"0")</f>
        <v>103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0.96510999999999991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550</v>
      </c>
      <c r="Y214" s="386">
        <f>IFERROR(SUM(Y205:Y212),"0")</f>
        <v>556.20000000000005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200</v>
      </c>
      <c r="Y217" s="385">
        <f t="shared" si="36"/>
        <v>202.79999999999998</v>
      </c>
      <c r="Z217" s="36">
        <f>IFERROR(IF(Y217=0,"",ROUNDUP(Y217/H217,0)*0.02175),"")</f>
        <v>0.5655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214.46153846153848</v>
      </c>
      <c r="BN217" s="64">
        <f t="shared" si="38"/>
        <v>217.464</v>
      </c>
      <c r="BO217" s="64">
        <f t="shared" si="39"/>
        <v>0.45787545787545786</v>
      </c>
      <c r="BP217" s="64">
        <f t="shared" si="40"/>
        <v>0.46428571428571425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150</v>
      </c>
      <c r="Y218" s="385">
        <f t="shared" si="36"/>
        <v>153.9</v>
      </c>
      <c r="Z218" s="36">
        <f>IFERROR(IF(Y218=0,"",ROUNDUP(Y218/H218,0)*0.02175),"")</f>
        <v>0.41324999999999995</v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160.11111111111114</v>
      </c>
      <c r="BN218" s="64">
        <f t="shared" si="38"/>
        <v>164.27400000000003</v>
      </c>
      <c r="BO218" s="64">
        <f t="shared" si="39"/>
        <v>0.3306878306878307</v>
      </c>
      <c r="BP218" s="64">
        <f t="shared" si="40"/>
        <v>0.33928571428571425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300</v>
      </c>
      <c r="Y219" s="385">
        <f t="shared" si="36"/>
        <v>304.5</v>
      </c>
      <c r="Z219" s="36">
        <f>IFERROR(IF(Y219=0,"",ROUNDUP(Y219/H219,0)*0.02175),"")</f>
        <v>0.76124999999999998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319.44827586206895</v>
      </c>
      <c r="BN219" s="64">
        <f t="shared" si="38"/>
        <v>324.24</v>
      </c>
      <c r="BO219" s="64">
        <f t="shared" si="39"/>
        <v>0.61576354679802958</v>
      </c>
      <c r="BP219" s="64">
        <f t="shared" si="40"/>
        <v>0.625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78.64230278023382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80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1.74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650</v>
      </c>
      <c r="Y228" s="386">
        <f>IFERROR(SUM(Y216:Y226),"0")</f>
        <v>661.2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80</v>
      </c>
      <c r="Y234" s="385">
        <f>IFERROR(IF(X234="",0,CEILING((X234/$H234),1)*$H234),"")</f>
        <v>81.599999999999994</v>
      </c>
      <c r="Z234" s="36">
        <f>IFERROR(IF(Y234=0,"",ROUNDUP(Y234/H234,0)*0.00753),"")</f>
        <v>0.25602000000000003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89.066666666666677</v>
      </c>
      <c r="BN234" s="64">
        <f>IFERROR(Y234*I234/H234,"0")</f>
        <v>90.847999999999999</v>
      </c>
      <c r="BO234" s="64">
        <f>IFERROR(1/J234*(X234/H234),"0")</f>
        <v>0.21367521367521369</v>
      </c>
      <c r="BP234" s="64">
        <f>IFERROR(1/J234*(Y234/H234),"0")</f>
        <v>0.21794871794871795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33.333333333333336</v>
      </c>
      <c r="Y235" s="386">
        <f>IFERROR(Y230/H230,"0")+IFERROR(Y231/H231,"0")+IFERROR(Y232/H232,"0")+IFERROR(Y233/H233,"0")+IFERROR(Y234/H234,"0")</f>
        <v>34</v>
      </c>
      <c r="Z235" s="386">
        <f>IFERROR(IF(Z230="",0,Z230),"0")+IFERROR(IF(Z231="",0,Z231),"0")+IFERROR(IF(Z232="",0,Z232),"0")+IFERROR(IF(Z233="",0,Z233),"0")+IFERROR(IF(Z234="",0,Z234),"0")</f>
        <v>0.25602000000000003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80</v>
      </c>
      <c r="Y236" s="386">
        <f>IFERROR(SUM(Y230:Y234),"0")</f>
        <v>81.599999999999994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100</v>
      </c>
      <c r="Y242" s="385">
        <f t="shared" si="42"/>
        <v>104.39999999999999</v>
      </c>
      <c r="Z242" s="36">
        <f>IFERROR(IF(Y242=0,"",ROUNDUP(Y242/H242,0)*0.02175),"")</f>
        <v>0.19574999999999998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104.13793103448276</v>
      </c>
      <c r="BN242" s="64">
        <f t="shared" si="44"/>
        <v>108.71999999999998</v>
      </c>
      <c r="BO242" s="64">
        <f t="shared" si="45"/>
        <v>0.1539408866995074</v>
      </c>
      <c r="BP242" s="64">
        <f t="shared" si="46"/>
        <v>0.1607142857142857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8.6206896551724146</v>
      </c>
      <c r="Y247" s="386">
        <f>IFERROR(Y239/H239,"0")+IFERROR(Y240/H240,"0")+IFERROR(Y241/H241,"0")+IFERROR(Y242/H242,"0")+IFERROR(Y243/H243,"0")+IFERROR(Y244/H244,"0")+IFERROR(Y245/H245,"0")+IFERROR(Y246/H246,"0")</f>
        <v>9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0.19574999999999998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100</v>
      </c>
      <c r="Y248" s="386">
        <f>IFERROR(SUM(Y239:Y246),"0")</f>
        <v>104.39999999999999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100</v>
      </c>
      <c r="Y284" s="385">
        <f>IFERROR(IF(X284="",0,CEILING((X284/$H284),1)*$H284),"")</f>
        <v>100</v>
      </c>
      <c r="Z284" s="36">
        <f>IFERROR(IF(Y284=0,"",ROUNDUP(Y284/H284,0)*0.01196),"")</f>
        <v>0.29899999999999999</v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110.2</v>
      </c>
      <c r="BN284" s="64">
        <f>IFERROR(Y284*I284/H284,"0")</f>
        <v>110.2</v>
      </c>
      <c r="BO284" s="64">
        <f>IFERROR(1/J284*(X284/H284),"0")</f>
        <v>0.24038461538461539</v>
      </c>
      <c r="BP284" s="64">
        <f>IFERROR(1/J284*(Y284/H284),"0")</f>
        <v>0.24038461538461539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100</v>
      </c>
      <c r="Y285" s="385">
        <f>IFERROR(IF(X285="",0,CEILING((X285/$H285),1)*$H285),"")</f>
        <v>100.8</v>
      </c>
      <c r="Z285" s="36">
        <f>IFERROR(IF(Y285=0,"",ROUNDUP(Y285/H285,0)*0.00753),"")</f>
        <v>0.31625999999999999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111.33333333333333</v>
      </c>
      <c r="BN285" s="64">
        <f>IFERROR(Y285*I285/H285,"0")</f>
        <v>112.224</v>
      </c>
      <c r="BO285" s="64">
        <f>IFERROR(1/J285*(X285/H285),"0")</f>
        <v>0.26709401709401709</v>
      </c>
      <c r="BP285" s="64">
        <f>IFERROR(1/J285*(Y285/H285),"0")</f>
        <v>0.26923076923076922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300</v>
      </c>
      <c r="Y287" s="385">
        <f>IFERROR(IF(X287="",0,CEILING((X287/$H287),1)*$H287),"")</f>
        <v>300</v>
      </c>
      <c r="Z287" s="36">
        <f>IFERROR(IF(Y287=0,"",ROUNDUP(Y287/H287,0)*0.00753),"")</f>
        <v>0.94125000000000003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325</v>
      </c>
      <c r="BN287" s="64">
        <f>IFERROR(Y287*I287/H287,"0")</f>
        <v>325</v>
      </c>
      <c r="BO287" s="64">
        <f>IFERROR(1/J287*(X287/H287),"0")</f>
        <v>0.80128205128205121</v>
      </c>
      <c r="BP287" s="64">
        <f>IFERROR(1/J287*(Y287/H287),"0")</f>
        <v>0.80128205128205121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191.66666666666669</v>
      </c>
      <c r="Y289" s="386">
        <f>IFERROR(Y284/H284,"0")+IFERROR(Y285/H285,"0")+IFERROR(Y286/H286,"0")+IFERROR(Y287/H287,"0")+IFERROR(Y288/H288,"0")</f>
        <v>192</v>
      </c>
      <c r="Z289" s="386">
        <f>IFERROR(IF(Z284="",0,Z284),"0")+IFERROR(IF(Z285="",0,Z285),"0")+IFERROR(IF(Z286="",0,Z286),"0")+IFERROR(IF(Z287="",0,Z287),"0")+IFERROR(IF(Z288="",0,Z288),"0")</f>
        <v>1.5565099999999998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500</v>
      </c>
      <c r="Y290" s="386">
        <f>IFERROR(SUM(Y284:Y288),"0")</f>
        <v>500.8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200</v>
      </c>
      <c r="Y319" s="385">
        <f>IFERROR(IF(X319="",0,CEILING((X319/$H319),1)*$H319),"")</f>
        <v>201.60000000000002</v>
      </c>
      <c r="Z319" s="36">
        <f>IFERROR(IF(Y319=0,"",ROUNDUP(Y319/H319,0)*0.00753),"")</f>
        <v>0.36143999999999998</v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212.38095238095238</v>
      </c>
      <c r="BN319" s="64">
        <f>IFERROR(Y319*I319/H319,"0")</f>
        <v>214.08</v>
      </c>
      <c r="BO319" s="64">
        <f>IFERROR(1/J319*(X319/H319),"0")</f>
        <v>0.30525030525030528</v>
      </c>
      <c r="BP319" s="64">
        <f>IFERROR(1/J319*(Y319/H319),"0")</f>
        <v>0.30769230769230771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47.61904761904762</v>
      </c>
      <c r="Y322" s="386">
        <f>IFERROR(Y318/H318,"0")+IFERROR(Y319/H319,"0")+IFERROR(Y320/H320,"0")+IFERROR(Y321/H321,"0")</f>
        <v>48</v>
      </c>
      <c r="Z322" s="386">
        <f>IFERROR(IF(Z318="",0,Z318),"0")+IFERROR(IF(Z319="",0,Z319),"0")+IFERROR(IF(Z320="",0,Z320),"0")+IFERROR(IF(Z321="",0,Z321),"0")</f>
        <v>0.36143999999999998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200</v>
      </c>
      <c r="Y323" s="386">
        <f>IFERROR(SUM(Y318:Y321),"0")</f>
        <v>201.60000000000002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300</v>
      </c>
      <c r="Y335" s="385">
        <f>IFERROR(IF(X335="",0,CEILING((X335/$H335),1)*$H335),"")</f>
        <v>304.2</v>
      </c>
      <c r="Z335" s="36">
        <f>IFERROR(IF(Y335=0,"",ROUNDUP(Y335/H335,0)*0.02175),"")</f>
        <v>0.84824999999999995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321.69230769230774</v>
      </c>
      <c r="BN335" s="64">
        <f>IFERROR(Y335*I335/H335,"0")</f>
        <v>326.19600000000003</v>
      </c>
      <c r="BO335" s="64">
        <f>IFERROR(1/J335*(X335/H335),"0")</f>
        <v>0.6868131868131867</v>
      </c>
      <c r="BP335" s="64">
        <f>IFERROR(1/J335*(Y335/H335),"0")</f>
        <v>0.6964285714285714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38.46153846153846</v>
      </c>
      <c r="Y337" s="386">
        <f>IFERROR(Y334/H334,"0")+IFERROR(Y335/H335,"0")+IFERROR(Y336/H336,"0")</f>
        <v>39</v>
      </c>
      <c r="Z337" s="386">
        <f>IFERROR(IF(Z334="",0,Z334),"0")+IFERROR(IF(Z335="",0,Z335),"0")+IFERROR(IF(Z336="",0,Z336),"0")</f>
        <v>0.84824999999999995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300</v>
      </c>
      <c r="Y338" s="386">
        <f>IFERROR(SUM(Y334:Y336),"0")</f>
        <v>304.2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100</v>
      </c>
      <c r="Y343" s="385">
        <f>IFERROR(IF(X343="",0,CEILING((X343/$H343),1)*$H343),"")</f>
        <v>102</v>
      </c>
      <c r="Z343" s="36">
        <f>IFERROR(IF(Y343=0,"",ROUNDUP(Y343/H343,0)*0.00753),"")</f>
        <v>0.30120000000000002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113.72549019607844</v>
      </c>
      <c r="BN343" s="64">
        <f>IFERROR(Y343*I343/H343,"0")</f>
        <v>116.00000000000001</v>
      </c>
      <c r="BO343" s="64">
        <f>IFERROR(1/J343*(X343/H343),"0")</f>
        <v>0.25138260432378079</v>
      </c>
      <c r="BP343" s="64">
        <f>IFERROR(1/J343*(Y343/H343),"0")</f>
        <v>0.25641025641025639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39.215686274509807</v>
      </c>
      <c r="Y344" s="386">
        <f>IFERROR(Y340/H340,"0")+IFERROR(Y341/H341,"0")+IFERROR(Y342/H342,"0")+IFERROR(Y343/H343,"0")</f>
        <v>40</v>
      </c>
      <c r="Z344" s="386">
        <f>IFERROR(IF(Z340="",0,Z340),"0")+IFERROR(IF(Z341="",0,Z341),"0")+IFERROR(IF(Z342="",0,Z342),"0")+IFERROR(IF(Z343="",0,Z343),"0")</f>
        <v>0.30120000000000002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100</v>
      </c>
      <c r="Y345" s="386">
        <f>IFERROR(SUM(Y340:Y343),"0")</f>
        <v>102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300</v>
      </c>
      <c r="Y359" s="385">
        <f>IFERROR(IF(X359="",0,CEILING((X359/$H359),1)*$H359),"")</f>
        <v>300.3</v>
      </c>
      <c r="Z359" s="36">
        <f>IFERROR(IF(Y359=0,"",ROUNDUP(Y359/H359,0)*0.00753),"")</f>
        <v>1.0767900000000001</v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338.85714285714278</v>
      </c>
      <c r="BN359" s="64">
        <f>IFERROR(Y359*I359/H359,"0")</f>
        <v>339.19599999999997</v>
      </c>
      <c r="BO359" s="64">
        <f>IFERROR(1/J359*(X359/H359),"0")</f>
        <v>0.91575091575091572</v>
      </c>
      <c r="BP359" s="64">
        <f>IFERROR(1/J359*(Y359/H359),"0")</f>
        <v>0.91666666666666663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150</v>
      </c>
      <c r="Y360" s="385">
        <f>IFERROR(IF(X360="",0,CEILING((X360/$H360),1)*$H360),"")</f>
        <v>151.20000000000002</v>
      </c>
      <c r="Z360" s="36">
        <f>IFERROR(IF(Y360=0,"",ROUNDUP(Y360/H360,0)*0.00753),"")</f>
        <v>0.54215999999999998</v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168.57142857142856</v>
      </c>
      <c r="BN360" s="64">
        <f>IFERROR(Y360*I360/H360,"0")</f>
        <v>169.92</v>
      </c>
      <c r="BO360" s="64">
        <f>IFERROR(1/J360*(X360/H360),"0")</f>
        <v>0.45787545787545786</v>
      </c>
      <c r="BP360" s="64">
        <f>IFERROR(1/J360*(Y360/H360),"0")</f>
        <v>0.46153846153846151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214.28571428571428</v>
      </c>
      <c r="Y361" s="386">
        <f>IFERROR(Y358/H358,"0")+IFERROR(Y359/H359,"0")+IFERROR(Y360/H360,"0")</f>
        <v>215</v>
      </c>
      <c r="Z361" s="386">
        <f>IFERROR(IF(Z358="",0,Z358),"0")+IFERROR(IF(Z359="",0,Z359),"0")+IFERROR(IF(Z360="",0,Z360),"0")</f>
        <v>1.6189500000000001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450</v>
      </c>
      <c r="Y362" s="386">
        <f>IFERROR(SUM(Y358:Y360),"0")</f>
        <v>451.5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300</v>
      </c>
      <c r="Y366" s="385">
        <f t="shared" ref="Y366:Y374" si="62">IFERROR(IF(X366="",0,CEILING((X366/$H366),1)*$H366),"")</f>
        <v>300</v>
      </c>
      <c r="Z366" s="36">
        <f>IFERROR(IF(Y366=0,"",ROUNDUP(Y366/H366,0)*0.02175),"")</f>
        <v>0.43499999999999994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309.60000000000002</v>
      </c>
      <c r="BN366" s="64">
        <f t="shared" ref="BN366:BN374" si="64">IFERROR(Y366*I366/H366,"0")</f>
        <v>309.60000000000002</v>
      </c>
      <c r="BO366" s="64">
        <f t="shared" ref="BO366:BO374" si="65">IFERROR(1/J366*(X366/H366),"0")</f>
        <v>0.41666666666666663</v>
      </c>
      <c r="BP366" s="64">
        <f t="shared" ref="BP366:BP374" si="66">IFERROR(1/J366*(Y366/H366),"0")</f>
        <v>0.41666666666666663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300</v>
      </c>
      <c r="Y370" s="385">
        <f t="shared" si="62"/>
        <v>300</v>
      </c>
      <c r="Z370" s="36">
        <f>IFERROR(IF(Y370=0,"",ROUNDUP(Y370/H370,0)*0.02175),"")</f>
        <v>0.43499999999999994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309.60000000000002</v>
      </c>
      <c r="BN370" s="64">
        <f t="shared" si="64"/>
        <v>309.60000000000002</v>
      </c>
      <c r="BO370" s="64">
        <f t="shared" si="65"/>
        <v>0.41666666666666663</v>
      </c>
      <c r="BP370" s="64">
        <f t="shared" si="66"/>
        <v>0.41666666666666663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40</v>
      </c>
      <c r="Y375" s="386">
        <f>IFERROR(Y366/H366,"0")+IFERROR(Y367/H367,"0")+IFERROR(Y368/H368,"0")+IFERROR(Y369/H369,"0")+IFERROR(Y370/H370,"0")+IFERROR(Y371/H371,"0")+IFERROR(Y372/H372,"0")+IFERROR(Y373/H373,"0")+IFERROR(Y374/H374,"0")</f>
        <v>40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0.86999999999999988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600</v>
      </c>
      <c r="Y376" s="386">
        <f>IFERROR(SUM(Y366:Y374),"0")</f>
        <v>600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0</v>
      </c>
      <c r="Y380" s="386">
        <f>IFERROR(Y378/H378,"0")+IFERROR(Y379/H379,"0")</f>
        <v>0</v>
      </c>
      <c r="Z380" s="386">
        <f>IFERROR(IF(Z378="",0,Z378),"0")+IFERROR(IF(Z379="",0,Z379),"0")</f>
        <v>0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0</v>
      </c>
      <c r="Y381" s="386">
        <f>IFERROR(SUM(Y378:Y379),"0")</f>
        <v>0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100</v>
      </c>
      <c r="Y390" s="385">
        <f>IFERROR(IF(X390="",0,CEILING((X390/$H390),1)*$H390),"")</f>
        <v>101.39999999999999</v>
      </c>
      <c r="Z390" s="36">
        <f>IFERROR(IF(Y390=0,"",ROUNDUP(Y390/H390,0)*0.02175),"")</f>
        <v>0.28275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107.23076923076924</v>
      </c>
      <c r="BN390" s="64">
        <f>IFERROR(Y390*I390/H390,"0")</f>
        <v>108.732</v>
      </c>
      <c r="BO390" s="64">
        <f>IFERROR(1/J390*(X390/H390),"0")</f>
        <v>0.22893772893772893</v>
      </c>
      <c r="BP390" s="64">
        <f>IFERROR(1/J390*(Y390/H390),"0")</f>
        <v>0.23214285714285712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12.820512820512821</v>
      </c>
      <c r="Y391" s="386">
        <f>IFERROR(Y389/H389,"0")+IFERROR(Y390/H390,"0")</f>
        <v>13</v>
      </c>
      <c r="Z391" s="386">
        <f>IFERROR(IF(Z389="",0,Z389),"0")+IFERROR(IF(Z390="",0,Z390),"0")</f>
        <v>0.28275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100</v>
      </c>
      <c r="Y392" s="386">
        <f>IFERROR(SUM(Y389:Y390),"0")</f>
        <v>101.39999999999999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1000</v>
      </c>
      <c r="Y408" s="385">
        <f>IFERROR(IF(X408="",0,CEILING((X408/$H408),1)*$H408),"")</f>
        <v>1006.1999999999999</v>
      </c>
      <c r="Z408" s="36">
        <f>IFERROR(IF(Y408=0,"",ROUNDUP(Y408/H408,0)*0.02175),"")</f>
        <v>2.8057499999999997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1072.3076923076924</v>
      </c>
      <c r="BN408" s="64">
        <f>IFERROR(Y408*I408/H408,"0")</f>
        <v>1078.9559999999999</v>
      </c>
      <c r="BO408" s="64">
        <f>IFERROR(1/J408*(X408/H408),"0")</f>
        <v>2.2893772893772892</v>
      </c>
      <c r="BP408" s="64">
        <f>IFERROR(1/J408*(Y408/H408),"0")</f>
        <v>2.3035714285714284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500</v>
      </c>
      <c r="Y410" s="385">
        <f>IFERROR(IF(X410="",0,CEILING((X410/$H410),1)*$H410),"")</f>
        <v>501.59999999999997</v>
      </c>
      <c r="Z410" s="36">
        <f>IFERROR(IF(Y410=0,"",ROUNDUP(Y410/H410,0)*0.00753),"")</f>
        <v>1.5737700000000001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559.16666666666674</v>
      </c>
      <c r="BN410" s="64">
        <f>IFERROR(Y410*I410/H410,"0")</f>
        <v>560.95600000000002</v>
      </c>
      <c r="BO410" s="64">
        <f>IFERROR(1/J410*(X410/H410),"0")</f>
        <v>1.3354700854700854</v>
      </c>
      <c r="BP410" s="64">
        <f>IFERROR(1/J410*(Y410/H410),"0")</f>
        <v>1.3397435897435896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336.53846153846155</v>
      </c>
      <c r="Y413" s="386">
        <f>IFERROR(Y408/H408,"0")+IFERROR(Y409/H409,"0")+IFERROR(Y410/H410,"0")+IFERROR(Y411/H411,"0")+IFERROR(Y412/H412,"0")</f>
        <v>338</v>
      </c>
      <c r="Z413" s="386">
        <f>IFERROR(IF(Z408="",0,Z408),"0")+IFERROR(IF(Z409="",0,Z409),"0")+IFERROR(IF(Z410="",0,Z410),"0")+IFERROR(IF(Z411="",0,Z411),"0")+IFERROR(IF(Z412="",0,Z412),"0")</f>
        <v>4.3795199999999994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1500</v>
      </c>
      <c r="Y414" s="386">
        <f>IFERROR(SUM(Y408:Y412),"0")</f>
        <v>1507.8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200</v>
      </c>
      <c r="Y470" s="385">
        <f t="shared" ref="Y470:Y476" si="74">IFERROR(IF(X470="",0,CEILING((X470/$H470),1)*$H470),"")</f>
        <v>201.60000000000002</v>
      </c>
      <c r="Z470" s="36">
        <f>IFERROR(IF(Y470=0,"",ROUNDUP(Y470/H470,0)*0.00753),"")</f>
        <v>0.36143999999999998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210.95238095238093</v>
      </c>
      <c r="BN470" s="64">
        <f t="shared" ref="BN470:BN476" si="76">IFERROR(Y470*I470/H470,"0")</f>
        <v>212.64000000000001</v>
      </c>
      <c r="BO470" s="64">
        <f t="shared" ref="BO470:BO476" si="77">IFERROR(1/J470*(X470/H470),"0")</f>
        <v>0.30525030525030528</v>
      </c>
      <c r="BP470" s="64">
        <f t="shared" ref="BP470:BP476" si="78">IFERROR(1/J470*(Y470/H470),"0")</f>
        <v>0.30769230769230771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47.61904761904762</v>
      </c>
      <c r="Y477" s="386">
        <f>IFERROR(Y470/H470,"0")+IFERROR(Y471/H471,"0")+IFERROR(Y472/H472,"0")+IFERROR(Y473/H473,"0")+IFERROR(Y474/H474,"0")+IFERROR(Y475/H475,"0")+IFERROR(Y476/H476,"0")</f>
        <v>48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0.36143999999999998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200</v>
      </c>
      <c r="Y478" s="386">
        <f>IFERROR(SUM(Y470:Y476),"0")</f>
        <v>201.60000000000002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1000</v>
      </c>
      <c r="Y514" s="385">
        <f t="shared" si="79"/>
        <v>1003.2</v>
      </c>
      <c r="Z514" s="36">
        <f t="shared" si="80"/>
        <v>2.2724000000000002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1068.1818181818182</v>
      </c>
      <c r="BN514" s="64">
        <f t="shared" si="82"/>
        <v>1071.5999999999999</v>
      </c>
      <c r="BO514" s="64">
        <f t="shared" si="83"/>
        <v>1.821095571095571</v>
      </c>
      <c r="BP514" s="64">
        <f t="shared" si="84"/>
        <v>1.8269230769230771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3000</v>
      </c>
      <c r="Y516" s="385">
        <f t="shared" si="79"/>
        <v>3004.32</v>
      </c>
      <c r="Z516" s="36">
        <f t="shared" si="80"/>
        <v>6.8052400000000004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3204.5454545454545</v>
      </c>
      <c r="BN516" s="64">
        <f t="shared" si="82"/>
        <v>3209.16</v>
      </c>
      <c r="BO516" s="64">
        <f t="shared" si="83"/>
        <v>5.4632867132867133</v>
      </c>
      <c r="BP516" s="64">
        <f t="shared" si="84"/>
        <v>5.4711538461538467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757.57575757575751</v>
      </c>
      <c r="Y521" s="386">
        <f>IFERROR(Y512/H512,"0")+IFERROR(Y513/H513,"0")+IFERROR(Y514/H514,"0")+IFERROR(Y515/H515,"0")+IFERROR(Y516/H516,"0")+IFERROR(Y517/H517,"0")+IFERROR(Y518/H518,"0")+IFERROR(Y519/H519,"0")+IFERROR(Y520/H520,"0")</f>
        <v>759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9.0776400000000006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4000</v>
      </c>
      <c r="Y522" s="386">
        <f>IFERROR(SUM(Y512:Y520),"0")</f>
        <v>4007.5200000000004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1200</v>
      </c>
      <c r="Y524" s="385">
        <f>IFERROR(IF(X524="",0,CEILING((X524/$H524),1)*$H524),"")</f>
        <v>1203.8400000000001</v>
      </c>
      <c r="Z524" s="36">
        <f>IFERROR(IF(Y524=0,"",ROUNDUP(Y524/H524,0)*0.01196),"")</f>
        <v>2.72688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1281.8181818181818</v>
      </c>
      <c r="BN524" s="64">
        <f>IFERROR(Y524*I524/H524,"0")</f>
        <v>1285.92</v>
      </c>
      <c r="BO524" s="64">
        <f>IFERROR(1/J524*(X524/H524),"0")</f>
        <v>2.1853146853146854</v>
      </c>
      <c r="BP524" s="64">
        <f>IFERROR(1/J524*(Y524/H524),"0")</f>
        <v>2.1923076923076925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227.27272727272725</v>
      </c>
      <c r="Y526" s="386">
        <f>IFERROR(Y524/H524,"0")+IFERROR(Y525/H525,"0")</f>
        <v>228.00000000000003</v>
      </c>
      <c r="Z526" s="386">
        <f>IFERROR(IF(Z524="",0,Z524),"0")+IFERROR(IF(Z525="",0,Z525),"0")</f>
        <v>2.72688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1200</v>
      </c>
      <c r="Y527" s="386">
        <f>IFERROR(SUM(Y524:Y525),"0")</f>
        <v>1203.8400000000001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500</v>
      </c>
      <c r="Y529" s="385">
        <f t="shared" ref="Y529:Y534" si="85">IFERROR(IF(X529="",0,CEILING((X529/$H529),1)*$H529),"")</f>
        <v>501.6</v>
      </c>
      <c r="Z529" s="36">
        <f>IFERROR(IF(Y529=0,"",ROUNDUP(Y529/H529,0)*0.01196),"")</f>
        <v>1.1362000000000001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534.09090909090912</v>
      </c>
      <c r="BN529" s="64">
        <f t="shared" ref="BN529:BN534" si="87">IFERROR(Y529*I529/H529,"0")</f>
        <v>535.79999999999995</v>
      </c>
      <c r="BO529" s="64">
        <f t="shared" ref="BO529:BO534" si="88">IFERROR(1/J529*(X529/H529),"0")</f>
        <v>0.91054778554778548</v>
      </c>
      <c r="BP529" s="64">
        <f t="shared" ref="BP529:BP534" si="89">IFERROR(1/J529*(Y529/H529),"0")</f>
        <v>0.91346153846153855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800</v>
      </c>
      <c r="Y530" s="385">
        <f t="shared" si="85"/>
        <v>802.56000000000006</v>
      </c>
      <c r="Z530" s="36">
        <f>IFERROR(IF(Y530=0,"",ROUNDUP(Y530/H530,0)*0.01196),"")</f>
        <v>1.81792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854.5454545454545</v>
      </c>
      <c r="BN530" s="64">
        <f t="shared" si="87"/>
        <v>857.28</v>
      </c>
      <c r="BO530" s="64">
        <f t="shared" si="88"/>
        <v>1.4568764568764567</v>
      </c>
      <c r="BP530" s="64">
        <f t="shared" si="89"/>
        <v>1.4615384615384617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500</v>
      </c>
      <c r="Y531" s="385">
        <f t="shared" si="85"/>
        <v>501.6</v>
      </c>
      <c r="Z531" s="36">
        <f>IFERROR(IF(Y531=0,"",ROUNDUP(Y531/H531,0)*0.01196),"")</f>
        <v>1.1362000000000001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534.09090909090912</v>
      </c>
      <c r="BN531" s="64">
        <f t="shared" si="87"/>
        <v>535.79999999999995</v>
      </c>
      <c r="BO531" s="64">
        <f t="shared" si="88"/>
        <v>0.91054778554778548</v>
      </c>
      <c r="BP531" s="64">
        <f t="shared" si="89"/>
        <v>0.91346153846153855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340.90909090909088</v>
      </c>
      <c r="Y535" s="386">
        <f>IFERROR(Y529/H529,"0")+IFERROR(Y530/H530,"0")+IFERROR(Y531/H531,"0")+IFERROR(Y532/H532,"0")+IFERROR(Y533/H533,"0")+IFERROR(Y534/H534,"0")</f>
        <v>342</v>
      </c>
      <c r="Z535" s="386">
        <f>IFERROR(IF(Z529="",0,Z529),"0")+IFERROR(IF(Z530="",0,Z530),"0")+IFERROR(IF(Z531="",0,Z531),"0")+IFERROR(IF(Z532="",0,Z532),"0")+IFERROR(IF(Z533="",0,Z533),"0")+IFERROR(IF(Z534="",0,Z534),"0")</f>
        <v>4.0903200000000002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1800</v>
      </c>
      <c r="Y536" s="386">
        <f>IFERROR(SUM(Y529:Y534),"0")</f>
        <v>1805.7600000000002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300</v>
      </c>
      <c r="Y576" s="385">
        <f>IFERROR(IF(X576="",0,CEILING((X576/$H576),1)*$H576),"")</f>
        <v>304.2</v>
      </c>
      <c r="Z576" s="36">
        <f>IFERROR(IF(Y576=0,"",ROUNDUP(Y576/H576,0)*0.02175),"")</f>
        <v>0.84824999999999995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321.69230769230774</v>
      </c>
      <c r="BN576" s="64">
        <f>IFERROR(Y576*I576/H576,"0")</f>
        <v>326.19600000000003</v>
      </c>
      <c r="BO576" s="64">
        <f>IFERROR(1/J576*(X576/H576),"0")</f>
        <v>0.6868131868131867</v>
      </c>
      <c r="BP576" s="64">
        <f>IFERROR(1/J576*(Y576/H576),"0")</f>
        <v>0.6964285714285714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38.46153846153846</v>
      </c>
      <c r="Y578" s="386">
        <f>IFERROR(Y576/H576,"0")+IFERROR(Y577/H577,"0")</f>
        <v>39</v>
      </c>
      <c r="Z578" s="386">
        <f>IFERROR(IF(Z576="",0,Z576),"0")+IFERROR(IF(Z577="",0,Z577),"0")</f>
        <v>0.84824999999999995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300</v>
      </c>
      <c r="Y579" s="386">
        <f>IFERROR(SUM(Y576:Y577),"0")</f>
        <v>304.2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15130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15228.220000000003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16199.234648215584</v>
      </c>
      <c r="Y606" s="386">
        <f>IFERROR(SUM(BN22:BN602),"0")</f>
        <v>16304.163999999999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31</v>
      </c>
      <c r="Y607" s="38">
        <f>ROUNDUP(SUM(BP22:BP602),0)</f>
        <v>31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16974.234648215584</v>
      </c>
      <c r="Y608" s="386">
        <f>GrossWeightTotalR+PalletQtyTotalR*25</f>
        <v>17079.163999999997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3027.1161893474268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3044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36.617220000000003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507.6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1012.5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1012.5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1299</v>
      </c>
      <c r="K615" s="46">
        <f>IFERROR(Y239*1,"0")+IFERROR(Y240*1,"0")+IFERROR(Y241*1,"0")+IFERROR(Y242*1,"0")+IFERROR(Y243*1,"0")+IFERROR(Y244*1,"0")+IFERROR(Y245*1,"0")+IFERROR(Y246*1,"0")</f>
        <v>104.39999999999999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500.8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607.79999999999995</v>
      </c>
      <c r="V615" s="46">
        <f>IFERROR(Y354*1,"0")+IFERROR(Y358*1,"0")+IFERROR(Y359*1,"0")+IFERROR(Y360*1,"0")</f>
        <v>451.5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701.4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1507.8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201.60000000000002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7017.1200000000017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304.2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2024-08-09T07:25:49Z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