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6" i="1"/>
  <c r="AI5" i="1" s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9" i="1"/>
  <c r="AF100" i="1"/>
  <c r="AF101" i="1"/>
  <c r="AF102" i="1"/>
  <c r="AF103" i="1"/>
  <c r="AF104" i="1"/>
  <c r="AF106" i="1"/>
  <c r="AF107" i="1"/>
  <c r="AF108" i="1"/>
  <c r="AF109" i="1"/>
  <c r="AF110" i="1"/>
  <c r="AF111" i="1"/>
  <c r="AF112" i="1"/>
  <c r="AF113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9" i="1"/>
  <c r="AE100" i="1"/>
  <c r="AE101" i="1"/>
  <c r="AE102" i="1"/>
  <c r="AE103" i="1"/>
  <c r="AE104" i="1"/>
  <c r="AE106" i="1"/>
  <c r="AE107" i="1"/>
  <c r="AE108" i="1"/>
  <c r="AE109" i="1"/>
  <c r="AE110" i="1"/>
  <c r="AE111" i="1"/>
  <c r="AE112" i="1"/>
  <c r="AE113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9" i="1"/>
  <c r="AD100" i="1"/>
  <c r="AD101" i="1"/>
  <c r="AD102" i="1"/>
  <c r="AD103" i="1"/>
  <c r="AD104" i="1"/>
  <c r="AD106" i="1"/>
  <c r="AD107" i="1"/>
  <c r="AD108" i="1"/>
  <c r="AD109" i="1"/>
  <c r="AD110" i="1"/>
  <c r="AD111" i="1"/>
  <c r="AD112" i="1"/>
  <c r="AD113" i="1"/>
  <c r="AD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6" i="1"/>
  <c r="AJ5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9" i="1"/>
  <c r="AC100" i="1"/>
  <c r="AC101" i="1"/>
  <c r="AC102" i="1"/>
  <c r="AC103" i="1"/>
  <c r="AC104" i="1"/>
  <c r="AC106" i="1"/>
  <c r="AC107" i="1"/>
  <c r="AC108" i="1"/>
  <c r="AC109" i="1"/>
  <c r="AC110" i="1"/>
  <c r="AC111" i="1"/>
  <c r="AC112" i="1"/>
  <c r="AC113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9" i="1"/>
  <c r="AB100" i="1"/>
  <c r="AB101" i="1"/>
  <c r="AB102" i="1"/>
  <c r="AB103" i="1"/>
  <c r="AB104" i="1"/>
  <c r="AB106" i="1"/>
  <c r="AB107" i="1"/>
  <c r="AB108" i="1"/>
  <c r="AB109" i="1"/>
  <c r="AB110" i="1"/>
  <c r="AB111" i="1"/>
  <c r="AB112" i="1"/>
  <c r="AB113" i="1"/>
  <c r="AB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2" i="1"/>
  <c r="O73" i="1"/>
  <c r="O74" i="1"/>
  <c r="O75" i="1"/>
  <c r="O76" i="1"/>
  <c r="O77" i="1"/>
  <c r="O78" i="1"/>
  <c r="O79" i="1"/>
  <c r="O81" i="1"/>
  <c r="O82" i="1"/>
  <c r="O83" i="1"/>
  <c r="O84" i="1"/>
  <c r="O86" i="1"/>
  <c r="O87" i="1"/>
  <c r="O88" i="1"/>
  <c r="O89" i="1"/>
  <c r="O90" i="1"/>
  <c r="O91" i="1"/>
  <c r="O92" i="1"/>
  <c r="O96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9" i="1"/>
  <c r="N100" i="1"/>
  <c r="N101" i="1"/>
  <c r="N102" i="1"/>
  <c r="N103" i="1"/>
  <c r="N104" i="1"/>
  <c r="N106" i="1"/>
  <c r="N107" i="1"/>
  <c r="N108" i="1"/>
  <c r="N109" i="1"/>
  <c r="N110" i="1"/>
  <c r="N111" i="1"/>
  <c r="N112" i="1"/>
  <c r="N113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9" i="1"/>
  <c r="M100" i="1"/>
  <c r="M101" i="1"/>
  <c r="M102" i="1"/>
  <c r="M103" i="1"/>
  <c r="M104" i="1"/>
  <c r="M106" i="1"/>
  <c r="M107" i="1"/>
  <c r="M108" i="1"/>
  <c r="M109" i="1"/>
  <c r="M110" i="1"/>
  <c r="M111" i="1"/>
  <c r="M112" i="1"/>
  <c r="M113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9" i="1"/>
  <c r="L100" i="1"/>
  <c r="L101" i="1"/>
  <c r="L102" i="1"/>
  <c r="L103" i="1"/>
  <c r="L104" i="1"/>
  <c r="L106" i="1"/>
  <c r="L107" i="1"/>
  <c r="L108" i="1"/>
  <c r="L109" i="1"/>
  <c r="L110" i="1"/>
  <c r="L111" i="1"/>
  <c r="L112" i="1"/>
  <c r="L113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6" i="1"/>
  <c r="J97" i="1" l="1"/>
  <c r="J98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6" i="1"/>
  <c r="AA5" i="1"/>
  <c r="AB5" i="1"/>
  <c r="AC5" i="1"/>
  <c r="AD5" i="1"/>
  <c r="AE5" i="1"/>
  <c r="AF5" i="1"/>
  <c r="AH5" i="1"/>
  <c r="Z5" i="1"/>
  <c r="K5" i="1"/>
  <c r="L5" i="1"/>
  <c r="M5" i="1"/>
  <c r="N5" i="1"/>
  <c r="O5" i="1"/>
  <c r="P5" i="1"/>
  <c r="Q5" i="1"/>
  <c r="R5" i="1"/>
  <c r="S5" i="1"/>
  <c r="T5" i="1"/>
  <c r="U5" i="1"/>
  <c r="V5" i="1"/>
  <c r="W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6" i="1"/>
  <c r="J5" i="1" l="1"/>
  <c r="G97" i="1" l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H99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13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6" i="1"/>
  <c r="F5" i="1"/>
  <c r="E5" i="1"/>
</calcChain>
</file>

<file path=xl/sharedStrings.xml><?xml version="1.0" encoding="utf-8"?>
<sst xmlns="http://schemas.openxmlformats.org/spreadsheetml/2006/main" count="264" uniqueCount="144">
  <si>
    <t>Период: 07.10.2023 - 13.10.2023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</si>
  <si>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</si>
  <si>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</si>
  <si>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</si>
  <si>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</si>
  <si>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</si>
  <si>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</si>
  <si>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</si>
  <si>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</si>
  <si>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</si>
  <si>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</si>
  <si>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</si>
  <si>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</si>
  <si>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</si>
  <si>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</si>
  <si>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</si>
  <si>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</si>
  <si>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</si>
  <si>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</si>
  <si>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</si>
  <si>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</si>
  <si>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</si>
  <si>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</si>
  <si>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</si>
  <si>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</si>
  <si>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</si>
  <si>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</si>
  <si>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</si>
  <si>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</si>
  <si>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</si>
  <si>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</si>
  <si>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</si>
  <si>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</si>
  <si>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</si>
  <si>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</si>
  <si>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</si>
  <si>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</si>
  <si>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</si>
  <si>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</si>
  <si>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</si>
  <si>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</si>
  <si>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</si>
  <si>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</si>
  <si>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</si>
  <si>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</si>
  <si>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</si>
  <si>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</si>
  <si>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</si>
  <si>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</si>
  <si>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</si>
  <si>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</si>
  <si>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</si>
  <si>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</si>
  <si>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</si>
  <si>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</si>
  <si>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</si>
  <si>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</si>
  <si>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</si>
  <si>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</si>
  <si>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</si>
  <si>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</si>
  <si>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</si>
  <si>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</si>
  <si>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</si>
  <si>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</si>
  <si>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</si>
  <si>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</si>
  <si>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</si>
  <si>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</si>
  <si>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</si>
  <si>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</si>
  <si>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</si>
  <si>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</si>
  <si>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</si>
  <si>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</si>
  <si>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</si>
  <si>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</si>
  <si>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</si>
  <si>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</si>
  <si>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</si>
  <si>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</si>
  <si>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</si>
  <si>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</si>
  <si>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</si>
  <si>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</si>
  <si>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</si>
  <si>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</si>
  <si>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</si>
  <si>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</si>
  <si>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</si>
  <si>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</si>
  <si>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</si>
  <si>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</si>
  <si>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</si>
  <si>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</si>
  <si>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</si>
  <si>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</si>
  <si>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</si>
  <si>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</si>
  <si>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</si>
  <si>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</si>
  <si>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</si>
  <si>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</si>
  <si>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</si>
  <si>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</si>
  <si>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</si>
  <si>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>БОНУС_283  Сосиски Сочинки, ВЕС, ТМ Стародворье ПОКОМ</t>
  </si>
  <si>
    <t xml:space="preserve"> 335  Колбаса Сливушка ТМ Вязанка. ВЕС.  ПОКОМ 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</si>
  <si>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</si>
  <si>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</si>
  <si>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387  Колбаса вареная Мусульманская Халяль ТМ Вязанка, 0,4 кг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</si>
  <si>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</si>
  <si>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</si>
  <si>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БОНУС_307 Колбаса Сервелат Мясорубский с мелкорубленным окороком 0,35 кг срез ТМ Стародворье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</si>
  <si>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</si>
  <si>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</si>
  <si>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</si>
  <si>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</si>
  <si>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</si>
  <si>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</si>
  <si>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</si>
  <si>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</si>
  <si>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</si>
  <si>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</si>
  <si>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</si>
  <si>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</si>
  <si>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</si>
  <si>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</si>
  <si>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</si>
  <si>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</si>
  <si>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</si>
  <si>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</si>
  <si>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</si>
  <si>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381 Колбаса Филейбургская с ароматными пряностями 0,03 кг с/в ТМ Баварушка  ПОКОМ</t>
  </si>
  <si>
    <t>16,10п</t>
  </si>
  <si>
    <t>17,10,</t>
  </si>
  <si>
    <t>19а</t>
  </si>
  <si>
    <t>18,10,</t>
  </si>
  <si>
    <t>19,10,</t>
  </si>
  <si>
    <t>19ат</t>
  </si>
  <si>
    <t>06,10,</t>
  </si>
  <si>
    <t>29,09,</t>
  </si>
  <si>
    <t>13,10,</t>
  </si>
  <si>
    <t>7д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</si>
</sst>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2,10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7-13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6;&#1082;&#1086;&#1084;%2012.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3,10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06.10.2023 - 12.10.2023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тк</v>
          </cell>
          <cell r="AB3" t="str">
            <v>атпр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16,10п</v>
          </cell>
          <cell r="M4" t="str">
            <v>16,10,</v>
          </cell>
          <cell r="W4" t="str">
            <v>17,10,</v>
          </cell>
          <cell r="AD4" t="str">
            <v>29,09,</v>
          </cell>
          <cell r="AE4" t="str">
            <v>06,10,</v>
          </cell>
          <cell r="AF4" t="str">
            <v>12,10,</v>
          </cell>
        </row>
        <row r="5">
          <cell r="E5">
            <v>144849.18100000001</v>
          </cell>
          <cell r="F5">
            <v>97804.28899999999</v>
          </cell>
          <cell r="J5">
            <v>150971.53099999996</v>
          </cell>
          <cell r="K5">
            <v>-6122.3500000000013</v>
          </cell>
          <cell r="L5">
            <v>10000</v>
          </cell>
          <cell r="M5">
            <v>32600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23254.31540000001</v>
          </cell>
          <cell r="W5">
            <v>29930</v>
          </cell>
          <cell r="Z5">
            <v>0</v>
          </cell>
          <cell r="AA5">
            <v>0</v>
          </cell>
          <cell r="AB5">
            <v>26047.604000000003</v>
          </cell>
          <cell r="AC5">
            <v>2530</v>
          </cell>
          <cell r="AD5">
            <v>21597.981599999996</v>
          </cell>
          <cell r="AE5">
            <v>22273.622599999988</v>
          </cell>
          <cell r="AF5">
            <v>43757.548000000003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41.63</v>
          </cell>
          <cell r="D6">
            <v>116.767</v>
          </cell>
          <cell r="E6">
            <v>74.426000000000002</v>
          </cell>
          <cell r="G6" t="str">
            <v>н</v>
          </cell>
          <cell r="H6">
            <v>1</v>
          </cell>
          <cell r="I6" t="e">
            <v>#N/A</v>
          </cell>
          <cell r="J6">
            <v>154.9</v>
          </cell>
          <cell r="K6">
            <v>-80.474000000000004</v>
          </cell>
          <cell r="L6">
            <v>0</v>
          </cell>
          <cell r="M6">
            <v>40</v>
          </cell>
          <cell r="V6">
            <v>10.325200000000001</v>
          </cell>
          <cell r="W6">
            <v>50</v>
          </cell>
          <cell r="X6">
            <v>8.7165381784372205</v>
          </cell>
          <cell r="Y6">
            <v>0</v>
          </cell>
          <cell r="AB6">
            <v>22.8</v>
          </cell>
          <cell r="AC6">
            <v>0</v>
          </cell>
          <cell r="AD6">
            <v>12.7774</v>
          </cell>
          <cell r="AE6">
            <v>5.7551999999999994</v>
          </cell>
          <cell r="AF6">
            <v>40.829000000000001</v>
          </cell>
          <cell r="AG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733.26499999999999</v>
          </cell>
          <cell r="D7">
            <v>3276.1129999999998</v>
          </cell>
          <cell r="E7">
            <v>636.31600000000003</v>
          </cell>
          <cell r="F7">
            <v>777.47400000000005</v>
          </cell>
          <cell r="G7" t="str">
            <v>н</v>
          </cell>
          <cell r="H7">
            <v>1</v>
          </cell>
          <cell r="I7" t="e">
            <v>#N/A</v>
          </cell>
          <cell r="J7">
            <v>637.596</v>
          </cell>
          <cell r="K7">
            <v>-1.2799999999999727</v>
          </cell>
          <cell r="L7">
            <v>0</v>
          </cell>
          <cell r="M7">
            <v>0</v>
          </cell>
          <cell r="V7">
            <v>112.1172</v>
          </cell>
          <cell r="X7">
            <v>6.9344757093470051</v>
          </cell>
          <cell r="Y7">
            <v>6.9344757093470051</v>
          </cell>
          <cell r="AB7">
            <v>75.73</v>
          </cell>
          <cell r="AC7">
            <v>0</v>
          </cell>
          <cell r="AD7">
            <v>178.875</v>
          </cell>
          <cell r="AE7">
            <v>141.3622</v>
          </cell>
          <cell r="AF7">
            <v>130.20699999999999</v>
          </cell>
          <cell r="AG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25.824000000000002</v>
          </cell>
          <cell r="D8">
            <v>1675.6289999999999</v>
          </cell>
          <cell r="E8">
            <v>598.81600000000003</v>
          </cell>
          <cell r="F8">
            <v>420.28300000000002</v>
          </cell>
          <cell r="G8" t="str">
            <v>н</v>
          </cell>
          <cell r="H8">
            <v>1</v>
          </cell>
          <cell r="I8" t="e">
            <v>#N/A</v>
          </cell>
          <cell r="J8">
            <v>796.05600000000004</v>
          </cell>
          <cell r="K8">
            <v>-197.24</v>
          </cell>
          <cell r="L8">
            <v>0</v>
          </cell>
          <cell r="M8">
            <v>250</v>
          </cell>
          <cell r="V8">
            <v>62.235800000000005</v>
          </cell>
          <cell r="W8">
            <v>200</v>
          </cell>
          <cell r="X8">
            <v>13.983639641492516</v>
          </cell>
          <cell r="Y8">
            <v>6.7530745969361687</v>
          </cell>
          <cell r="AB8">
            <v>287.637</v>
          </cell>
          <cell r="AC8">
            <v>0</v>
          </cell>
          <cell r="AD8">
            <v>93.551999999999992</v>
          </cell>
          <cell r="AE8">
            <v>29.094600000000003</v>
          </cell>
          <cell r="AF8">
            <v>372.49</v>
          </cell>
          <cell r="AG8" t="e">
            <v>#N/A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1382.145</v>
          </cell>
          <cell r="D9">
            <v>6141.7</v>
          </cell>
          <cell r="E9">
            <v>2034.36</v>
          </cell>
          <cell r="F9">
            <v>1245.277</v>
          </cell>
          <cell r="G9" t="str">
            <v>н</v>
          </cell>
          <cell r="H9">
            <v>1</v>
          </cell>
          <cell r="I9" t="e">
            <v>#N/A</v>
          </cell>
          <cell r="J9">
            <v>1975.5619999999999</v>
          </cell>
          <cell r="K9">
            <v>58.798000000000002</v>
          </cell>
          <cell r="L9">
            <v>0</v>
          </cell>
          <cell r="M9">
            <v>800</v>
          </cell>
          <cell r="V9">
            <v>330.61799999999999</v>
          </cell>
          <cell r="W9">
            <v>300</v>
          </cell>
          <cell r="X9">
            <v>7.0936155926174624</v>
          </cell>
          <cell r="Y9">
            <v>3.7665130150203558</v>
          </cell>
          <cell r="AB9">
            <v>381.27</v>
          </cell>
          <cell r="AC9">
            <v>0</v>
          </cell>
          <cell r="AD9">
            <v>416.02100000000002</v>
          </cell>
          <cell r="AE9">
            <v>315.95840000000004</v>
          </cell>
          <cell r="AF9">
            <v>525.22799999999995</v>
          </cell>
          <cell r="AG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144.30699999999999</v>
          </cell>
          <cell r="D10">
            <v>829.26099999999997</v>
          </cell>
          <cell r="E10">
            <v>348.00200000000001</v>
          </cell>
          <cell r="F10">
            <v>193.12299999999999</v>
          </cell>
          <cell r="G10">
            <v>0</v>
          </cell>
          <cell r="H10">
            <v>1</v>
          </cell>
          <cell r="I10" t="e">
            <v>#N/A</v>
          </cell>
          <cell r="J10">
            <v>385.77499999999998</v>
          </cell>
          <cell r="K10">
            <v>-37.772999999999968</v>
          </cell>
          <cell r="L10">
            <v>0</v>
          </cell>
          <cell r="M10">
            <v>60</v>
          </cell>
          <cell r="V10">
            <v>42.486400000000003</v>
          </cell>
          <cell r="W10">
            <v>50</v>
          </cell>
          <cell r="X10">
            <v>7.1345889508172018</v>
          </cell>
          <cell r="Y10">
            <v>4.5455251562853052</v>
          </cell>
          <cell r="AB10">
            <v>135.57</v>
          </cell>
          <cell r="AC10">
            <v>0</v>
          </cell>
          <cell r="AD10">
            <v>48.913600000000002</v>
          </cell>
          <cell r="AE10">
            <v>41.129599999999996</v>
          </cell>
          <cell r="AF10">
            <v>184.577</v>
          </cell>
          <cell r="AG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118</v>
          </cell>
          <cell r="D11">
            <v>679</v>
          </cell>
          <cell r="E11">
            <v>400</v>
          </cell>
          <cell r="F11">
            <v>111</v>
          </cell>
          <cell r="G11">
            <v>0</v>
          </cell>
          <cell r="H11">
            <v>0.5</v>
          </cell>
          <cell r="I11" t="e">
            <v>#N/A</v>
          </cell>
          <cell r="J11">
            <v>434</v>
          </cell>
          <cell r="K11">
            <v>-34</v>
          </cell>
          <cell r="L11">
            <v>0</v>
          </cell>
          <cell r="M11">
            <v>140</v>
          </cell>
          <cell r="V11">
            <v>38</v>
          </cell>
          <cell r="W11">
            <v>30</v>
          </cell>
          <cell r="X11">
            <v>7.3947368421052628</v>
          </cell>
          <cell r="Y11">
            <v>2.9210526315789473</v>
          </cell>
          <cell r="AB11">
            <v>210</v>
          </cell>
          <cell r="AC11">
            <v>0</v>
          </cell>
          <cell r="AD11">
            <v>35.200000000000003</v>
          </cell>
          <cell r="AE11">
            <v>32.4</v>
          </cell>
          <cell r="AF11">
            <v>255</v>
          </cell>
          <cell r="AG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700</v>
          </cell>
          <cell r="D12">
            <v>6588</v>
          </cell>
          <cell r="E12">
            <v>1452</v>
          </cell>
          <cell r="F12">
            <v>799</v>
          </cell>
          <cell r="G12" t="str">
            <v>н</v>
          </cell>
          <cell r="H12">
            <v>0.4</v>
          </cell>
          <cell r="I12" t="e">
            <v>#N/A</v>
          </cell>
          <cell r="J12">
            <v>1626</v>
          </cell>
          <cell r="K12">
            <v>-174</v>
          </cell>
          <cell r="L12">
            <v>0</v>
          </cell>
          <cell r="M12">
            <v>320</v>
          </cell>
          <cell r="V12">
            <v>208.4</v>
          </cell>
          <cell r="W12">
            <v>400</v>
          </cell>
          <cell r="X12">
            <v>7.2888675623800383</v>
          </cell>
          <cell r="Y12">
            <v>3.8339731285988483</v>
          </cell>
          <cell r="AB12">
            <v>410</v>
          </cell>
          <cell r="AC12">
            <v>0</v>
          </cell>
          <cell r="AD12">
            <v>193</v>
          </cell>
          <cell r="AE12">
            <v>205</v>
          </cell>
          <cell r="AF12">
            <v>660</v>
          </cell>
          <cell r="AG12" t="str">
            <v>?????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2100</v>
          </cell>
          <cell r="D13">
            <v>4127</v>
          </cell>
          <cell r="E13">
            <v>4090</v>
          </cell>
          <cell r="F13">
            <v>2766</v>
          </cell>
          <cell r="G13">
            <v>0</v>
          </cell>
          <cell r="H13">
            <v>0.45</v>
          </cell>
          <cell r="I13" t="e">
            <v>#N/A</v>
          </cell>
          <cell r="J13">
            <v>4240</v>
          </cell>
          <cell r="K13">
            <v>-150</v>
          </cell>
          <cell r="L13">
            <v>0</v>
          </cell>
          <cell r="M13">
            <v>2000</v>
          </cell>
          <cell r="V13">
            <v>756.8</v>
          </cell>
          <cell r="W13">
            <v>800</v>
          </cell>
          <cell r="X13">
            <v>7.3546511627906979</v>
          </cell>
          <cell r="Y13">
            <v>3.654862579281184</v>
          </cell>
          <cell r="AB13">
            <v>306</v>
          </cell>
          <cell r="AC13">
            <v>0</v>
          </cell>
          <cell r="AD13">
            <v>491.8</v>
          </cell>
          <cell r="AE13">
            <v>639</v>
          </cell>
          <cell r="AF13">
            <v>892</v>
          </cell>
          <cell r="AG13" t="str">
            <v>октак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3554</v>
          </cell>
          <cell r="D14">
            <v>3494</v>
          </cell>
          <cell r="E14">
            <v>4272</v>
          </cell>
          <cell r="F14">
            <v>3399</v>
          </cell>
          <cell r="G14">
            <v>0</v>
          </cell>
          <cell r="H14">
            <v>0.45</v>
          </cell>
          <cell r="I14" t="e">
            <v>#N/A</v>
          </cell>
          <cell r="J14">
            <v>4352</v>
          </cell>
          <cell r="K14">
            <v>-80</v>
          </cell>
          <cell r="L14">
            <v>0</v>
          </cell>
          <cell r="M14">
            <v>300</v>
          </cell>
          <cell r="V14">
            <v>622.79999999999995</v>
          </cell>
          <cell r="W14">
            <v>700</v>
          </cell>
          <cell r="X14">
            <v>7.0632626846499686</v>
          </cell>
          <cell r="Y14">
            <v>5.4576107899807322</v>
          </cell>
          <cell r="AB14">
            <v>306</v>
          </cell>
          <cell r="AC14">
            <v>852</v>
          </cell>
          <cell r="AD14">
            <v>960</v>
          </cell>
          <cell r="AE14">
            <v>739.2</v>
          </cell>
          <cell r="AF14">
            <v>782</v>
          </cell>
          <cell r="AG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194</v>
          </cell>
          <cell r="D15">
            <v>281</v>
          </cell>
          <cell r="E15">
            <v>322</v>
          </cell>
          <cell r="F15">
            <v>186</v>
          </cell>
          <cell r="G15">
            <v>0</v>
          </cell>
          <cell r="H15">
            <v>0.5</v>
          </cell>
          <cell r="I15" t="e">
            <v>#N/A</v>
          </cell>
          <cell r="J15">
            <v>341</v>
          </cell>
          <cell r="K15">
            <v>-19</v>
          </cell>
          <cell r="L15">
            <v>0</v>
          </cell>
          <cell r="M15">
            <v>0</v>
          </cell>
          <cell r="V15">
            <v>41.6</v>
          </cell>
          <cell r="W15">
            <v>120</v>
          </cell>
          <cell r="X15">
            <v>7.3557692307692308</v>
          </cell>
          <cell r="Y15">
            <v>4.4711538461538458</v>
          </cell>
          <cell r="AB15">
            <v>114</v>
          </cell>
          <cell r="AC15">
            <v>0</v>
          </cell>
          <cell r="AD15">
            <v>48.4</v>
          </cell>
          <cell r="AE15">
            <v>41.6</v>
          </cell>
          <cell r="AF15">
            <v>170</v>
          </cell>
          <cell r="AG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17</v>
          </cell>
          <cell r="D16">
            <v>140</v>
          </cell>
          <cell r="E16">
            <v>102</v>
          </cell>
          <cell r="F16">
            <v>59</v>
          </cell>
          <cell r="G16">
            <v>0</v>
          </cell>
          <cell r="H16">
            <v>0.4</v>
          </cell>
          <cell r="I16" t="e">
            <v>#N/A</v>
          </cell>
          <cell r="J16">
            <v>229</v>
          </cell>
          <cell r="K16">
            <v>-127</v>
          </cell>
          <cell r="L16">
            <v>0</v>
          </cell>
          <cell r="M16">
            <v>20</v>
          </cell>
          <cell r="V16">
            <v>12.4</v>
          </cell>
          <cell r="W16">
            <v>20</v>
          </cell>
          <cell r="X16">
            <v>7.9838709677419351</v>
          </cell>
          <cell r="Y16">
            <v>4.758064516129032</v>
          </cell>
          <cell r="AB16">
            <v>40</v>
          </cell>
          <cell r="AC16">
            <v>0</v>
          </cell>
          <cell r="AD16">
            <v>17.600000000000001</v>
          </cell>
          <cell r="AE16">
            <v>13.2</v>
          </cell>
          <cell r="AF16">
            <v>64</v>
          </cell>
          <cell r="AG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130</v>
          </cell>
          <cell r="D17">
            <v>256</v>
          </cell>
          <cell r="E17">
            <v>177</v>
          </cell>
          <cell r="F17">
            <v>227</v>
          </cell>
          <cell r="G17">
            <v>0</v>
          </cell>
          <cell r="H17">
            <v>0.17</v>
          </cell>
          <cell r="I17">
            <v>0</v>
          </cell>
          <cell r="J17">
            <v>200</v>
          </cell>
          <cell r="K17">
            <v>-23</v>
          </cell>
          <cell r="L17">
            <v>0</v>
          </cell>
          <cell r="M17">
            <v>0</v>
          </cell>
          <cell r="V17">
            <v>26.4</v>
          </cell>
          <cell r="W17">
            <v>100</v>
          </cell>
          <cell r="X17">
            <v>12.386363636363637</v>
          </cell>
          <cell r="Y17">
            <v>8.5984848484848495</v>
          </cell>
          <cell r="AB17">
            <v>45</v>
          </cell>
          <cell r="AC17">
            <v>0</v>
          </cell>
          <cell r="AD17">
            <v>27.4</v>
          </cell>
          <cell r="AE17">
            <v>29.6</v>
          </cell>
          <cell r="AF17">
            <v>92</v>
          </cell>
          <cell r="AG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105</v>
          </cell>
          <cell r="D18">
            <v>431</v>
          </cell>
          <cell r="E18">
            <v>385</v>
          </cell>
          <cell r="F18">
            <v>268</v>
          </cell>
          <cell r="G18">
            <v>0</v>
          </cell>
          <cell r="H18">
            <v>0.45</v>
          </cell>
          <cell r="I18" t="e">
            <v>#N/A</v>
          </cell>
          <cell r="J18">
            <v>440</v>
          </cell>
          <cell r="K18">
            <v>-55</v>
          </cell>
          <cell r="L18">
            <v>0</v>
          </cell>
          <cell r="M18">
            <v>220</v>
          </cell>
          <cell r="V18">
            <v>77</v>
          </cell>
          <cell r="W18">
            <v>100</v>
          </cell>
          <cell r="X18">
            <v>7.6363636363636367</v>
          </cell>
          <cell r="Y18">
            <v>3.4805194805194803</v>
          </cell>
          <cell r="AB18">
            <v>0</v>
          </cell>
          <cell r="AC18">
            <v>0</v>
          </cell>
          <cell r="AD18">
            <v>42.8</v>
          </cell>
          <cell r="AE18">
            <v>63.2</v>
          </cell>
          <cell r="AF18">
            <v>0</v>
          </cell>
          <cell r="AG18" t="str">
            <v>продокт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485</v>
          </cell>
          <cell r="D19">
            <v>800</v>
          </cell>
          <cell r="E19">
            <v>729</v>
          </cell>
          <cell r="F19">
            <v>290</v>
          </cell>
          <cell r="G19">
            <v>0</v>
          </cell>
          <cell r="H19">
            <v>0.5</v>
          </cell>
          <cell r="I19" t="e">
            <v>#N/A</v>
          </cell>
          <cell r="J19">
            <v>493</v>
          </cell>
          <cell r="K19">
            <v>236</v>
          </cell>
          <cell r="L19">
            <v>0</v>
          </cell>
          <cell r="M19">
            <v>450</v>
          </cell>
          <cell r="V19">
            <v>125.8</v>
          </cell>
          <cell r="W19">
            <v>200</v>
          </cell>
          <cell r="X19">
            <v>7.4721780604133547</v>
          </cell>
          <cell r="Y19">
            <v>2.3052464228934819</v>
          </cell>
          <cell r="AB19">
            <v>100</v>
          </cell>
          <cell r="AC19">
            <v>0</v>
          </cell>
          <cell r="AD19">
            <v>117.6</v>
          </cell>
          <cell r="AE19">
            <v>101.4</v>
          </cell>
          <cell r="AF19">
            <v>202</v>
          </cell>
          <cell r="AG19" t="e">
            <v>#N/A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-1</v>
          </cell>
          <cell r="D20">
            <v>473</v>
          </cell>
          <cell r="E20">
            <v>195</v>
          </cell>
          <cell r="F20">
            <v>83</v>
          </cell>
          <cell r="G20">
            <v>0</v>
          </cell>
          <cell r="H20">
            <v>0.3</v>
          </cell>
          <cell r="I20" t="e">
            <v>#N/A</v>
          </cell>
          <cell r="J20">
            <v>431</v>
          </cell>
          <cell r="K20">
            <v>-236</v>
          </cell>
          <cell r="L20">
            <v>0</v>
          </cell>
          <cell r="M20">
            <v>30</v>
          </cell>
          <cell r="V20">
            <v>30.6</v>
          </cell>
          <cell r="W20">
            <v>100</v>
          </cell>
          <cell r="X20">
            <v>6.9607843137254894</v>
          </cell>
          <cell r="Y20">
            <v>2.7124183006535945</v>
          </cell>
          <cell r="AB20">
            <v>42</v>
          </cell>
          <cell r="AC20">
            <v>0</v>
          </cell>
          <cell r="AD20">
            <v>29.2</v>
          </cell>
          <cell r="AE20">
            <v>11</v>
          </cell>
          <cell r="AF20">
            <v>116</v>
          </cell>
          <cell r="AG20">
            <v>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40</v>
          </cell>
          <cell r="D21">
            <v>160</v>
          </cell>
          <cell r="E21">
            <v>179</v>
          </cell>
          <cell r="F21">
            <v>29</v>
          </cell>
          <cell r="G21">
            <v>0</v>
          </cell>
          <cell r="H21">
            <v>0.5</v>
          </cell>
          <cell r="I21" t="e">
            <v>#N/A</v>
          </cell>
          <cell r="J21">
            <v>212</v>
          </cell>
          <cell r="K21">
            <v>-33</v>
          </cell>
          <cell r="L21">
            <v>0</v>
          </cell>
          <cell r="M21">
            <v>80</v>
          </cell>
          <cell r="V21">
            <v>21.8</v>
          </cell>
          <cell r="W21">
            <v>50</v>
          </cell>
          <cell r="X21">
            <v>7.2935779816513762</v>
          </cell>
          <cell r="Y21">
            <v>1.3302752293577982</v>
          </cell>
          <cell r="AB21">
            <v>70</v>
          </cell>
          <cell r="AC21">
            <v>0</v>
          </cell>
          <cell r="AD21">
            <v>17.399999999999999</v>
          </cell>
          <cell r="AE21">
            <v>9.6</v>
          </cell>
          <cell r="AF21">
            <v>98</v>
          </cell>
          <cell r="AG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29</v>
          </cell>
          <cell r="D22">
            <v>58</v>
          </cell>
          <cell r="E22">
            <v>81</v>
          </cell>
          <cell r="F22">
            <v>7</v>
          </cell>
          <cell r="G22">
            <v>0</v>
          </cell>
          <cell r="H22">
            <v>0.35</v>
          </cell>
          <cell r="I22" t="e">
            <v>#N/A</v>
          </cell>
          <cell r="J22">
            <v>127</v>
          </cell>
          <cell r="K22">
            <v>-46</v>
          </cell>
          <cell r="L22">
            <v>0</v>
          </cell>
          <cell r="M22">
            <v>50</v>
          </cell>
          <cell r="V22">
            <v>11.4</v>
          </cell>
          <cell r="W22">
            <v>30</v>
          </cell>
          <cell r="X22">
            <v>7.6315789473684212</v>
          </cell>
          <cell r="Y22">
            <v>0.61403508771929827</v>
          </cell>
          <cell r="AB22">
            <v>24</v>
          </cell>
          <cell r="AC22">
            <v>0</v>
          </cell>
          <cell r="AD22">
            <v>8.6</v>
          </cell>
          <cell r="AE22">
            <v>5.6</v>
          </cell>
          <cell r="AF22">
            <v>31</v>
          </cell>
          <cell r="AG22" t="e">
            <v>#N/A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2848</v>
          </cell>
          <cell r="D23">
            <v>841</v>
          </cell>
          <cell r="E23">
            <v>1500</v>
          </cell>
          <cell r="F23">
            <v>2452</v>
          </cell>
          <cell r="G23">
            <v>0</v>
          </cell>
          <cell r="H23">
            <v>0.17</v>
          </cell>
          <cell r="I23" t="e">
            <v>#N/A</v>
          </cell>
          <cell r="J23">
            <v>1529</v>
          </cell>
          <cell r="K23">
            <v>-29</v>
          </cell>
          <cell r="L23">
            <v>0</v>
          </cell>
          <cell r="M23">
            <v>0</v>
          </cell>
          <cell r="V23">
            <v>240</v>
          </cell>
          <cell r="X23">
            <v>10.216666666666667</v>
          </cell>
          <cell r="Y23">
            <v>10.216666666666667</v>
          </cell>
          <cell r="AB23">
            <v>300</v>
          </cell>
          <cell r="AC23">
            <v>0</v>
          </cell>
          <cell r="AD23">
            <v>214</v>
          </cell>
          <cell r="AE23">
            <v>246</v>
          </cell>
          <cell r="AF23">
            <v>464</v>
          </cell>
          <cell r="AG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36</v>
          </cell>
          <cell r="D24">
            <v>406</v>
          </cell>
          <cell r="E24">
            <v>258</v>
          </cell>
          <cell r="F24">
            <v>191</v>
          </cell>
          <cell r="G24">
            <v>0</v>
          </cell>
          <cell r="H24">
            <v>0.38</v>
          </cell>
          <cell r="I24" t="e">
            <v>#N/A</v>
          </cell>
          <cell r="J24">
            <v>376</v>
          </cell>
          <cell r="K24">
            <v>-118</v>
          </cell>
          <cell r="L24">
            <v>0</v>
          </cell>
          <cell r="M24">
            <v>0</v>
          </cell>
          <cell r="V24">
            <v>42</v>
          </cell>
          <cell r="W24">
            <v>100</v>
          </cell>
          <cell r="X24">
            <v>6.9285714285714288</v>
          </cell>
          <cell r="Y24">
            <v>4.5476190476190474</v>
          </cell>
          <cell r="AB24">
            <v>48</v>
          </cell>
          <cell r="AC24">
            <v>0</v>
          </cell>
          <cell r="AD24">
            <v>32.200000000000003</v>
          </cell>
          <cell r="AE24">
            <v>47.6</v>
          </cell>
          <cell r="AF24">
            <v>121</v>
          </cell>
          <cell r="AG24" t="e">
            <v>#N/A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1863</v>
          </cell>
          <cell r="D25">
            <v>5558</v>
          </cell>
          <cell r="E25">
            <v>5412</v>
          </cell>
          <cell r="F25">
            <v>2767</v>
          </cell>
          <cell r="G25" t="str">
            <v>н</v>
          </cell>
          <cell r="H25">
            <v>0.42</v>
          </cell>
          <cell r="I25" t="e">
            <v>#N/A</v>
          </cell>
          <cell r="J25">
            <v>5463</v>
          </cell>
          <cell r="K25">
            <v>-51</v>
          </cell>
          <cell r="L25">
            <v>0</v>
          </cell>
          <cell r="M25">
            <v>2300</v>
          </cell>
          <cell r="V25">
            <v>830.4</v>
          </cell>
          <cell r="W25">
            <v>800</v>
          </cell>
          <cell r="X25">
            <v>7.065269749518305</v>
          </cell>
          <cell r="Y25">
            <v>3.3321290944123314</v>
          </cell>
          <cell r="AB25">
            <v>1260</v>
          </cell>
          <cell r="AC25">
            <v>0</v>
          </cell>
          <cell r="AD25">
            <v>594.6</v>
          </cell>
          <cell r="AE25">
            <v>733.4</v>
          </cell>
          <cell r="AF25">
            <v>1806</v>
          </cell>
          <cell r="AG25" t="str">
            <v>октак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5235</v>
          </cell>
          <cell r="D26">
            <v>21009</v>
          </cell>
          <cell r="E26">
            <v>8918</v>
          </cell>
          <cell r="F26">
            <v>5463</v>
          </cell>
          <cell r="G26" t="str">
            <v>н</v>
          </cell>
          <cell r="H26">
            <v>0.42</v>
          </cell>
          <cell r="I26" t="e">
            <v>#N/A</v>
          </cell>
          <cell r="J26">
            <v>9154</v>
          </cell>
          <cell r="K26">
            <v>-236</v>
          </cell>
          <cell r="L26">
            <v>0</v>
          </cell>
          <cell r="M26">
            <v>1800</v>
          </cell>
          <cell r="V26">
            <v>1306</v>
          </cell>
          <cell r="W26">
            <v>1800</v>
          </cell>
          <cell r="X26">
            <v>6.9395099540581926</v>
          </cell>
          <cell r="Y26">
            <v>4.1830015313935682</v>
          </cell>
          <cell r="AB26">
            <v>2388</v>
          </cell>
          <cell r="AC26">
            <v>0</v>
          </cell>
          <cell r="AD26">
            <v>1528.6</v>
          </cell>
          <cell r="AE26">
            <v>1352.4</v>
          </cell>
          <cell r="AF26">
            <v>3498</v>
          </cell>
          <cell r="AG26" t="str">
            <v>оконч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1841</v>
          </cell>
          <cell r="D27">
            <v>285</v>
          </cell>
          <cell r="E27">
            <v>1166</v>
          </cell>
          <cell r="F27">
            <v>1200</v>
          </cell>
          <cell r="G27">
            <v>0</v>
          </cell>
          <cell r="H27">
            <v>0.35</v>
          </cell>
          <cell r="I27" t="e">
            <v>#N/A</v>
          </cell>
          <cell r="J27">
            <v>1177</v>
          </cell>
          <cell r="K27">
            <v>-11</v>
          </cell>
          <cell r="L27">
            <v>0</v>
          </cell>
          <cell r="M27">
            <v>0</v>
          </cell>
          <cell r="V27">
            <v>200.8</v>
          </cell>
          <cell r="W27">
            <v>200</v>
          </cell>
          <cell r="X27">
            <v>6.9721115537848606</v>
          </cell>
          <cell r="Y27">
            <v>5.9760956175298805</v>
          </cell>
          <cell r="AB27">
            <v>162</v>
          </cell>
          <cell r="AC27">
            <v>0</v>
          </cell>
          <cell r="AD27">
            <v>332.8</v>
          </cell>
          <cell r="AE27">
            <v>238</v>
          </cell>
          <cell r="AF27">
            <v>306</v>
          </cell>
          <cell r="AG27" t="str">
            <v>продокт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85</v>
          </cell>
          <cell r="D28">
            <v>868</v>
          </cell>
          <cell r="E28">
            <v>641</v>
          </cell>
          <cell r="F28">
            <v>343</v>
          </cell>
          <cell r="G28">
            <v>0</v>
          </cell>
          <cell r="H28">
            <v>0.35</v>
          </cell>
          <cell r="I28" t="e">
            <v>#N/A</v>
          </cell>
          <cell r="J28">
            <v>793</v>
          </cell>
          <cell r="K28">
            <v>-152</v>
          </cell>
          <cell r="L28">
            <v>0</v>
          </cell>
          <cell r="M28">
            <v>0</v>
          </cell>
          <cell r="V28">
            <v>59.8</v>
          </cell>
          <cell r="W28">
            <v>100</v>
          </cell>
          <cell r="X28">
            <v>7.408026755852843</v>
          </cell>
          <cell r="Y28">
            <v>5.7357859531772579</v>
          </cell>
          <cell r="AB28">
            <v>84</v>
          </cell>
          <cell r="AC28">
            <v>258</v>
          </cell>
          <cell r="AD28">
            <v>53.2</v>
          </cell>
          <cell r="AE28">
            <v>68</v>
          </cell>
          <cell r="AF28">
            <v>189</v>
          </cell>
          <cell r="AG28">
            <v>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89</v>
          </cell>
          <cell r="D29">
            <v>833</v>
          </cell>
          <cell r="E29">
            <v>727</v>
          </cell>
          <cell r="F29">
            <v>291</v>
          </cell>
          <cell r="G29">
            <v>0</v>
          </cell>
          <cell r="H29">
            <v>0.35</v>
          </cell>
          <cell r="I29" t="e">
            <v>#N/A</v>
          </cell>
          <cell r="J29">
            <v>1257</v>
          </cell>
          <cell r="K29">
            <v>-530</v>
          </cell>
          <cell r="L29">
            <v>0</v>
          </cell>
          <cell r="M29">
            <v>300</v>
          </cell>
          <cell r="V29">
            <v>104.6</v>
          </cell>
          <cell r="W29">
            <v>150</v>
          </cell>
          <cell r="X29">
            <v>7.084130019120459</v>
          </cell>
          <cell r="Y29">
            <v>2.7820267686424476</v>
          </cell>
          <cell r="AB29">
            <v>204</v>
          </cell>
          <cell r="AC29">
            <v>0</v>
          </cell>
          <cell r="AD29">
            <v>84.4</v>
          </cell>
          <cell r="AE29">
            <v>86</v>
          </cell>
          <cell r="AF29">
            <v>258</v>
          </cell>
          <cell r="AG29">
            <v>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848</v>
          </cell>
          <cell r="D30">
            <v>1661</v>
          </cell>
          <cell r="E30">
            <v>1505</v>
          </cell>
          <cell r="F30">
            <v>1286</v>
          </cell>
          <cell r="G30">
            <v>0</v>
          </cell>
          <cell r="H30">
            <v>0.35</v>
          </cell>
          <cell r="I30" t="e">
            <v>#N/A</v>
          </cell>
          <cell r="J30">
            <v>1518</v>
          </cell>
          <cell r="K30">
            <v>-13</v>
          </cell>
          <cell r="L30">
            <v>0</v>
          </cell>
          <cell r="M30">
            <v>300</v>
          </cell>
          <cell r="V30">
            <v>260.2</v>
          </cell>
          <cell r="W30">
            <v>300</v>
          </cell>
          <cell r="X30">
            <v>7.2482705611068416</v>
          </cell>
          <cell r="Y30">
            <v>4.9423520368946967</v>
          </cell>
          <cell r="AB30">
            <v>204</v>
          </cell>
          <cell r="AC30">
            <v>0</v>
          </cell>
          <cell r="AD30">
            <v>259.60000000000002</v>
          </cell>
          <cell r="AE30">
            <v>291.8</v>
          </cell>
          <cell r="AF30">
            <v>389</v>
          </cell>
          <cell r="AG30" t="str">
            <v>продокт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317.26400000000001</v>
          </cell>
          <cell r="D31">
            <v>925.476</v>
          </cell>
          <cell r="E31">
            <v>631.495</v>
          </cell>
          <cell r="F31">
            <v>333.86099999999999</v>
          </cell>
          <cell r="G31">
            <v>0</v>
          </cell>
          <cell r="H31">
            <v>1</v>
          </cell>
          <cell r="I31" t="e">
            <v>#N/A</v>
          </cell>
          <cell r="J31">
            <v>672.69399999999996</v>
          </cell>
          <cell r="K31">
            <v>-41.198999999999955</v>
          </cell>
          <cell r="L31">
            <v>0</v>
          </cell>
          <cell r="M31">
            <v>200</v>
          </cell>
          <cell r="V31">
            <v>103.0282</v>
          </cell>
          <cell r="W31">
            <v>200</v>
          </cell>
          <cell r="X31">
            <v>7.1229139206547334</v>
          </cell>
          <cell r="Y31">
            <v>3.2404817321859452</v>
          </cell>
          <cell r="AB31">
            <v>116.354</v>
          </cell>
          <cell r="AC31">
            <v>0</v>
          </cell>
          <cell r="AD31">
            <v>98.960599999999999</v>
          </cell>
          <cell r="AE31">
            <v>94.994399999999999</v>
          </cell>
          <cell r="AF31">
            <v>219.011</v>
          </cell>
          <cell r="AG31" t="e">
            <v>#N/A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2017.146</v>
          </cell>
          <cell r="D32">
            <v>10824.513999999999</v>
          </cell>
          <cell r="E32">
            <v>7445.5259999999998</v>
          </cell>
          <cell r="F32">
            <v>6447.4440000000004</v>
          </cell>
          <cell r="G32">
            <v>0</v>
          </cell>
          <cell r="H32">
            <v>1</v>
          </cell>
          <cell r="I32" t="e">
            <v>#N/A</v>
          </cell>
          <cell r="J32">
            <v>7502.3270000000002</v>
          </cell>
          <cell r="K32">
            <v>-56.801000000000386</v>
          </cell>
          <cell r="L32">
            <v>1000</v>
          </cell>
          <cell r="M32">
            <v>0</v>
          </cell>
          <cell r="V32">
            <v>1152.0472</v>
          </cell>
          <cell r="W32">
            <v>1000</v>
          </cell>
          <cell r="X32">
            <v>7.3325502635655901</v>
          </cell>
          <cell r="Y32">
            <v>5.5965102818703958</v>
          </cell>
          <cell r="AB32">
            <v>1685.29</v>
          </cell>
          <cell r="AC32">
            <v>0</v>
          </cell>
          <cell r="AD32">
            <v>1016.675</v>
          </cell>
          <cell r="AE32">
            <v>1072.3800000000001</v>
          </cell>
          <cell r="AF32">
            <v>2398.7020000000002</v>
          </cell>
          <cell r="AG32" t="str">
            <v>октак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124.735</v>
          </cell>
          <cell r="D33">
            <v>807.28599999999994</v>
          </cell>
          <cell r="E33">
            <v>332.87700000000001</v>
          </cell>
          <cell r="F33">
            <v>349.887</v>
          </cell>
          <cell r="G33">
            <v>0</v>
          </cell>
          <cell r="H33">
            <v>1</v>
          </cell>
          <cell r="I33" t="e">
            <v>#N/A</v>
          </cell>
          <cell r="J33">
            <v>382.47399999999999</v>
          </cell>
          <cell r="K33">
            <v>-49.59699999999998</v>
          </cell>
          <cell r="L33">
            <v>0</v>
          </cell>
          <cell r="M33">
            <v>50</v>
          </cell>
          <cell r="V33">
            <v>51.691400000000002</v>
          </cell>
          <cell r="X33">
            <v>7.7360450674580292</v>
          </cell>
          <cell r="Y33">
            <v>6.7687661777394306</v>
          </cell>
          <cell r="AB33">
            <v>74.42</v>
          </cell>
          <cell r="AC33">
            <v>0</v>
          </cell>
          <cell r="AD33">
            <v>61.487800000000007</v>
          </cell>
          <cell r="AE33">
            <v>71.237399999999994</v>
          </cell>
          <cell r="AF33">
            <v>119.962</v>
          </cell>
          <cell r="AG33">
            <v>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329.46600000000001</v>
          </cell>
          <cell r="D34">
            <v>1401.6949999999999</v>
          </cell>
          <cell r="E34">
            <v>994.11099999999999</v>
          </cell>
          <cell r="F34">
            <v>400.49099999999999</v>
          </cell>
          <cell r="G34">
            <v>0</v>
          </cell>
          <cell r="H34">
            <v>1</v>
          </cell>
          <cell r="I34" t="e">
            <v>#N/A</v>
          </cell>
          <cell r="J34">
            <v>1015.933</v>
          </cell>
          <cell r="K34">
            <v>-21.822000000000003</v>
          </cell>
          <cell r="L34">
            <v>0</v>
          </cell>
          <cell r="M34">
            <v>350</v>
          </cell>
          <cell r="V34">
            <v>147.99259999999998</v>
          </cell>
          <cell r="W34">
            <v>300</v>
          </cell>
          <cell r="X34">
            <v>7.0982670755159392</v>
          </cell>
          <cell r="Y34">
            <v>2.7061555780491728</v>
          </cell>
          <cell r="AB34">
            <v>254.148</v>
          </cell>
          <cell r="AC34">
            <v>0</v>
          </cell>
          <cell r="AD34">
            <v>123.0076</v>
          </cell>
          <cell r="AE34">
            <v>132.80040000000002</v>
          </cell>
          <cell r="AF34">
            <v>357.30900000000003</v>
          </cell>
          <cell r="AG34">
            <v>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147.649</v>
          </cell>
          <cell r="D35">
            <v>359.98899999999998</v>
          </cell>
          <cell r="E35">
            <v>305.79500000000002</v>
          </cell>
          <cell r="F35">
            <v>235.904</v>
          </cell>
          <cell r="G35">
            <v>0</v>
          </cell>
          <cell r="H35">
            <v>1</v>
          </cell>
          <cell r="I35" t="e">
            <v>#N/A</v>
          </cell>
          <cell r="J35">
            <v>335.39100000000002</v>
          </cell>
          <cell r="K35">
            <v>-29.596000000000004</v>
          </cell>
          <cell r="L35">
            <v>0</v>
          </cell>
          <cell r="M35">
            <v>100</v>
          </cell>
          <cell r="V35">
            <v>51.471000000000004</v>
          </cell>
          <cell r="W35">
            <v>50</v>
          </cell>
          <cell r="X35">
            <v>7.4975034485438394</v>
          </cell>
          <cell r="Y35">
            <v>4.5832410483573272</v>
          </cell>
          <cell r="AB35">
            <v>48.44</v>
          </cell>
          <cell r="AC35">
            <v>0</v>
          </cell>
          <cell r="AD35">
            <v>42.250199999999992</v>
          </cell>
          <cell r="AE35">
            <v>50.993000000000002</v>
          </cell>
          <cell r="AF35">
            <v>105.29</v>
          </cell>
          <cell r="AG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7426.6260000000002</v>
          </cell>
          <cell r="D36">
            <v>11857.758</v>
          </cell>
          <cell r="E36">
            <v>14237.094999999999</v>
          </cell>
          <cell r="F36">
            <v>7300.3829999999998</v>
          </cell>
          <cell r="G36">
            <v>0</v>
          </cell>
          <cell r="H36">
            <v>1</v>
          </cell>
          <cell r="I36" t="e">
            <v>#N/A</v>
          </cell>
          <cell r="J36">
            <v>13829.222</v>
          </cell>
          <cell r="K36">
            <v>407.87299999999959</v>
          </cell>
          <cell r="L36">
            <v>6500</v>
          </cell>
          <cell r="M36">
            <v>0</v>
          </cell>
          <cell r="V36">
            <v>2390.3919999999998</v>
          </cell>
          <cell r="W36">
            <v>2200</v>
          </cell>
          <cell r="X36">
            <v>6.693623054294024</v>
          </cell>
          <cell r="Y36">
            <v>3.0540526407384228</v>
          </cell>
          <cell r="AB36">
            <v>2285.1350000000002</v>
          </cell>
          <cell r="AC36">
            <v>0</v>
          </cell>
          <cell r="AD36">
            <v>1761.1828</v>
          </cell>
          <cell r="AE36">
            <v>2080.5526</v>
          </cell>
          <cell r="AF36">
            <v>3873.5810000000001</v>
          </cell>
          <cell r="AG36" t="str">
            <v>октак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77.209999999999994</v>
          </cell>
          <cell r="D37">
            <v>321.56599999999997</v>
          </cell>
          <cell r="E37">
            <v>277.28500000000003</v>
          </cell>
          <cell r="F37">
            <v>166.40899999999999</v>
          </cell>
          <cell r="G37" t="str">
            <v>н</v>
          </cell>
          <cell r="H37">
            <v>1</v>
          </cell>
          <cell r="I37" t="e">
            <v>#N/A</v>
          </cell>
          <cell r="J37">
            <v>299.99799999999999</v>
          </cell>
          <cell r="K37">
            <v>-22.712999999999965</v>
          </cell>
          <cell r="L37">
            <v>0</v>
          </cell>
          <cell r="M37">
            <v>60</v>
          </cell>
          <cell r="V37">
            <v>34.039600000000007</v>
          </cell>
          <cell r="W37">
            <v>50</v>
          </cell>
          <cell r="X37">
            <v>8.1202188039812437</v>
          </cell>
          <cell r="Y37">
            <v>4.888688468724661</v>
          </cell>
          <cell r="AB37">
            <v>107.087</v>
          </cell>
          <cell r="AC37">
            <v>0</v>
          </cell>
          <cell r="AD37">
            <v>40.128999999999998</v>
          </cell>
          <cell r="AE37">
            <v>31.740400000000001</v>
          </cell>
          <cell r="AF37">
            <v>117.776</v>
          </cell>
          <cell r="AG37">
            <v>0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29.074000000000002</v>
          </cell>
          <cell r="D38">
            <v>153.64400000000001</v>
          </cell>
          <cell r="E38">
            <v>91.204999999999998</v>
          </cell>
          <cell r="F38">
            <v>60.56</v>
          </cell>
          <cell r="G38">
            <v>0</v>
          </cell>
          <cell r="H38">
            <v>1</v>
          </cell>
          <cell r="I38" t="e">
            <v>#N/A</v>
          </cell>
          <cell r="J38">
            <v>121.407</v>
          </cell>
          <cell r="K38">
            <v>-30.201999999999998</v>
          </cell>
          <cell r="L38">
            <v>0</v>
          </cell>
          <cell r="M38">
            <v>0</v>
          </cell>
          <cell r="V38">
            <v>18.241</v>
          </cell>
          <cell r="W38">
            <v>60</v>
          </cell>
          <cell r="X38">
            <v>6.609286771558577</v>
          </cell>
          <cell r="Y38">
            <v>3.3199934214133</v>
          </cell>
          <cell r="AB38">
            <v>0</v>
          </cell>
          <cell r="AC38">
            <v>0</v>
          </cell>
          <cell r="AD38">
            <v>13.777000000000001</v>
          </cell>
          <cell r="AE38">
            <v>15.292399999999997</v>
          </cell>
          <cell r="AF38">
            <v>42.994999999999997</v>
          </cell>
          <cell r="AG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234.37799999999999</v>
          </cell>
          <cell r="D39">
            <v>509.291</v>
          </cell>
          <cell r="E39">
            <v>658.32399999999996</v>
          </cell>
          <cell r="F39">
            <v>193.411</v>
          </cell>
          <cell r="G39">
            <v>0</v>
          </cell>
          <cell r="H39">
            <v>1</v>
          </cell>
          <cell r="I39" t="e">
            <v>#N/A</v>
          </cell>
          <cell r="J39">
            <v>724.79200000000003</v>
          </cell>
          <cell r="K39">
            <v>-66.468000000000075</v>
          </cell>
          <cell r="L39">
            <v>0</v>
          </cell>
          <cell r="M39">
            <v>360</v>
          </cell>
          <cell r="V39">
            <v>101.94799999999999</v>
          </cell>
          <cell r="W39">
            <v>200</v>
          </cell>
          <cell r="X39">
            <v>7.3901498803311503</v>
          </cell>
          <cell r="Y39">
            <v>1.8971534507788286</v>
          </cell>
          <cell r="AB39">
            <v>148.584</v>
          </cell>
          <cell r="AC39">
            <v>0</v>
          </cell>
          <cell r="AD39">
            <v>110.75159999999998</v>
          </cell>
          <cell r="AE39">
            <v>128.05840000000001</v>
          </cell>
          <cell r="AF39">
            <v>250.71</v>
          </cell>
          <cell r="AG39">
            <v>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4305.3860000000004</v>
          </cell>
          <cell r="D40">
            <v>4766.2420000000002</v>
          </cell>
          <cell r="E40">
            <v>4813.4399999999996</v>
          </cell>
          <cell r="F40">
            <v>5082.125</v>
          </cell>
          <cell r="G40">
            <v>0</v>
          </cell>
          <cell r="H40">
            <v>1</v>
          </cell>
          <cell r="I40" t="e">
            <v>#N/A</v>
          </cell>
          <cell r="J40">
            <v>4719.8909999999996</v>
          </cell>
          <cell r="K40">
            <v>93.548999999999978</v>
          </cell>
          <cell r="L40">
            <v>500</v>
          </cell>
          <cell r="M40">
            <v>0</v>
          </cell>
          <cell r="V40">
            <v>723.84999999999991</v>
          </cell>
          <cell r="X40">
            <v>7.7117151343510404</v>
          </cell>
          <cell r="Y40">
            <v>7.0209642881812542</v>
          </cell>
          <cell r="AB40">
            <v>1194.19</v>
          </cell>
          <cell r="AC40">
            <v>0</v>
          </cell>
          <cell r="AD40">
            <v>1304.7159999999999</v>
          </cell>
          <cell r="AE40">
            <v>915.17179999999985</v>
          </cell>
          <cell r="AF40">
            <v>1746.924</v>
          </cell>
          <cell r="AG40" t="str">
            <v>оконч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6242.8779999999997</v>
          </cell>
          <cell r="D41">
            <v>5181.1589999999997</v>
          </cell>
          <cell r="E41">
            <v>6956.7340000000004</v>
          </cell>
          <cell r="F41">
            <v>5501.5950000000003</v>
          </cell>
          <cell r="G41">
            <v>0</v>
          </cell>
          <cell r="H41">
            <v>1</v>
          </cell>
          <cell r="I41" t="e">
            <v>#N/A</v>
          </cell>
          <cell r="J41">
            <v>6761.8710000000001</v>
          </cell>
          <cell r="K41">
            <v>194.86300000000028</v>
          </cell>
          <cell r="L41">
            <v>1000</v>
          </cell>
          <cell r="M41">
            <v>400</v>
          </cell>
          <cell r="V41">
            <v>1151.6197999999999</v>
          </cell>
          <cell r="W41">
            <v>1200</v>
          </cell>
          <cell r="X41">
            <v>7.034956328468823</v>
          </cell>
          <cell r="Y41">
            <v>4.7772667680774514</v>
          </cell>
          <cell r="AB41">
            <v>1198.635</v>
          </cell>
          <cell r="AC41">
            <v>0</v>
          </cell>
          <cell r="AD41">
            <v>965.4742</v>
          </cell>
          <cell r="AE41">
            <v>1025.8027999999999</v>
          </cell>
          <cell r="AF41">
            <v>1952.277</v>
          </cell>
          <cell r="AG41" t="str">
            <v>октак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276.29599999999999</v>
          </cell>
          <cell r="D42">
            <v>323.822</v>
          </cell>
          <cell r="E42">
            <v>356.38900000000001</v>
          </cell>
          <cell r="F42">
            <v>293.84500000000003</v>
          </cell>
          <cell r="G42">
            <v>0</v>
          </cell>
          <cell r="H42">
            <v>1</v>
          </cell>
          <cell r="I42" t="e">
            <v>#N/A</v>
          </cell>
          <cell r="J42">
            <v>398.68200000000002</v>
          </cell>
          <cell r="K42">
            <v>-42.293000000000006</v>
          </cell>
          <cell r="L42">
            <v>0</v>
          </cell>
          <cell r="M42">
            <v>100</v>
          </cell>
          <cell r="V42">
            <v>62.827800000000003</v>
          </cell>
          <cell r="W42">
            <v>100</v>
          </cell>
          <cell r="X42">
            <v>7.860294328306896</v>
          </cell>
          <cell r="Y42">
            <v>4.6769901222070489</v>
          </cell>
          <cell r="AB42">
            <v>42.25</v>
          </cell>
          <cell r="AC42">
            <v>0</v>
          </cell>
          <cell r="AD42">
            <v>60.8294</v>
          </cell>
          <cell r="AE42">
            <v>65.154200000000003</v>
          </cell>
          <cell r="AF42">
            <v>104.268</v>
          </cell>
          <cell r="AG42">
            <v>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19.625</v>
          </cell>
          <cell r="D43">
            <v>437.971</v>
          </cell>
          <cell r="E43">
            <v>385.79599999999999</v>
          </cell>
          <cell r="F43">
            <v>105.429</v>
          </cell>
          <cell r="G43">
            <v>0</v>
          </cell>
          <cell r="H43">
            <v>1</v>
          </cell>
          <cell r="I43" t="e">
            <v>#N/A</v>
          </cell>
          <cell r="J43">
            <v>537.28599999999994</v>
          </cell>
          <cell r="K43">
            <v>-151.48999999999995</v>
          </cell>
          <cell r="L43">
            <v>0</v>
          </cell>
          <cell r="M43">
            <v>200</v>
          </cell>
          <cell r="V43">
            <v>59.253799999999998</v>
          </cell>
          <cell r="W43">
            <v>100</v>
          </cell>
          <cell r="X43">
            <v>6.8422447167945348</v>
          </cell>
          <cell r="Y43">
            <v>1.7792782910125595</v>
          </cell>
          <cell r="AB43">
            <v>89.527000000000001</v>
          </cell>
          <cell r="AC43">
            <v>0</v>
          </cell>
          <cell r="AD43">
            <v>32.235799999999998</v>
          </cell>
          <cell r="AE43">
            <v>42.845800000000004</v>
          </cell>
          <cell r="AF43">
            <v>141.036</v>
          </cell>
          <cell r="AG43">
            <v>0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22.372</v>
          </cell>
          <cell r="D44">
            <v>30.359000000000002</v>
          </cell>
          <cell r="E44">
            <v>14.263</v>
          </cell>
          <cell r="F44">
            <v>42.816000000000003</v>
          </cell>
          <cell r="G44">
            <v>0</v>
          </cell>
          <cell r="H44">
            <v>1</v>
          </cell>
          <cell r="I44" t="e">
            <v>#N/A</v>
          </cell>
          <cell r="J44">
            <v>20.817</v>
          </cell>
          <cell r="K44">
            <v>-6.5540000000000003</v>
          </cell>
          <cell r="L44">
            <v>0</v>
          </cell>
          <cell r="M44">
            <v>0</v>
          </cell>
          <cell r="V44">
            <v>2.8525999999999998</v>
          </cell>
          <cell r="X44">
            <v>15.009465049428593</v>
          </cell>
          <cell r="Y44">
            <v>15.009465049428593</v>
          </cell>
          <cell r="AB44">
            <v>0</v>
          </cell>
          <cell r="AC44">
            <v>0</v>
          </cell>
          <cell r="AD44">
            <v>3.2986000000000004</v>
          </cell>
          <cell r="AE44">
            <v>4.7804000000000002</v>
          </cell>
          <cell r="AF44">
            <v>2.5840000000000001</v>
          </cell>
          <cell r="AG44" t="e">
            <v>#N/A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26.474</v>
          </cell>
          <cell r="D45">
            <v>1139.3969999999999</v>
          </cell>
          <cell r="E45">
            <v>714.90300000000002</v>
          </cell>
          <cell r="F45">
            <v>546.46600000000001</v>
          </cell>
          <cell r="G45">
            <v>0</v>
          </cell>
          <cell r="H45">
            <v>1</v>
          </cell>
          <cell r="I45" t="e">
            <v>#N/A</v>
          </cell>
          <cell r="J45">
            <v>840.15</v>
          </cell>
          <cell r="K45">
            <v>-125.24699999999996</v>
          </cell>
          <cell r="L45">
            <v>0</v>
          </cell>
          <cell r="M45">
            <v>200</v>
          </cell>
          <cell r="V45">
            <v>123.99740000000001</v>
          </cell>
          <cell r="W45">
            <v>150</v>
          </cell>
          <cell r="X45">
            <v>7.2297161069506286</v>
          </cell>
          <cell r="Y45">
            <v>4.4070762774058165</v>
          </cell>
          <cell r="AB45">
            <v>94.915999999999997</v>
          </cell>
          <cell r="AC45">
            <v>0</v>
          </cell>
          <cell r="AD45">
            <v>89.828400000000016</v>
          </cell>
          <cell r="AE45">
            <v>130.87719999999999</v>
          </cell>
          <cell r="AF45">
            <v>230.536</v>
          </cell>
          <cell r="AG45">
            <v>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45.341999999999999</v>
          </cell>
          <cell r="D46">
            <v>101.506</v>
          </cell>
          <cell r="E46">
            <v>112.786</v>
          </cell>
          <cell r="F46">
            <v>34.750999999999998</v>
          </cell>
          <cell r="G46" t="str">
            <v>н</v>
          </cell>
          <cell r="H46">
            <v>1</v>
          </cell>
          <cell r="I46" t="e">
            <v>#N/A</v>
          </cell>
          <cell r="J46">
            <v>122.57599999999999</v>
          </cell>
          <cell r="K46">
            <v>-9.789999999999992</v>
          </cell>
          <cell r="L46">
            <v>0</v>
          </cell>
          <cell r="M46">
            <v>0</v>
          </cell>
          <cell r="V46">
            <v>2.2560000000000002</v>
          </cell>
          <cell r="X46">
            <v>15.403812056737586</v>
          </cell>
          <cell r="Y46">
            <v>15.403812056737586</v>
          </cell>
          <cell r="AB46">
            <v>101.506</v>
          </cell>
          <cell r="AC46">
            <v>0</v>
          </cell>
          <cell r="AD46">
            <v>3.9517999999999995</v>
          </cell>
          <cell r="AE46">
            <v>2.5336000000000012</v>
          </cell>
          <cell r="AF46">
            <v>106.378</v>
          </cell>
          <cell r="AG46" t="str">
            <v>???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113.941</v>
          </cell>
          <cell r="D47">
            <v>297.29399999999998</v>
          </cell>
          <cell r="E47">
            <v>284.33999999999997</v>
          </cell>
          <cell r="F47">
            <v>155.649</v>
          </cell>
          <cell r="G47">
            <v>0</v>
          </cell>
          <cell r="H47">
            <v>1</v>
          </cell>
          <cell r="I47" t="e">
            <v>#N/A</v>
          </cell>
          <cell r="J47">
            <v>294.44200000000001</v>
          </cell>
          <cell r="K47">
            <v>-10.102000000000032</v>
          </cell>
          <cell r="L47">
            <v>0</v>
          </cell>
          <cell r="M47">
            <v>30</v>
          </cell>
          <cell r="V47">
            <v>29.048799999999993</v>
          </cell>
          <cell r="W47">
            <v>20</v>
          </cell>
          <cell r="X47">
            <v>7.0794318526066498</v>
          </cell>
          <cell r="Y47">
            <v>5.3581903555396453</v>
          </cell>
          <cell r="AB47">
            <v>139.096</v>
          </cell>
          <cell r="AC47">
            <v>0</v>
          </cell>
          <cell r="AD47">
            <v>34.113199999999992</v>
          </cell>
          <cell r="AE47">
            <v>32.902000000000001</v>
          </cell>
          <cell r="AF47">
            <v>166.81100000000001</v>
          </cell>
          <cell r="AG47">
            <v>0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196.006</v>
          </cell>
          <cell r="D48">
            <v>254.59</v>
          </cell>
          <cell r="E48">
            <v>296.21199999999999</v>
          </cell>
          <cell r="F48">
            <v>205.506</v>
          </cell>
          <cell r="G48" t="str">
            <v>н</v>
          </cell>
          <cell r="H48">
            <v>1</v>
          </cell>
          <cell r="I48" t="e">
            <v>#N/A</v>
          </cell>
          <cell r="J48">
            <v>320.23399999999998</v>
          </cell>
          <cell r="K48">
            <v>-24.021999999999991</v>
          </cell>
          <cell r="L48">
            <v>0</v>
          </cell>
          <cell r="M48">
            <v>80</v>
          </cell>
          <cell r="V48">
            <v>43.7684</v>
          </cell>
          <cell r="W48">
            <v>20</v>
          </cell>
          <cell r="X48">
            <v>6.9800586724668934</v>
          </cell>
          <cell r="Y48">
            <v>4.6953052887471323</v>
          </cell>
          <cell r="AB48">
            <v>77.37</v>
          </cell>
          <cell r="AC48">
            <v>0</v>
          </cell>
          <cell r="AD48">
            <v>53.095799999999997</v>
          </cell>
          <cell r="AE48">
            <v>45.2684</v>
          </cell>
          <cell r="AF48">
            <v>104.73399999999999</v>
          </cell>
          <cell r="AG48">
            <v>0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864.79600000000005</v>
          </cell>
          <cell r="D49">
            <v>2015.41</v>
          </cell>
          <cell r="E49">
            <v>1900.1110000000001</v>
          </cell>
          <cell r="F49">
            <v>1317.921</v>
          </cell>
          <cell r="G49">
            <v>0</v>
          </cell>
          <cell r="H49">
            <v>1</v>
          </cell>
          <cell r="I49" t="e">
            <v>#N/A</v>
          </cell>
          <cell r="J49">
            <v>1859.35</v>
          </cell>
          <cell r="K49">
            <v>40.761000000000195</v>
          </cell>
          <cell r="L49">
            <v>0</v>
          </cell>
          <cell r="M49">
            <v>520</v>
          </cell>
          <cell r="V49">
            <v>321.75080000000003</v>
          </cell>
          <cell r="W49">
            <v>420</v>
          </cell>
          <cell r="X49">
            <v>7.0176080370274141</v>
          </cell>
          <cell r="Y49">
            <v>4.0960923795682866</v>
          </cell>
          <cell r="AB49">
            <v>291.35700000000003</v>
          </cell>
          <cell r="AC49">
            <v>0</v>
          </cell>
          <cell r="AD49">
            <v>293.61939999999998</v>
          </cell>
          <cell r="AE49">
            <v>331.66459999999995</v>
          </cell>
          <cell r="AF49">
            <v>546.14200000000005</v>
          </cell>
          <cell r="AG49" t="str">
            <v>продокт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59.537999999999997</v>
          </cell>
          <cell r="D50">
            <v>104.29300000000001</v>
          </cell>
          <cell r="E50">
            <v>130.12899999999999</v>
          </cell>
          <cell r="F50">
            <v>47.594999999999999</v>
          </cell>
          <cell r="G50">
            <v>0</v>
          </cell>
          <cell r="H50">
            <v>1</v>
          </cell>
          <cell r="I50" t="e">
            <v>#N/A</v>
          </cell>
          <cell r="J50">
            <v>132.595</v>
          </cell>
          <cell r="K50">
            <v>-2.4660000000000082</v>
          </cell>
          <cell r="L50">
            <v>0</v>
          </cell>
          <cell r="M50">
            <v>20</v>
          </cell>
          <cell r="V50">
            <v>11.407399999999999</v>
          </cell>
          <cell r="W50">
            <v>30</v>
          </cell>
          <cell r="X50">
            <v>8.5554113996177925</v>
          </cell>
          <cell r="Y50">
            <v>4.1722916703192663</v>
          </cell>
          <cell r="AB50">
            <v>73.091999999999999</v>
          </cell>
          <cell r="AC50">
            <v>0</v>
          </cell>
          <cell r="AD50">
            <v>14.363799999999998</v>
          </cell>
          <cell r="AE50">
            <v>9.3045999999999989</v>
          </cell>
          <cell r="AF50">
            <v>83.671000000000006</v>
          </cell>
          <cell r="AG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226.251</v>
          </cell>
          <cell r="D51">
            <v>152.05099999999999</v>
          </cell>
          <cell r="E51">
            <v>262.66000000000003</v>
          </cell>
          <cell r="F51">
            <v>140.46</v>
          </cell>
          <cell r="G51" t="str">
            <v>н</v>
          </cell>
          <cell r="H51">
            <v>1</v>
          </cell>
          <cell r="I51" t="e">
            <v>#N/A</v>
          </cell>
          <cell r="J51">
            <v>267.85700000000003</v>
          </cell>
          <cell r="K51">
            <v>-5.1970000000000027</v>
          </cell>
          <cell r="L51">
            <v>0</v>
          </cell>
          <cell r="M51">
            <v>90</v>
          </cell>
          <cell r="V51">
            <v>36.181000000000004</v>
          </cell>
          <cell r="W51">
            <v>60</v>
          </cell>
          <cell r="X51">
            <v>8.0279704817445623</v>
          </cell>
          <cell r="Y51">
            <v>3.8821480887758764</v>
          </cell>
          <cell r="AB51">
            <v>81.754999999999995</v>
          </cell>
          <cell r="AC51">
            <v>0</v>
          </cell>
          <cell r="AD51">
            <v>48.274999999999999</v>
          </cell>
          <cell r="AE51">
            <v>34.353400000000001</v>
          </cell>
          <cell r="AF51">
            <v>126.032</v>
          </cell>
          <cell r="AG51">
            <v>0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182.732</v>
          </cell>
          <cell r="D52">
            <v>59.753999999999998</v>
          </cell>
          <cell r="E52">
            <v>154.12799999999999</v>
          </cell>
          <cell r="F52">
            <v>104.983</v>
          </cell>
          <cell r="G52">
            <v>0</v>
          </cell>
          <cell r="H52">
            <v>1</v>
          </cell>
          <cell r="I52" t="e">
            <v>#N/A</v>
          </cell>
          <cell r="J52">
            <v>184.55799999999999</v>
          </cell>
          <cell r="K52">
            <v>-30.430000000000007</v>
          </cell>
          <cell r="L52">
            <v>0</v>
          </cell>
          <cell r="M52">
            <v>30</v>
          </cell>
          <cell r="V52">
            <v>19.945999999999998</v>
          </cell>
          <cell r="X52">
            <v>6.7674220395066689</v>
          </cell>
          <cell r="Y52">
            <v>5.263361074902237</v>
          </cell>
          <cell r="AB52">
            <v>54.398000000000003</v>
          </cell>
          <cell r="AC52">
            <v>0</v>
          </cell>
          <cell r="AD52">
            <v>29.863400000000002</v>
          </cell>
          <cell r="AE52">
            <v>17.5868</v>
          </cell>
          <cell r="AF52">
            <v>67.853999999999999</v>
          </cell>
          <cell r="AG52">
            <v>0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276.68</v>
          </cell>
          <cell r="D53">
            <v>536.91600000000005</v>
          </cell>
          <cell r="E53">
            <v>530.69100000000003</v>
          </cell>
          <cell r="F53">
            <v>390.40199999999999</v>
          </cell>
          <cell r="G53" t="str">
            <v>н</v>
          </cell>
          <cell r="H53">
            <v>1</v>
          </cell>
          <cell r="I53" t="e">
            <v>#N/A</v>
          </cell>
          <cell r="J53">
            <v>586.78399999999999</v>
          </cell>
          <cell r="K53">
            <v>-56.092999999999961</v>
          </cell>
          <cell r="L53">
            <v>0</v>
          </cell>
          <cell r="M53">
            <v>200</v>
          </cell>
          <cell r="V53">
            <v>92.460800000000006</v>
          </cell>
          <cell r="W53">
            <v>100</v>
          </cell>
          <cell r="X53">
            <v>7.4669697861147641</v>
          </cell>
          <cell r="Y53">
            <v>4.2223515262684286</v>
          </cell>
          <cell r="AB53">
            <v>68.387</v>
          </cell>
          <cell r="AC53">
            <v>0</v>
          </cell>
          <cell r="AD53">
            <v>98.277199999999993</v>
          </cell>
          <cell r="AE53">
            <v>90.841399999999993</v>
          </cell>
          <cell r="AF53">
            <v>130.18700000000001</v>
          </cell>
          <cell r="AG53">
            <v>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123.233</v>
          </cell>
          <cell r="D54">
            <v>877.23199999999997</v>
          </cell>
          <cell r="E54">
            <v>616.68499999999995</v>
          </cell>
          <cell r="F54">
            <v>469.22699999999998</v>
          </cell>
          <cell r="G54" t="str">
            <v>н</v>
          </cell>
          <cell r="H54">
            <v>1</v>
          </cell>
          <cell r="I54" t="e">
            <v>#N/A</v>
          </cell>
          <cell r="J54">
            <v>631.42399999999998</v>
          </cell>
          <cell r="K54">
            <v>-14.739000000000033</v>
          </cell>
          <cell r="L54">
            <v>0</v>
          </cell>
          <cell r="M54">
            <v>150</v>
          </cell>
          <cell r="V54">
            <v>84.023599999999988</v>
          </cell>
          <cell r="X54">
            <v>7.3696794710057656</v>
          </cell>
          <cell r="Y54">
            <v>5.584466745057342</v>
          </cell>
          <cell r="AB54">
            <v>196.56700000000001</v>
          </cell>
          <cell r="AC54">
            <v>0</v>
          </cell>
          <cell r="AD54">
            <v>81.727199999999996</v>
          </cell>
          <cell r="AE54">
            <v>94.983400000000003</v>
          </cell>
          <cell r="AF54">
            <v>270.45600000000002</v>
          </cell>
          <cell r="AG54">
            <v>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278.84300000000002</v>
          </cell>
          <cell r="D55">
            <v>621.20299999999997</v>
          </cell>
          <cell r="E55">
            <v>678.053</v>
          </cell>
          <cell r="F55">
            <v>302.42599999999999</v>
          </cell>
          <cell r="G55" t="str">
            <v>н</v>
          </cell>
          <cell r="H55">
            <v>1</v>
          </cell>
          <cell r="I55" t="e">
            <v>#N/A</v>
          </cell>
          <cell r="J55">
            <v>691.18499999999995</v>
          </cell>
          <cell r="K55">
            <v>-13.131999999999948</v>
          </cell>
          <cell r="L55">
            <v>0</v>
          </cell>
          <cell r="M55">
            <v>300</v>
          </cell>
          <cell r="V55">
            <v>99.611199999999997</v>
          </cell>
          <cell r="W55">
            <v>100</v>
          </cell>
          <cell r="X55">
            <v>7.0516769198644322</v>
          </cell>
          <cell r="Y55">
            <v>3.0360642176783332</v>
          </cell>
          <cell r="AB55">
            <v>179.99700000000001</v>
          </cell>
          <cell r="AC55">
            <v>0</v>
          </cell>
          <cell r="AD55">
            <v>81.100400000000008</v>
          </cell>
          <cell r="AE55">
            <v>85.210000000000008</v>
          </cell>
          <cell r="AF55">
            <v>240.53200000000001</v>
          </cell>
          <cell r="AG55">
            <v>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1379</v>
          </cell>
          <cell r="D56">
            <v>1940</v>
          </cell>
          <cell r="E56">
            <v>1844</v>
          </cell>
          <cell r="F56">
            <v>1779</v>
          </cell>
          <cell r="G56">
            <v>0</v>
          </cell>
          <cell r="H56">
            <v>0.35</v>
          </cell>
          <cell r="I56" t="e">
            <v>#N/A</v>
          </cell>
          <cell r="J56">
            <v>1901</v>
          </cell>
          <cell r="K56">
            <v>-57</v>
          </cell>
          <cell r="L56">
            <v>0</v>
          </cell>
          <cell r="M56">
            <v>0</v>
          </cell>
          <cell r="V56">
            <v>302.8</v>
          </cell>
          <cell r="W56">
            <v>350</v>
          </cell>
          <cell r="X56">
            <v>7.0310435931307795</v>
          </cell>
          <cell r="Y56">
            <v>5.8751651254953758</v>
          </cell>
          <cell r="AB56">
            <v>330</v>
          </cell>
          <cell r="AC56">
            <v>0</v>
          </cell>
          <cell r="AD56">
            <v>397.8</v>
          </cell>
          <cell r="AE56">
            <v>357.6</v>
          </cell>
          <cell r="AF56">
            <v>624</v>
          </cell>
          <cell r="AG56">
            <v>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3319</v>
          </cell>
          <cell r="D57">
            <v>21720</v>
          </cell>
          <cell r="E57">
            <v>6717</v>
          </cell>
          <cell r="F57">
            <v>4034</v>
          </cell>
          <cell r="G57" t="str">
            <v>акк</v>
          </cell>
          <cell r="H57">
            <v>0.4</v>
          </cell>
          <cell r="I57" t="e">
            <v>#N/A</v>
          </cell>
          <cell r="J57">
            <v>5514</v>
          </cell>
          <cell r="K57">
            <v>1203</v>
          </cell>
          <cell r="L57">
            <v>0</v>
          </cell>
          <cell r="M57">
            <v>3300</v>
          </cell>
          <cell r="V57">
            <v>1261.8</v>
          </cell>
          <cell r="W57">
            <v>1500</v>
          </cell>
          <cell r="X57">
            <v>7.0011095260738632</v>
          </cell>
          <cell r="Y57">
            <v>3.1970201299730543</v>
          </cell>
          <cell r="AB57">
            <v>408</v>
          </cell>
          <cell r="AC57">
            <v>0</v>
          </cell>
          <cell r="AD57">
            <v>958.4</v>
          </cell>
          <cell r="AE57">
            <v>1122.8</v>
          </cell>
          <cell r="AF57">
            <v>1154</v>
          </cell>
          <cell r="AG57">
            <v>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1686</v>
          </cell>
          <cell r="D58">
            <v>3493</v>
          </cell>
          <cell r="E58">
            <v>3512</v>
          </cell>
          <cell r="F58">
            <v>2415</v>
          </cell>
          <cell r="G58">
            <v>0</v>
          </cell>
          <cell r="H58">
            <v>0.45</v>
          </cell>
          <cell r="I58" t="e">
            <v>#N/A</v>
          </cell>
          <cell r="J58">
            <v>3569</v>
          </cell>
          <cell r="K58">
            <v>-57</v>
          </cell>
          <cell r="L58">
            <v>0</v>
          </cell>
          <cell r="M58">
            <v>1500</v>
          </cell>
          <cell r="V58">
            <v>576.4</v>
          </cell>
          <cell r="W58">
            <v>500</v>
          </cell>
          <cell r="X58">
            <v>7.6596113809854272</v>
          </cell>
          <cell r="Y58">
            <v>4.1897987508674532</v>
          </cell>
          <cell r="AB58">
            <v>630</v>
          </cell>
          <cell r="AC58">
            <v>0</v>
          </cell>
          <cell r="AD58">
            <v>491.4</v>
          </cell>
          <cell r="AE58">
            <v>549.79999999999995</v>
          </cell>
          <cell r="AF58">
            <v>921</v>
          </cell>
          <cell r="AG58" t="str">
            <v>продокт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754.09900000000005</v>
          </cell>
          <cell r="D59">
            <v>1556.0060000000001</v>
          </cell>
          <cell r="E59">
            <v>1082</v>
          </cell>
          <cell r="F59">
            <v>969</v>
          </cell>
          <cell r="G59">
            <v>0</v>
          </cell>
          <cell r="H59">
            <v>1</v>
          </cell>
          <cell r="I59" t="e">
            <v>#N/A</v>
          </cell>
          <cell r="J59">
            <v>669.78399999999999</v>
          </cell>
          <cell r="K59">
            <v>412.21600000000001</v>
          </cell>
          <cell r="L59">
            <v>0</v>
          </cell>
          <cell r="M59">
            <v>200</v>
          </cell>
          <cell r="V59">
            <v>188.57599999999999</v>
          </cell>
          <cell r="W59">
            <v>200</v>
          </cell>
          <cell r="X59">
            <v>7.259672492788054</v>
          </cell>
          <cell r="Y59">
            <v>5.1385117936534872</v>
          </cell>
          <cell r="AB59">
            <v>139.12</v>
          </cell>
          <cell r="AC59">
            <v>0</v>
          </cell>
          <cell r="AD59">
            <v>214.3236</v>
          </cell>
          <cell r="AE59">
            <v>210.55940000000001</v>
          </cell>
          <cell r="AF59">
            <v>313.74599999999998</v>
          </cell>
          <cell r="AG59">
            <v>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110</v>
          </cell>
          <cell r="D60">
            <v>506</v>
          </cell>
          <cell r="E60">
            <v>262</v>
          </cell>
          <cell r="F60">
            <v>402</v>
          </cell>
          <cell r="G60">
            <v>0</v>
          </cell>
          <cell r="H60">
            <v>0.1</v>
          </cell>
          <cell r="I60" t="e">
            <v>#N/A</v>
          </cell>
          <cell r="J60">
            <v>566</v>
          </cell>
          <cell r="K60">
            <v>-304</v>
          </cell>
          <cell r="L60">
            <v>0</v>
          </cell>
          <cell r="M60">
            <v>500</v>
          </cell>
          <cell r="V60">
            <v>52.4</v>
          </cell>
          <cell r="X60">
            <v>17.213740458015266</v>
          </cell>
          <cell r="Y60">
            <v>7.6717557251908399</v>
          </cell>
          <cell r="AB60">
            <v>0</v>
          </cell>
          <cell r="AC60">
            <v>0</v>
          </cell>
          <cell r="AD60">
            <v>57.4</v>
          </cell>
          <cell r="AE60">
            <v>70.2</v>
          </cell>
          <cell r="AF60">
            <v>96</v>
          </cell>
          <cell r="AG60" t="e">
            <v>#N/A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581</v>
          </cell>
          <cell r="D61">
            <v>2546</v>
          </cell>
          <cell r="E61">
            <v>1859</v>
          </cell>
          <cell r="F61">
            <v>1052</v>
          </cell>
          <cell r="G61" t="str">
            <v>окак</v>
          </cell>
          <cell r="H61">
            <v>0.35</v>
          </cell>
          <cell r="I61" t="e">
            <v>#N/A</v>
          </cell>
          <cell r="J61">
            <v>1893</v>
          </cell>
          <cell r="K61">
            <v>-34</v>
          </cell>
          <cell r="L61">
            <v>0</v>
          </cell>
          <cell r="M61">
            <v>500</v>
          </cell>
          <cell r="V61">
            <v>307</v>
          </cell>
          <cell r="W61">
            <v>600</v>
          </cell>
          <cell r="X61">
            <v>7.0097719869706836</v>
          </cell>
          <cell r="Y61">
            <v>3.4267100977198699</v>
          </cell>
          <cell r="AB61">
            <v>324</v>
          </cell>
          <cell r="AC61">
            <v>0</v>
          </cell>
          <cell r="AD61">
            <v>366.2</v>
          </cell>
          <cell r="AE61">
            <v>287.60000000000002</v>
          </cell>
          <cell r="AF61">
            <v>639</v>
          </cell>
          <cell r="AG61">
            <v>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376.33600000000001</v>
          </cell>
          <cell r="D62">
            <v>428.75900000000001</v>
          </cell>
          <cell r="E62">
            <v>356.23500000000001</v>
          </cell>
          <cell r="F62">
            <v>243.65799999999999</v>
          </cell>
          <cell r="G62" t="str">
            <v>окак</v>
          </cell>
          <cell r="H62">
            <v>1</v>
          </cell>
          <cell r="I62" t="e">
            <v>#N/A</v>
          </cell>
          <cell r="J62">
            <v>342.10899999999998</v>
          </cell>
          <cell r="K62">
            <v>14.126000000000033</v>
          </cell>
          <cell r="L62">
            <v>0</v>
          </cell>
          <cell r="M62">
            <v>100</v>
          </cell>
          <cell r="V62">
            <v>66.110800000000012</v>
          </cell>
          <cell r="W62">
            <v>120</v>
          </cell>
          <cell r="X62">
            <v>7.0133472897015308</v>
          </cell>
          <cell r="Y62">
            <v>3.6856005372798384</v>
          </cell>
          <cell r="AB62">
            <v>25.681000000000001</v>
          </cell>
          <cell r="AC62">
            <v>0</v>
          </cell>
          <cell r="AD62">
            <v>118.13720000000001</v>
          </cell>
          <cell r="AE62">
            <v>65.092199999999991</v>
          </cell>
          <cell r="AF62">
            <v>86.701999999999998</v>
          </cell>
          <cell r="AG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2448</v>
          </cell>
          <cell r="D63">
            <v>5625</v>
          </cell>
          <cell r="E63">
            <v>5093</v>
          </cell>
          <cell r="F63">
            <v>3921</v>
          </cell>
          <cell r="G63">
            <v>0</v>
          </cell>
          <cell r="H63">
            <v>0.4</v>
          </cell>
          <cell r="I63" t="e">
            <v>#N/A</v>
          </cell>
          <cell r="J63">
            <v>5255</v>
          </cell>
          <cell r="K63">
            <v>-162</v>
          </cell>
          <cell r="L63">
            <v>0</v>
          </cell>
          <cell r="M63">
            <v>1300</v>
          </cell>
          <cell r="V63">
            <v>905.8</v>
          </cell>
          <cell r="W63">
            <v>1200</v>
          </cell>
          <cell r="X63">
            <v>7.0887613159637892</v>
          </cell>
          <cell r="Y63">
            <v>4.3287701479355265</v>
          </cell>
          <cell r="AB63">
            <v>564</v>
          </cell>
          <cell r="AC63">
            <v>0</v>
          </cell>
          <cell r="AD63">
            <v>817.4</v>
          </cell>
          <cell r="AE63">
            <v>984.2</v>
          </cell>
          <cell r="AF63">
            <v>1280</v>
          </cell>
          <cell r="AG63" t="e">
            <v>#N/A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3338</v>
          </cell>
          <cell r="D64">
            <v>5706</v>
          </cell>
          <cell r="E64">
            <v>5667</v>
          </cell>
          <cell r="F64">
            <v>4356</v>
          </cell>
          <cell r="G64">
            <v>0</v>
          </cell>
          <cell r="H64">
            <v>0.4</v>
          </cell>
          <cell r="I64" t="e">
            <v>#N/A</v>
          </cell>
          <cell r="J64">
            <v>5880</v>
          </cell>
          <cell r="K64">
            <v>-213</v>
          </cell>
          <cell r="L64">
            <v>0</v>
          </cell>
          <cell r="M64">
            <v>1300</v>
          </cell>
          <cell r="V64">
            <v>1027.8</v>
          </cell>
          <cell r="W64">
            <v>1500</v>
          </cell>
          <cell r="X64">
            <v>6.9624440552636706</v>
          </cell>
          <cell r="Y64">
            <v>4.2381786339754814</v>
          </cell>
          <cell r="AB64">
            <v>528</v>
          </cell>
          <cell r="AC64">
            <v>0</v>
          </cell>
          <cell r="AD64">
            <v>991.8</v>
          </cell>
          <cell r="AE64">
            <v>1080.2</v>
          </cell>
          <cell r="AF64">
            <v>1516</v>
          </cell>
          <cell r="AG64" t="e">
            <v>#N/A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53.973999999999997</v>
          </cell>
          <cell r="D65">
            <v>22.754000000000001</v>
          </cell>
          <cell r="E65">
            <v>44.973999999999997</v>
          </cell>
          <cell r="F65">
            <v>38.274000000000001</v>
          </cell>
          <cell r="G65">
            <v>0</v>
          </cell>
          <cell r="H65">
            <v>1</v>
          </cell>
          <cell r="I65" t="e">
            <v>#N/A</v>
          </cell>
          <cell r="J65">
            <v>69.222999999999999</v>
          </cell>
          <cell r="K65">
            <v>-24.249000000000002</v>
          </cell>
          <cell r="L65">
            <v>0</v>
          </cell>
          <cell r="M65">
            <v>20</v>
          </cell>
          <cell r="V65">
            <v>8.9947999999999997</v>
          </cell>
          <cell r="X65">
            <v>6.4786320985458268</v>
          </cell>
          <cell r="Y65">
            <v>4.2551251834393211</v>
          </cell>
          <cell r="AB65">
            <v>0</v>
          </cell>
          <cell r="AC65">
            <v>0</v>
          </cell>
          <cell r="AD65">
            <v>9.571200000000001</v>
          </cell>
          <cell r="AE65">
            <v>7.7421999999999995</v>
          </cell>
          <cell r="AF65">
            <v>10.244999999999999</v>
          </cell>
          <cell r="AG65" t="e">
            <v>#N/A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136.958</v>
          </cell>
          <cell r="D66">
            <v>357.68799999999999</v>
          </cell>
          <cell r="E66">
            <v>225</v>
          </cell>
          <cell r="F66">
            <v>167</v>
          </cell>
          <cell r="G66" t="str">
            <v>акк</v>
          </cell>
          <cell r="H66">
            <v>1</v>
          </cell>
          <cell r="I66" t="e">
            <v>#N/A</v>
          </cell>
          <cell r="J66">
            <v>123.42700000000001</v>
          </cell>
          <cell r="K66">
            <v>101.57299999999999</v>
          </cell>
          <cell r="L66">
            <v>0</v>
          </cell>
          <cell r="M66">
            <v>150</v>
          </cell>
          <cell r="V66">
            <v>40.752200000000002</v>
          </cell>
          <cell r="W66">
            <v>50</v>
          </cell>
          <cell r="X66">
            <v>9.0056487747900729</v>
          </cell>
          <cell r="Y66">
            <v>4.0979382708172807</v>
          </cell>
          <cell r="AB66">
            <v>21.239000000000001</v>
          </cell>
          <cell r="AC66">
            <v>0</v>
          </cell>
          <cell r="AD66">
            <v>12.886799999999999</v>
          </cell>
          <cell r="AE66">
            <v>28.976199999999999</v>
          </cell>
          <cell r="AF66">
            <v>37.073</v>
          </cell>
          <cell r="AG66" t="str">
            <v>акк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851</v>
          </cell>
          <cell r="D67">
            <v>1128</v>
          </cell>
          <cell r="E67">
            <v>1298</v>
          </cell>
          <cell r="F67">
            <v>820</v>
          </cell>
          <cell r="G67">
            <v>0</v>
          </cell>
          <cell r="H67">
            <v>0.35</v>
          </cell>
          <cell r="I67" t="e">
            <v>#N/A</v>
          </cell>
          <cell r="J67">
            <v>1335</v>
          </cell>
          <cell r="K67">
            <v>-37</v>
          </cell>
          <cell r="L67">
            <v>0</v>
          </cell>
          <cell r="M67">
            <v>400</v>
          </cell>
          <cell r="V67">
            <v>203.2</v>
          </cell>
          <cell r="W67">
            <v>200</v>
          </cell>
          <cell r="X67">
            <v>6.9881889763779528</v>
          </cell>
          <cell r="Y67">
            <v>4.0354330708661417</v>
          </cell>
          <cell r="AB67">
            <v>282</v>
          </cell>
          <cell r="AC67">
            <v>0</v>
          </cell>
          <cell r="AD67">
            <v>213.8</v>
          </cell>
          <cell r="AE67">
            <v>197.6</v>
          </cell>
          <cell r="AF67">
            <v>505</v>
          </cell>
          <cell r="AG67" t="e">
            <v>#N/A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1010</v>
          </cell>
          <cell r="D68">
            <v>5975</v>
          </cell>
          <cell r="E68">
            <v>2341</v>
          </cell>
          <cell r="F68">
            <v>1669</v>
          </cell>
          <cell r="G68" t="str">
            <v>акк</v>
          </cell>
          <cell r="H68">
            <v>0.35</v>
          </cell>
          <cell r="I68" t="e">
            <v>#N/A</v>
          </cell>
          <cell r="J68">
            <v>2083</v>
          </cell>
          <cell r="K68">
            <v>258</v>
          </cell>
          <cell r="L68">
            <v>0</v>
          </cell>
          <cell r="M68">
            <v>700</v>
          </cell>
          <cell r="V68">
            <v>410.6</v>
          </cell>
          <cell r="W68">
            <v>500</v>
          </cell>
          <cell r="X68">
            <v>6.9873356064296148</v>
          </cell>
          <cell r="Y68">
            <v>4.064783244033122</v>
          </cell>
          <cell r="AB68">
            <v>288</v>
          </cell>
          <cell r="AC68">
            <v>0</v>
          </cell>
          <cell r="AD68">
            <v>269.8</v>
          </cell>
          <cell r="AE68">
            <v>395.6</v>
          </cell>
          <cell r="AF68">
            <v>639</v>
          </cell>
          <cell r="AG68" t="str">
            <v>акк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364</v>
          </cell>
          <cell r="D69">
            <v>1606</v>
          </cell>
          <cell r="E69">
            <v>1280</v>
          </cell>
          <cell r="F69">
            <v>843</v>
          </cell>
          <cell r="G69">
            <v>0</v>
          </cell>
          <cell r="H69">
            <v>0.4</v>
          </cell>
          <cell r="I69" t="e">
            <v>#N/A</v>
          </cell>
          <cell r="J69">
            <v>1543</v>
          </cell>
          <cell r="K69">
            <v>-263</v>
          </cell>
          <cell r="L69">
            <v>0</v>
          </cell>
          <cell r="M69">
            <v>150</v>
          </cell>
          <cell r="V69">
            <v>192.4</v>
          </cell>
          <cell r="W69">
            <v>400</v>
          </cell>
          <cell r="X69">
            <v>7.2401247401247399</v>
          </cell>
          <cell r="Y69">
            <v>4.3814968814968811</v>
          </cell>
          <cell r="AB69">
            <v>318</v>
          </cell>
          <cell r="AC69">
            <v>0</v>
          </cell>
          <cell r="AD69">
            <v>186.6</v>
          </cell>
          <cell r="AE69">
            <v>197</v>
          </cell>
          <cell r="AF69">
            <v>544</v>
          </cell>
          <cell r="AG69" t="e">
            <v>#N/A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203.67500000000001</v>
          </cell>
          <cell r="D70">
            <v>807.93200000000002</v>
          </cell>
          <cell r="E70">
            <v>373.69499999999999</v>
          </cell>
          <cell r="F70">
            <v>279.74</v>
          </cell>
          <cell r="G70">
            <v>0</v>
          </cell>
          <cell r="H70">
            <v>1</v>
          </cell>
          <cell r="I70" t="e">
            <v>#N/A</v>
          </cell>
          <cell r="J70">
            <v>397.048</v>
          </cell>
          <cell r="K70">
            <v>-23.353000000000009</v>
          </cell>
          <cell r="L70">
            <v>0</v>
          </cell>
          <cell r="M70">
            <v>70</v>
          </cell>
          <cell r="V70">
            <v>46.492199999999997</v>
          </cell>
          <cell r="X70">
            <v>7.5225521700414273</v>
          </cell>
          <cell r="Y70">
            <v>6.016923268849399</v>
          </cell>
          <cell r="AB70">
            <v>141.23400000000001</v>
          </cell>
          <cell r="AC70">
            <v>0</v>
          </cell>
          <cell r="AD70">
            <v>51.9544</v>
          </cell>
          <cell r="AE70">
            <v>51.482400000000005</v>
          </cell>
          <cell r="AF70">
            <v>187.34899999999999</v>
          </cell>
          <cell r="AG70" t="e">
            <v>#N/A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62</v>
          </cell>
          <cell r="D71">
            <v>102</v>
          </cell>
          <cell r="E71">
            <v>57</v>
          </cell>
          <cell r="F71">
            <v>115</v>
          </cell>
          <cell r="G71">
            <v>0</v>
          </cell>
          <cell r="H71">
            <v>0.3</v>
          </cell>
          <cell r="I71" t="e">
            <v>#N/A</v>
          </cell>
          <cell r="J71">
            <v>76</v>
          </cell>
          <cell r="K71">
            <v>-19</v>
          </cell>
          <cell r="L71">
            <v>0</v>
          </cell>
          <cell r="M71">
            <v>0</v>
          </cell>
          <cell r="V71">
            <v>11.4</v>
          </cell>
          <cell r="X71">
            <v>10.087719298245613</v>
          </cell>
          <cell r="Y71">
            <v>10.087719298245613</v>
          </cell>
          <cell r="AB71">
            <v>0</v>
          </cell>
          <cell r="AC71">
            <v>0</v>
          </cell>
          <cell r="AD71">
            <v>7.6</v>
          </cell>
          <cell r="AE71">
            <v>5.2</v>
          </cell>
          <cell r="AF71">
            <v>18</v>
          </cell>
          <cell r="AG71" t="e">
            <v>#N/A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626.75599999999997</v>
          </cell>
          <cell r="D72">
            <v>2527.8159999999998</v>
          </cell>
          <cell r="E72">
            <v>1339.443</v>
          </cell>
          <cell r="F72">
            <v>566.80100000000004</v>
          </cell>
          <cell r="G72" t="str">
            <v>н</v>
          </cell>
          <cell r="H72">
            <v>1</v>
          </cell>
          <cell r="I72" t="e">
            <v>#N/A</v>
          </cell>
          <cell r="J72">
            <v>1301.3779999999999</v>
          </cell>
          <cell r="K72">
            <v>38.065000000000055</v>
          </cell>
          <cell r="L72">
            <v>700</v>
          </cell>
          <cell r="M72">
            <v>500</v>
          </cell>
          <cell r="V72">
            <v>233.24760000000001</v>
          </cell>
          <cell r="W72">
            <v>200</v>
          </cell>
          <cell r="X72">
            <v>8.4322453907349946</v>
          </cell>
          <cell r="Y72">
            <v>2.4300400089861589</v>
          </cell>
          <cell r="AB72">
            <v>173.20500000000001</v>
          </cell>
          <cell r="AC72">
            <v>0</v>
          </cell>
          <cell r="AD72">
            <v>118.7856</v>
          </cell>
          <cell r="AE72">
            <v>163.4616</v>
          </cell>
          <cell r="AF72">
            <v>273.404</v>
          </cell>
          <cell r="AG72" t="str">
            <v>октак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63.725999999999999</v>
          </cell>
          <cell r="D73">
            <v>256.10399999999998</v>
          </cell>
          <cell r="E73">
            <v>224.893</v>
          </cell>
          <cell r="F73">
            <v>131.50899999999999</v>
          </cell>
          <cell r="G73">
            <v>0</v>
          </cell>
          <cell r="H73">
            <v>1</v>
          </cell>
          <cell r="I73" t="e">
            <v>#N/A</v>
          </cell>
          <cell r="J73">
            <v>229.42500000000001</v>
          </cell>
          <cell r="K73">
            <v>-4.5320000000000107</v>
          </cell>
          <cell r="L73">
            <v>0</v>
          </cell>
          <cell r="M73">
            <v>0</v>
          </cell>
          <cell r="V73">
            <v>30.557600000000001</v>
          </cell>
          <cell r="W73">
            <v>100</v>
          </cell>
          <cell r="X73">
            <v>7.5761512684242209</v>
          </cell>
          <cell r="Y73">
            <v>4.3036429562531087</v>
          </cell>
          <cell r="AB73">
            <v>72.105000000000004</v>
          </cell>
          <cell r="AC73">
            <v>0</v>
          </cell>
          <cell r="AD73">
            <v>22.098400000000002</v>
          </cell>
          <cell r="AE73">
            <v>25.5212</v>
          </cell>
          <cell r="AF73">
            <v>129.636</v>
          </cell>
          <cell r="AG73">
            <v>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0.53800000000000003</v>
          </cell>
          <cell r="D74">
            <v>48.615000000000002</v>
          </cell>
          <cell r="E74">
            <v>10.273999999999999</v>
          </cell>
          <cell r="F74">
            <v>27.768000000000001</v>
          </cell>
          <cell r="G74">
            <v>0</v>
          </cell>
          <cell r="H74">
            <v>1</v>
          </cell>
          <cell r="I74" t="e">
            <v>#N/A</v>
          </cell>
          <cell r="J74">
            <v>14.282999999999999</v>
          </cell>
          <cell r="K74">
            <v>-4.0090000000000003</v>
          </cell>
          <cell r="L74">
            <v>0</v>
          </cell>
          <cell r="M74">
            <v>0</v>
          </cell>
          <cell r="V74">
            <v>2.0547999999999997</v>
          </cell>
          <cell r="X74">
            <v>13.513723963402766</v>
          </cell>
          <cell r="Y74">
            <v>13.513723963402766</v>
          </cell>
          <cell r="AB74">
            <v>0</v>
          </cell>
          <cell r="AC74">
            <v>0</v>
          </cell>
          <cell r="AD74">
            <v>3.6991999999999998</v>
          </cell>
          <cell r="AE74">
            <v>2.95</v>
          </cell>
          <cell r="AF74">
            <v>1.476</v>
          </cell>
          <cell r="AG74">
            <v>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87.897000000000006</v>
          </cell>
          <cell r="D75">
            <v>4614.8280000000004</v>
          </cell>
          <cell r="E75">
            <v>3406.9630000000002</v>
          </cell>
          <cell r="F75">
            <v>1588.596</v>
          </cell>
          <cell r="G75">
            <v>0</v>
          </cell>
          <cell r="H75">
            <v>1</v>
          </cell>
          <cell r="I75" t="e">
            <v>#N/A</v>
          </cell>
          <cell r="J75">
            <v>3385.6089999999999</v>
          </cell>
          <cell r="K75">
            <v>21.354000000000269</v>
          </cell>
          <cell r="L75">
            <v>0</v>
          </cell>
          <cell r="M75">
            <v>1100</v>
          </cell>
          <cell r="V75">
            <v>410.45300000000009</v>
          </cell>
          <cell r="W75">
            <v>300</v>
          </cell>
          <cell r="X75">
            <v>7.2812136834180752</v>
          </cell>
          <cell r="Y75">
            <v>3.8703481275566256</v>
          </cell>
          <cell r="AB75">
            <v>1354.6980000000001</v>
          </cell>
          <cell r="AC75">
            <v>0</v>
          </cell>
          <cell r="AD75">
            <v>340.17060000000004</v>
          </cell>
          <cell r="AE75">
            <v>409</v>
          </cell>
          <cell r="AF75">
            <v>1581.431</v>
          </cell>
          <cell r="AG75" t="e">
            <v>#N/A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3073</v>
          </cell>
          <cell r="D76">
            <v>5603</v>
          </cell>
          <cell r="E76">
            <v>5623</v>
          </cell>
          <cell r="F76">
            <v>3770</v>
          </cell>
          <cell r="G76">
            <v>0</v>
          </cell>
          <cell r="H76">
            <v>0.45</v>
          </cell>
          <cell r="I76" t="e">
            <v>#N/A</v>
          </cell>
          <cell r="J76">
            <v>5616</v>
          </cell>
          <cell r="K76">
            <v>7</v>
          </cell>
          <cell r="L76">
            <v>0</v>
          </cell>
          <cell r="M76">
            <v>1600</v>
          </cell>
          <cell r="V76">
            <v>820.6</v>
          </cell>
          <cell r="W76">
            <v>800</v>
          </cell>
          <cell r="X76">
            <v>7.5188886180843282</v>
          </cell>
          <cell r="Y76">
            <v>4.5941993663173291</v>
          </cell>
          <cell r="AB76">
            <v>920</v>
          </cell>
          <cell r="AC76">
            <v>600</v>
          </cell>
          <cell r="AD76">
            <v>554.4</v>
          </cell>
          <cell r="AE76">
            <v>711.6</v>
          </cell>
          <cell r="AF76">
            <v>1446</v>
          </cell>
          <cell r="AG76" t="str">
            <v>октак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2075</v>
          </cell>
          <cell r="D77">
            <v>6262</v>
          </cell>
          <cell r="E77">
            <v>5530</v>
          </cell>
          <cell r="F77">
            <v>3518</v>
          </cell>
          <cell r="G77" t="str">
            <v>акяб</v>
          </cell>
          <cell r="H77">
            <v>0.45</v>
          </cell>
          <cell r="I77" t="e">
            <v>#N/A</v>
          </cell>
          <cell r="J77">
            <v>5627</v>
          </cell>
          <cell r="K77">
            <v>-97</v>
          </cell>
          <cell r="L77">
            <v>0</v>
          </cell>
          <cell r="M77">
            <v>1000</v>
          </cell>
          <cell r="V77">
            <v>800</v>
          </cell>
          <cell r="W77">
            <v>1000</v>
          </cell>
          <cell r="X77">
            <v>6.8975</v>
          </cell>
          <cell r="Y77">
            <v>4.3975</v>
          </cell>
          <cell r="AB77">
            <v>710</v>
          </cell>
          <cell r="AC77">
            <v>820</v>
          </cell>
          <cell r="AD77">
            <v>800.4</v>
          </cell>
          <cell r="AE77">
            <v>850</v>
          </cell>
          <cell r="AF77">
            <v>1416</v>
          </cell>
          <cell r="AG77" t="str">
            <v>оконч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993</v>
          </cell>
          <cell r="D78">
            <v>361</v>
          </cell>
          <cell r="E78">
            <v>953</v>
          </cell>
          <cell r="F78">
            <v>595</v>
          </cell>
          <cell r="G78">
            <v>0</v>
          </cell>
          <cell r="H78">
            <v>0.45</v>
          </cell>
          <cell r="I78" t="e">
            <v>#N/A</v>
          </cell>
          <cell r="J78">
            <v>1002</v>
          </cell>
          <cell r="K78">
            <v>-49</v>
          </cell>
          <cell r="L78">
            <v>0</v>
          </cell>
          <cell r="M78">
            <v>400</v>
          </cell>
          <cell r="V78">
            <v>163</v>
          </cell>
          <cell r="W78">
            <v>200</v>
          </cell>
          <cell r="X78">
            <v>7.3312883435582821</v>
          </cell>
          <cell r="Y78">
            <v>3.6503067484662575</v>
          </cell>
          <cell r="AB78">
            <v>138</v>
          </cell>
          <cell r="AC78">
            <v>0</v>
          </cell>
          <cell r="AD78">
            <v>205.8</v>
          </cell>
          <cell r="AE78">
            <v>140.6</v>
          </cell>
          <cell r="AF78">
            <v>248</v>
          </cell>
          <cell r="AG78" t="str">
            <v>оконч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4.62</v>
          </cell>
          <cell r="D79">
            <v>41.807000000000002</v>
          </cell>
          <cell r="E79">
            <v>21.614000000000001</v>
          </cell>
          <cell r="F79">
            <v>26.940999999999999</v>
          </cell>
          <cell r="G79">
            <v>0</v>
          </cell>
          <cell r="H79">
            <v>1</v>
          </cell>
          <cell r="I79" t="e">
            <v>#N/A</v>
          </cell>
          <cell r="J79">
            <v>41.366</v>
          </cell>
          <cell r="K79">
            <v>-19.751999999999999</v>
          </cell>
          <cell r="L79">
            <v>0</v>
          </cell>
          <cell r="M79">
            <v>0</v>
          </cell>
          <cell r="V79">
            <v>2.68</v>
          </cell>
          <cell r="X79">
            <v>10.052611940298506</v>
          </cell>
          <cell r="Y79">
            <v>10.052611940298506</v>
          </cell>
          <cell r="AB79">
            <v>8.2140000000000004</v>
          </cell>
          <cell r="AC79">
            <v>0</v>
          </cell>
          <cell r="AD79">
            <v>1.6393999999999997</v>
          </cell>
          <cell r="AE79">
            <v>4.5287999999999995</v>
          </cell>
          <cell r="AF79">
            <v>8.3360000000000003</v>
          </cell>
          <cell r="AG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57</v>
          </cell>
          <cell r="D80">
            <v>123</v>
          </cell>
          <cell r="E80">
            <v>130</v>
          </cell>
          <cell r="F80">
            <v>50</v>
          </cell>
          <cell r="G80">
            <v>0</v>
          </cell>
          <cell r="H80">
            <v>0.4</v>
          </cell>
          <cell r="I80" t="e">
            <v>#N/A</v>
          </cell>
          <cell r="J80">
            <v>342</v>
          </cell>
          <cell r="K80">
            <v>-212</v>
          </cell>
          <cell r="L80">
            <v>0</v>
          </cell>
          <cell r="M80">
            <v>100</v>
          </cell>
          <cell r="V80">
            <v>26</v>
          </cell>
          <cell r="W80">
            <v>30</v>
          </cell>
          <cell r="X80">
            <v>6.9230769230769234</v>
          </cell>
          <cell r="Y80">
            <v>1.9230769230769231</v>
          </cell>
          <cell r="AB80">
            <v>0</v>
          </cell>
          <cell r="AC80">
            <v>0</v>
          </cell>
          <cell r="AD80">
            <v>32.4</v>
          </cell>
          <cell r="AE80">
            <v>21.2</v>
          </cell>
          <cell r="AF80">
            <v>25</v>
          </cell>
          <cell r="AG80" t="e">
            <v>#N/A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123</v>
          </cell>
          <cell r="D81">
            <v>449</v>
          </cell>
          <cell r="E81">
            <v>445</v>
          </cell>
          <cell r="F81">
            <v>179</v>
          </cell>
          <cell r="G81">
            <v>0</v>
          </cell>
          <cell r="H81">
            <v>0.4</v>
          </cell>
          <cell r="I81" t="e">
            <v>#N/A</v>
          </cell>
          <cell r="J81">
            <v>507</v>
          </cell>
          <cell r="K81">
            <v>-62</v>
          </cell>
          <cell r="L81">
            <v>0</v>
          </cell>
          <cell r="M81">
            <v>200</v>
          </cell>
          <cell r="V81">
            <v>78.2</v>
          </cell>
          <cell r="W81">
            <v>160</v>
          </cell>
          <cell r="X81">
            <v>6.8925831202046037</v>
          </cell>
          <cell r="Y81">
            <v>2.289002557544757</v>
          </cell>
          <cell r="AB81">
            <v>54</v>
          </cell>
          <cell r="AC81">
            <v>0</v>
          </cell>
          <cell r="AD81">
            <v>65.400000000000006</v>
          </cell>
          <cell r="AE81">
            <v>65.2</v>
          </cell>
          <cell r="AF81">
            <v>144</v>
          </cell>
          <cell r="AG81" t="e">
            <v>#N/A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1175.248</v>
          </cell>
          <cell r="D82">
            <v>5550.6840000000002</v>
          </cell>
          <cell r="E82">
            <v>1309.645</v>
          </cell>
          <cell r="F82">
            <v>1394.575</v>
          </cell>
          <cell r="G82" t="str">
            <v>н</v>
          </cell>
          <cell r="H82">
            <v>1</v>
          </cell>
          <cell r="I82" t="e">
            <v>#N/A</v>
          </cell>
          <cell r="J82">
            <v>1309.703</v>
          </cell>
          <cell r="K82">
            <v>-5.7999999999992724E-2</v>
          </cell>
          <cell r="L82">
            <v>300</v>
          </cell>
          <cell r="M82">
            <v>0</v>
          </cell>
          <cell r="V82">
            <v>203.273</v>
          </cell>
          <cell r="W82">
            <v>100</v>
          </cell>
          <cell r="X82">
            <v>8.8283982624352468</v>
          </cell>
          <cell r="Y82">
            <v>6.8606012603739801</v>
          </cell>
          <cell r="AB82">
            <v>293.27999999999997</v>
          </cell>
          <cell r="AC82">
            <v>0</v>
          </cell>
          <cell r="AD82">
            <v>279.08280000000002</v>
          </cell>
          <cell r="AE82">
            <v>267.64459999999997</v>
          </cell>
          <cell r="AF82">
            <v>416.19299999999998</v>
          </cell>
          <cell r="AG82" t="str">
            <v>оконч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28.597000000000001</v>
          </cell>
          <cell r="D83">
            <v>19.507999999999999</v>
          </cell>
          <cell r="E83">
            <v>47.259</v>
          </cell>
          <cell r="F83">
            <v>1.88</v>
          </cell>
          <cell r="G83">
            <v>0</v>
          </cell>
          <cell r="H83">
            <v>1</v>
          </cell>
          <cell r="I83" t="e">
            <v>#N/A</v>
          </cell>
          <cell r="J83">
            <v>46.41</v>
          </cell>
          <cell r="K83">
            <v>0.84900000000000375</v>
          </cell>
          <cell r="L83">
            <v>0</v>
          </cell>
          <cell r="M83">
            <v>30</v>
          </cell>
          <cell r="V83">
            <v>5.5502000000000002</v>
          </cell>
          <cell r="X83">
            <v>5.7439371554178225</v>
          </cell>
          <cell r="Y83">
            <v>0.33872653237721162</v>
          </cell>
          <cell r="AB83">
            <v>19.507999999999999</v>
          </cell>
          <cell r="AC83">
            <v>0</v>
          </cell>
          <cell r="AD83">
            <v>3.649799999999999</v>
          </cell>
          <cell r="AE83">
            <v>1.8268</v>
          </cell>
          <cell r="AF83">
            <v>21.545000000000002</v>
          </cell>
          <cell r="AG83" t="e">
            <v>#N/A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33</v>
          </cell>
          <cell r="D84">
            <v>1050</v>
          </cell>
          <cell r="E84">
            <v>320</v>
          </cell>
          <cell r="F84">
            <v>775</v>
          </cell>
          <cell r="G84">
            <v>0</v>
          </cell>
          <cell r="H84">
            <v>0.1</v>
          </cell>
          <cell r="I84" t="e">
            <v>#N/A</v>
          </cell>
          <cell r="J84">
            <v>469</v>
          </cell>
          <cell r="K84">
            <v>-149</v>
          </cell>
          <cell r="L84">
            <v>0</v>
          </cell>
          <cell r="M84">
            <v>300</v>
          </cell>
          <cell r="V84">
            <v>56</v>
          </cell>
          <cell r="X84">
            <v>19.196428571428573</v>
          </cell>
          <cell r="Y84">
            <v>13.839285714285714</v>
          </cell>
          <cell r="AB84">
            <v>40</v>
          </cell>
          <cell r="AC84">
            <v>0</v>
          </cell>
          <cell r="AD84">
            <v>49.4</v>
          </cell>
          <cell r="AE84">
            <v>60.2</v>
          </cell>
          <cell r="AF84">
            <v>111</v>
          </cell>
          <cell r="AG84" t="e">
            <v>#N/A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53.378</v>
          </cell>
          <cell r="D85">
            <v>58.293999999999997</v>
          </cell>
          <cell r="E85">
            <v>34.302</v>
          </cell>
          <cell r="F85">
            <v>29.353999999999999</v>
          </cell>
          <cell r="G85">
            <v>0</v>
          </cell>
          <cell r="H85">
            <v>1</v>
          </cell>
          <cell r="I85" t="e">
            <v>#N/A</v>
          </cell>
          <cell r="J85">
            <v>59.9</v>
          </cell>
          <cell r="K85">
            <v>-25.597999999999999</v>
          </cell>
          <cell r="L85">
            <v>0</v>
          </cell>
          <cell r="M85">
            <v>0</v>
          </cell>
          <cell r="V85">
            <v>6.8604000000000003</v>
          </cell>
          <cell r="W85">
            <v>30</v>
          </cell>
          <cell r="X85">
            <v>8.6516821176607781</v>
          </cell>
          <cell r="Y85">
            <v>4.2787592560200567</v>
          </cell>
          <cell r="AB85">
            <v>0</v>
          </cell>
          <cell r="AC85">
            <v>0</v>
          </cell>
          <cell r="AD85">
            <v>0</v>
          </cell>
          <cell r="AE85">
            <v>6.4194000000000004</v>
          </cell>
          <cell r="AF85">
            <v>17.396000000000001</v>
          </cell>
          <cell r="AG85" t="e">
            <v>#N/A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54</v>
          </cell>
          <cell r="D86">
            <v>3004</v>
          </cell>
          <cell r="E86">
            <v>2246</v>
          </cell>
          <cell r="F86">
            <v>1414</v>
          </cell>
          <cell r="G86">
            <v>0</v>
          </cell>
          <cell r="H86">
            <v>0.4</v>
          </cell>
          <cell r="I86" t="e">
            <v>#N/A</v>
          </cell>
          <cell r="J86">
            <v>3942</v>
          </cell>
          <cell r="K86">
            <v>-1696</v>
          </cell>
          <cell r="L86">
            <v>0</v>
          </cell>
          <cell r="M86">
            <v>1300</v>
          </cell>
          <cell r="V86">
            <v>372.4</v>
          </cell>
          <cell r="W86">
            <v>800</v>
          </cell>
          <cell r="X86">
            <v>9.4360902255639107</v>
          </cell>
          <cell r="Y86">
            <v>3.7969924812030076</v>
          </cell>
          <cell r="AB86">
            <v>384</v>
          </cell>
          <cell r="AC86">
            <v>0</v>
          </cell>
          <cell r="AD86">
            <v>266.8</v>
          </cell>
          <cell r="AE86">
            <v>333.4</v>
          </cell>
          <cell r="AF86">
            <v>387</v>
          </cell>
          <cell r="AG86" t="e">
            <v>#N/A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158</v>
          </cell>
          <cell r="D87">
            <v>2494</v>
          </cell>
          <cell r="E87">
            <v>1983</v>
          </cell>
          <cell r="F87">
            <v>1192</v>
          </cell>
          <cell r="G87">
            <v>0</v>
          </cell>
          <cell r="H87">
            <v>0.4</v>
          </cell>
          <cell r="I87" t="e">
            <v>#N/A</v>
          </cell>
          <cell r="J87">
            <v>2877</v>
          </cell>
          <cell r="K87">
            <v>-894</v>
          </cell>
          <cell r="L87">
            <v>0</v>
          </cell>
          <cell r="M87">
            <v>1300</v>
          </cell>
          <cell r="V87">
            <v>319.8</v>
          </cell>
          <cell r="W87">
            <v>800</v>
          </cell>
          <cell r="X87">
            <v>10.293933708567854</v>
          </cell>
          <cell r="Y87">
            <v>3.7273295809881173</v>
          </cell>
          <cell r="AB87">
            <v>384</v>
          </cell>
          <cell r="AC87">
            <v>0</v>
          </cell>
          <cell r="AD87">
            <v>242.4</v>
          </cell>
          <cell r="AE87">
            <v>258.8</v>
          </cell>
          <cell r="AF87">
            <v>402</v>
          </cell>
          <cell r="AG87" t="e">
            <v>#N/A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205.84</v>
          </cell>
          <cell r="D88">
            <v>723.67700000000002</v>
          </cell>
          <cell r="E88">
            <v>504.43799999999999</v>
          </cell>
          <cell r="F88">
            <v>473.17899999999997</v>
          </cell>
          <cell r="G88">
            <v>0</v>
          </cell>
          <cell r="H88">
            <v>1</v>
          </cell>
          <cell r="I88" t="e">
            <v>#N/A</v>
          </cell>
          <cell r="J88">
            <v>513.80499999999995</v>
          </cell>
          <cell r="K88">
            <v>-9.3669999999999618</v>
          </cell>
          <cell r="L88">
            <v>0</v>
          </cell>
          <cell r="M88">
            <v>50</v>
          </cell>
          <cell r="V88">
            <v>78.198000000000008</v>
          </cell>
          <cell r="W88">
            <v>100</v>
          </cell>
          <cell r="X88">
            <v>7.9692447377170756</v>
          </cell>
          <cell r="Y88">
            <v>6.0510371109235521</v>
          </cell>
          <cell r="AB88">
            <v>113.44799999999999</v>
          </cell>
          <cell r="AC88">
            <v>0</v>
          </cell>
          <cell r="AD88">
            <v>75.291000000000011</v>
          </cell>
          <cell r="AE88">
            <v>89.304600000000008</v>
          </cell>
          <cell r="AF88">
            <v>181.065</v>
          </cell>
          <cell r="AG88" t="e">
            <v>#N/A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261.16300000000001</v>
          </cell>
          <cell r="D89">
            <v>597.42399999999998</v>
          </cell>
          <cell r="E89">
            <v>508.55599999999998</v>
          </cell>
          <cell r="F89">
            <v>389.161</v>
          </cell>
          <cell r="G89">
            <v>0</v>
          </cell>
          <cell r="H89">
            <v>1</v>
          </cell>
          <cell r="I89" t="e">
            <v>#N/A</v>
          </cell>
          <cell r="J89">
            <v>518.61099999999999</v>
          </cell>
          <cell r="K89">
            <v>-10.055000000000007</v>
          </cell>
          <cell r="L89">
            <v>0</v>
          </cell>
          <cell r="M89">
            <v>100</v>
          </cell>
          <cell r="V89">
            <v>78.201399999999992</v>
          </cell>
          <cell r="W89">
            <v>100</v>
          </cell>
          <cell r="X89">
            <v>7.5338932551079667</v>
          </cell>
          <cell r="Y89">
            <v>4.9763942845013007</v>
          </cell>
          <cell r="AB89">
            <v>117.54900000000001</v>
          </cell>
          <cell r="AC89">
            <v>0</v>
          </cell>
          <cell r="AD89">
            <v>74.491000000000014</v>
          </cell>
          <cell r="AE89">
            <v>81.072000000000003</v>
          </cell>
          <cell r="AF89">
            <v>201.01499999999999</v>
          </cell>
          <cell r="AG89" t="e">
            <v>#N/A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355.61399999999998</v>
          </cell>
          <cell r="D90">
            <v>1090.6600000000001</v>
          </cell>
          <cell r="E90">
            <v>880.25599999999997</v>
          </cell>
          <cell r="F90">
            <v>664.61199999999997</v>
          </cell>
          <cell r="G90">
            <v>0</v>
          </cell>
          <cell r="H90">
            <v>1</v>
          </cell>
          <cell r="I90" t="e">
            <v>#N/A</v>
          </cell>
          <cell r="J90">
            <v>912.48800000000006</v>
          </cell>
          <cell r="K90">
            <v>-32.232000000000085</v>
          </cell>
          <cell r="L90">
            <v>0</v>
          </cell>
          <cell r="M90">
            <v>120</v>
          </cell>
          <cell r="V90">
            <v>144.4896</v>
          </cell>
          <cell r="W90">
            <v>200</v>
          </cell>
          <cell r="X90">
            <v>6.8144143246295927</v>
          </cell>
          <cell r="Y90">
            <v>4.599722056120302</v>
          </cell>
          <cell r="AB90">
            <v>157.80799999999999</v>
          </cell>
          <cell r="AC90">
            <v>0</v>
          </cell>
          <cell r="AD90">
            <v>127.38119999999999</v>
          </cell>
          <cell r="AE90">
            <v>149.65720000000002</v>
          </cell>
          <cell r="AF90">
            <v>328.36399999999998</v>
          </cell>
          <cell r="AG90" t="e">
            <v>#N/A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314.62200000000001</v>
          </cell>
          <cell r="D91">
            <v>751.64099999999996</v>
          </cell>
          <cell r="E91">
            <v>693.26099999999997</v>
          </cell>
          <cell r="F91">
            <v>434.70400000000001</v>
          </cell>
          <cell r="G91">
            <v>0</v>
          </cell>
          <cell r="H91">
            <v>1</v>
          </cell>
          <cell r="I91" t="e">
            <v>#N/A</v>
          </cell>
          <cell r="J91">
            <v>735.52099999999996</v>
          </cell>
          <cell r="K91">
            <v>-42.259999999999991</v>
          </cell>
          <cell r="L91">
            <v>0</v>
          </cell>
          <cell r="M91">
            <v>150</v>
          </cell>
          <cell r="V91">
            <v>107.3058</v>
          </cell>
          <cell r="W91">
            <v>150</v>
          </cell>
          <cell r="X91">
            <v>6.846824682356405</v>
          </cell>
          <cell r="Y91">
            <v>4.051076456258655</v>
          </cell>
          <cell r="AB91">
            <v>156.732</v>
          </cell>
          <cell r="AC91">
            <v>0</v>
          </cell>
          <cell r="AD91">
            <v>94.594799999999992</v>
          </cell>
          <cell r="AE91">
            <v>104.1174</v>
          </cell>
          <cell r="AF91">
            <v>285.29500000000002</v>
          </cell>
          <cell r="AG91" t="e">
            <v>#N/A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34</v>
          </cell>
          <cell r="D92">
            <v>72</v>
          </cell>
          <cell r="E92">
            <v>72</v>
          </cell>
          <cell r="F92">
            <v>37</v>
          </cell>
          <cell r="G92">
            <v>0</v>
          </cell>
          <cell r="H92">
            <v>0.4</v>
          </cell>
          <cell r="I92" t="e">
            <v>#N/A</v>
          </cell>
          <cell r="J92">
            <v>138</v>
          </cell>
          <cell r="K92">
            <v>-66</v>
          </cell>
          <cell r="L92">
            <v>0</v>
          </cell>
          <cell r="M92">
            <v>0</v>
          </cell>
          <cell r="V92">
            <v>4.8</v>
          </cell>
          <cell r="X92">
            <v>7.7083333333333339</v>
          </cell>
          <cell r="Y92">
            <v>7.7083333333333339</v>
          </cell>
          <cell r="AB92">
            <v>48</v>
          </cell>
          <cell r="AC92">
            <v>0</v>
          </cell>
          <cell r="AD92">
            <v>12.2</v>
          </cell>
          <cell r="AE92">
            <v>5.8</v>
          </cell>
          <cell r="AF92">
            <v>57</v>
          </cell>
          <cell r="AG92">
            <v>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168</v>
          </cell>
          <cell r="D93">
            <v>2</v>
          </cell>
          <cell r="E93">
            <v>60</v>
          </cell>
          <cell r="F93">
            <v>109</v>
          </cell>
          <cell r="G93">
            <v>0</v>
          </cell>
          <cell r="H93">
            <v>0.6</v>
          </cell>
          <cell r="I93" t="e">
            <v>#N/A</v>
          </cell>
          <cell r="J93">
            <v>78</v>
          </cell>
          <cell r="K93">
            <v>-18</v>
          </cell>
          <cell r="L93">
            <v>0</v>
          </cell>
          <cell r="M93">
            <v>0</v>
          </cell>
          <cell r="V93">
            <v>12</v>
          </cell>
          <cell r="X93">
            <v>9.0833333333333339</v>
          </cell>
          <cell r="Y93">
            <v>9.0833333333333339</v>
          </cell>
          <cell r="AB93">
            <v>0</v>
          </cell>
          <cell r="AC93">
            <v>0</v>
          </cell>
          <cell r="AD93">
            <v>4.8</v>
          </cell>
          <cell r="AE93">
            <v>2.4</v>
          </cell>
          <cell r="AF93">
            <v>21</v>
          </cell>
          <cell r="AG93" t="str">
            <v>у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191</v>
          </cell>
          <cell r="D94">
            <v>1</v>
          </cell>
          <cell r="E94">
            <v>15</v>
          </cell>
          <cell r="F94">
            <v>176</v>
          </cell>
          <cell r="G94">
            <v>0</v>
          </cell>
          <cell r="H94">
            <v>0.6</v>
          </cell>
          <cell r="I94" t="e">
            <v>#N/A</v>
          </cell>
          <cell r="J94">
            <v>31</v>
          </cell>
          <cell r="K94">
            <v>-16</v>
          </cell>
          <cell r="L94">
            <v>0</v>
          </cell>
          <cell r="M94">
            <v>0</v>
          </cell>
          <cell r="V94">
            <v>3</v>
          </cell>
          <cell r="X94">
            <v>58.666666666666664</v>
          </cell>
          <cell r="Y94">
            <v>58.666666666666664</v>
          </cell>
          <cell r="AB94">
            <v>0</v>
          </cell>
          <cell r="AC94">
            <v>0</v>
          </cell>
          <cell r="AD94">
            <v>1.4</v>
          </cell>
          <cell r="AE94">
            <v>1.2</v>
          </cell>
          <cell r="AF94">
            <v>6</v>
          </cell>
          <cell r="AG94" t="str">
            <v>у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147</v>
          </cell>
          <cell r="D95">
            <v>1</v>
          </cell>
          <cell r="E95">
            <v>45</v>
          </cell>
          <cell r="F95">
            <v>105</v>
          </cell>
          <cell r="G95">
            <v>0</v>
          </cell>
          <cell r="H95">
            <v>0.6</v>
          </cell>
          <cell r="I95" t="e">
            <v>#N/A</v>
          </cell>
          <cell r="J95">
            <v>68</v>
          </cell>
          <cell r="K95">
            <v>-23</v>
          </cell>
          <cell r="L95">
            <v>0</v>
          </cell>
          <cell r="M95">
            <v>0</v>
          </cell>
          <cell r="V95">
            <v>9</v>
          </cell>
          <cell r="X95">
            <v>11.666666666666666</v>
          </cell>
          <cell r="Y95">
            <v>11.666666666666666</v>
          </cell>
          <cell r="AB95">
            <v>0</v>
          </cell>
          <cell r="AC95">
            <v>0</v>
          </cell>
          <cell r="AD95">
            <v>7.6</v>
          </cell>
          <cell r="AE95">
            <v>3.8</v>
          </cell>
          <cell r="AF95">
            <v>20</v>
          </cell>
          <cell r="AG95" t="str">
            <v>у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92.072000000000003</v>
          </cell>
          <cell r="D96">
            <v>1148.8119999999999</v>
          </cell>
          <cell r="E96">
            <v>510.80900000000003</v>
          </cell>
          <cell r="F96">
            <v>389.50200000000001</v>
          </cell>
          <cell r="G96">
            <v>0</v>
          </cell>
          <cell r="H96">
            <v>1</v>
          </cell>
          <cell r="I96" t="e">
            <v>#N/A</v>
          </cell>
          <cell r="J96">
            <v>567.65</v>
          </cell>
          <cell r="K96">
            <v>-56.840999999999951</v>
          </cell>
          <cell r="L96">
            <v>0</v>
          </cell>
          <cell r="M96">
            <v>0</v>
          </cell>
          <cell r="V96">
            <v>62.306799999999996</v>
          </cell>
          <cell r="W96">
            <v>50</v>
          </cell>
          <cell r="X96">
            <v>7.053836820379157</v>
          </cell>
          <cell r="Y96">
            <v>6.2513561922615191</v>
          </cell>
          <cell r="AB96">
            <v>199.27500000000001</v>
          </cell>
          <cell r="AC96">
            <v>0</v>
          </cell>
          <cell r="AD96">
            <v>50.579000000000008</v>
          </cell>
          <cell r="AE96">
            <v>70.453399999999988</v>
          </cell>
          <cell r="AF96">
            <v>259.762</v>
          </cell>
          <cell r="AG96" t="e">
            <v>#N/A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B97" t="str">
            <v>шт</v>
          </cell>
          <cell r="C97">
            <v>-1</v>
          </cell>
          <cell r="D97">
            <v>803</v>
          </cell>
          <cell r="E97">
            <v>199</v>
          </cell>
          <cell r="F97">
            <v>601</v>
          </cell>
          <cell r="G97">
            <v>0</v>
          </cell>
          <cell r="H97">
            <v>0.13</v>
          </cell>
          <cell r="I97" t="e">
            <v>#N/A</v>
          </cell>
          <cell r="J97">
            <v>274</v>
          </cell>
          <cell r="K97">
            <v>-75</v>
          </cell>
          <cell r="L97">
            <v>0</v>
          </cell>
          <cell r="M97">
            <v>200</v>
          </cell>
          <cell r="V97">
            <v>39.799999999999997</v>
          </cell>
          <cell r="X97">
            <v>20.125628140703519</v>
          </cell>
          <cell r="Y97">
            <v>15.100502512562816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44</v>
          </cell>
          <cell r="AG97" t="e">
            <v>#N/A</v>
          </cell>
        </row>
        <row r="98">
          <cell r="A98" t="str">
            <v xml:space="preserve"> 372  Ветчина Сочинка ТМ Стародворье. ВЕС ПОКОМ</v>
          </cell>
          <cell r="B98" t="str">
            <v>кг</v>
          </cell>
          <cell r="C98">
            <v>83.682000000000002</v>
          </cell>
          <cell r="D98">
            <v>2.6</v>
          </cell>
          <cell r="E98">
            <v>50.076999999999998</v>
          </cell>
          <cell r="F98">
            <v>37.564999999999998</v>
          </cell>
          <cell r="G98">
            <v>0</v>
          </cell>
          <cell r="H98">
            <v>1</v>
          </cell>
          <cell r="I98" t="e">
            <v>#N/A</v>
          </cell>
          <cell r="J98">
            <v>70.796000000000006</v>
          </cell>
          <cell r="K98">
            <v>-20.719000000000008</v>
          </cell>
          <cell r="L98">
            <v>0</v>
          </cell>
          <cell r="M98">
            <v>0</v>
          </cell>
          <cell r="V98">
            <v>10.0154</v>
          </cell>
          <cell r="W98">
            <v>40</v>
          </cell>
          <cell r="X98">
            <v>7.7445733570301734</v>
          </cell>
          <cell r="Y98">
            <v>3.7507238852167659</v>
          </cell>
          <cell r="AB98">
            <v>0</v>
          </cell>
          <cell r="AC98">
            <v>0</v>
          </cell>
          <cell r="AD98">
            <v>3.5072000000000001</v>
          </cell>
          <cell r="AE98">
            <v>2.6719999999999997</v>
          </cell>
          <cell r="AF98">
            <v>17.686</v>
          </cell>
          <cell r="AG98" t="str">
            <v>у</v>
          </cell>
        </row>
        <row r="99">
          <cell r="A99" t="str">
            <v xml:space="preserve"> 373 Колбаса вареная Сочинка ТМ Стародворье ВЕС ПОКОМ</v>
          </cell>
          <cell r="B99" t="str">
            <v>кг</v>
          </cell>
          <cell r="C99">
            <v>87.998000000000005</v>
          </cell>
          <cell r="D99">
            <v>2.65</v>
          </cell>
          <cell r="E99">
            <v>77.28</v>
          </cell>
          <cell r="F99">
            <v>12.06</v>
          </cell>
          <cell r="G99">
            <v>0</v>
          </cell>
          <cell r="H99">
            <v>1</v>
          </cell>
          <cell r="I99" t="e">
            <v>#N/A</v>
          </cell>
          <cell r="J99">
            <v>103.601</v>
          </cell>
          <cell r="K99">
            <v>-26.320999999999998</v>
          </cell>
          <cell r="L99">
            <v>0</v>
          </cell>
          <cell r="M99">
            <v>50</v>
          </cell>
          <cell r="V99">
            <v>15.456</v>
          </cell>
          <cell r="W99">
            <v>50</v>
          </cell>
          <cell r="X99">
            <v>7.250258799171843</v>
          </cell>
          <cell r="Y99">
            <v>0.78027950310559013</v>
          </cell>
          <cell r="AB99">
            <v>0</v>
          </cell>
          <cell r="AC99">
            <v>0</v>
          </cell>
          <cell r="AD99">
            <v>9.1036000000000001</v>
          </cell>
          <cell r="AE99">
            <v>6.1576000000000004</v>
          </cell>
          <cell r="AF99">
            <v>25.818000000000001</v>
          </cell>
          <cell r="AG99" t="str">
            <v>у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B100" t="str">
            <v>шт</v>
          </cell>
          <cell r="C100">
            <v>112</v>
          </cell>
          <cell r="D100">
            <v>55</v>
          </cell>
          <cell r="E100">
            <v>115</v>
          </cell>
          <cell r="F100">
            <v>72</v>
          </cell>
          <cell r="G100">
            <v>0</v>
          </cell>
          <cell r="H100">
            <v>0.6</v>
          </cell>
          <cell r="I100" t="e">
            <v>#N/A</v>
          </cell>
          <cell r="J100">
            <v>165</v>
          </cell>
          <cell r="K100">
            <v>-50</v>
          </cell>
          <cell r="L100">
            <v>0</v>
          </cell>
          <cell r="M100">
            <v>60</v>
          </cell>
          <cell r="V100">
            <v>23</v>
          </cell>
          <cell r="W100">
            <v>40</v>
          </cell>
          <cell r="X100">
            <v>7.4782608695652177</v>
          </cell>
          <cell r="Y100">
            <v>3.1304347826086958</v>
          </cell>
          <cell r="AB100">
            <v>0</v>
          </cell>
          <cell r="AC100">
            <v>0</v>
          </cell>
          <cell r="AD100">
            <v>19.399999999999999</v>
          </cell>
          <cell r="AE100">
            <v>18.2</v>
          </cell>
          <cell r="AF100">
            <v>25</v>
          </cell>
          <cell r="AG100" t="str">
            <v>у</v>
          </cell>
        </row>
        <row r="101">
          <cell r="A101" t="str">
            <v xml:space="preserve"> 377  Колбаса Молочная Дугушка 0,6кг ТМ Стародворье  ПОКОМ</v>
          </cell>
          <cell r="B101" t="str">
            <v>шт</v>
          </cell>
          <cell r="C101">
            <v>56</v>
          </cell>
          <cell r="D101">
            <v>140</v>
          </cell>
          <cell r="E101">
            <v>138</v>
          </cell>
          <cell r="F101">
            <v>73</v>
          </cell>
          <cell r="G101">
            <v>0</v>
          </cell>
          <cell r="H101">
            <v>0.6</v>
          </cell>
          <cell r="I101" t="e">
            <v>#N/A</v>
          </cell>
          <cell r="J101">
            <v>204</v>
          </cell>
          <cell r="K101">
            <v>-66</v>
          </cell>
          <cell r="L101">
            <v>0</v>
          </cell>
          <cell r="M101">
            <v>50</v>
          </cell>
          <cell r="V101">
            <v>27.6</v>
          </cell>
          <cell r="W101">
            <v>50</v>
          </cell>
          <cell r="X101">
            <v>6.2681159420289854</v>
          </cell>
          <cell r="Y101">
            <v>2.6449275362318838</v>
          </cell>
          <cell r="AB101">
            <v>0</v>
          </cell>
          <cell r="AC101">
            <v>0</v>
          </cell>
          <cell r="AD101">
            <v>20.6</v>
          </cell>
          <cell r="AE101">
            <v>21.8</v>
          </cell>
          <cell r="AF101">
            <v>38</v>
          </cell>
          <cell r="AG101" t="e">
            <v>#N/A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B102" t="str">
            <v>шт</v>
          </cell>
          <cell r="C102">
            <v>-1</v>
          </cell>
          <cell r="D102">
            <v>793</v>
          </cell>
          <cell r="E102">
            <v>147</v>
          </cell>
          <cell r="F102">
            <v>634</v>
          </cell>
          <cell r="G102">
            <v>0</v>
          </cell>
          <cell r="H102">
            <v>0.13</v>
          </cell>
          <cell r="I102" t="e">
            <v>#N/A</v>
          </cell>
          <cell r="J102">
            <v>207</v>
          </cell>
          <cell r="K102">
            <v>-60</v>
          </cell>
          <cell r="L102">
            <v>0</v>
          </cell>
          <cell r="M102">
            <v>200</v>
          </cell>
          <cell r="V102">
            <v>29.4</v>
          </cell>
          <cell r="X102">
            <v>28.367346938775512</v>
          </cell>
          <cell r="Y102">
            <v>21.564625850340136</v>
          </cell>
          <cell r="AB102">
            <v>0</v>
          </cell>
          <cell r="AC102">
            <v>0</v>
          </cell>
          <cell r="AD102">
            <v>66</v>
          </cell>
          <cell r="AE102">
            <v>4.5999999999999996</v>
          </cell>
          <cell r="AF102">
            <v>45</v>
          </cell>
          <cell r="AG102" t="e">
            <v>#N/A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B103" t="str">
            <v>шт</v>
          </cell>
          <cell r="C103">
            <v>2335</v>
          </cell>
          <cell r="D103">
            <v>1757</v>
          </cell>
          <cell r="E103">
            <v>2674</v>
          </cell>
          <cell r="F103">
            <v>1733</v>
          </cell>
          <cell r="G103">
            <v>0</v>
          </cell>
          <cell r="H103">
            <v>0.28000000000000003</v>
          </cell>
          <cell r="I103" t="e">
            <v>#N/A</v>
          </cell>
          <cell r="J103">
            <v>2949</v>
          </cell>
          <cell r="K103">
            <v>-275</v>
          </cell>
          <cell r="L103">
            <v>0</v>
          </cell>
          <cell r="M103">
            <v>500</v>
          </cell>
          <cell r="V103">
            <v>358.4</v>
          </cell>
          <cell r="W103">
            <v>500</v>
          </cell>
          <cell r="X103">
            <v>7.6255580357142865</v>
          </cell>
          <cell r="Y103">
            <v>4.8353794642857144</v>
          </cell>
          <cell r="AB103">
            <v>882</v>
          </cell>
          <cell r="AC103">
            <v>0</v>
          </cell>
          <cell r="AD103">
            <v>409.6</v>
          </cell>
          <cell r="AE103">
            <v>350.6</v>
          </cell>
          <cell r="AF103">
            <v>1322</v>
          </cell>
          <cell r="AG103" t="e">
            <v>#N/A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B104" t="str">
            <v>шт</v>
          </cell>
          <cell r="C104">
            <v>128</v>
          </cell>
          <cell r="D104">
            <v>271</v>
          </cell>
          <cell r="E104">
            <v>382</v>
          </cell>
          <cell r="F104">
            <v>2</v>
          </cell>
          <cell r="G104">
            <v>0</v>
          </cell>
          <cell r="H104">
            <v>0.4</v>
          </cell>
          <cell r="I104" t="e">
            <v>#N/A</v>
          </cell>
          <cell r="J104">
            <v>601</v>
          </cell>
          <cell r="K104">
            <v>-219</v>
          </cell>
          <cell r="L104">
            <v>0</v>
          </cell>
          <cell r="M104">
            <v>0</v>
          </cell>
          <cell r="V104">
            <v>76.400000000000006</v>
          </cell>
          <cell r="W104">
            <v>3750</v>
          </cell>
          <cell r="X104">
            <v>49.109947643979055</v>
          </cell>
          <cell r="Y104">
            <v>2.6178010471204185E-2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26</v>
          </cell>
          <cell r="AG104" t="e">
            <v>#N/A</v>
          </cell>
        </row>
        <row r="105">
          <cell r="A105" t="str">
            <v xml:space="preserve"> 388  Сосиски Восточные Халяль ТМ Вязанка 0,33 кг АК. ПОКОМ</v>
          </cell>
          <cell r="B105" t="str">
            <v>шт</v>
          </cell>
          <cell r="C105">
            <v>152</v>
          </cell>
          <cell r="D105">
            <v>226</v>
          </cell>
          <cell r="E105">
            <v>369</v>
          </cell>
          <cell r="G105">
            <v>0</v>
          </cell>
          <cell r="H105">
            <v>0.33</v>
          </cell>
          <cell r="I105" t="e">
            <v>#N/A</v>
          </cell>
          <cell r="J105">
            <v>646</v>
          </cell>
          <cell r="K105">
            <v>-277</v>
          </cell>
          <cell r="L105">
            <v>0</v>
          </cell>
          <cell r="M105">
            <v>200</v>
          </cell>
          <cell r="V105">
            <v>73.8</v>
          </cell>
          <cell r="W105">
            <v>200</v>
          </cell>
          <cell r="X105">
            <v>5.4200542005420056</v>
          </cell>
          <cell r="Y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18</v>
          </cell>
          <cell r="AG105" t="e">
            <v>#N/A</v>
          </cell>
        </row>
        <row r="106">
          <cell r="A106" t="str">
            <v>БОНУС_273  Сосиски Сочинки с сочной грудинкой, МГС 0.4кг,   ПОКОМ</v>
          </cell>
          <cell r="B106" t="str">
            <v>шт</v>
          </cell>
          <cell r="C106">
            <v>-737</v>
          </cell>
          <cell r="D106">
            <v>1007</v>
          </cell>
          <cell r="E106">
            <v>1255</v>
          </cell>
          <cell r="F106">
            <v>-810</v>
          </cell>
          <cell r="G106" t="str">
            <v>ак</v>
          </cell>
          <cell r="H106">
            <v>0</v>
          </cell>
          <cell r="I106" t="e">
            <v>#N/A</v>
          </cell>
          <cell r="J106">
            <v>1290</v>
          </cell>
          <cell r="K106">
            <v>-35</v>
          </cell>
          <cell r="L106">
            <v>0</v>
          </cell>
          <cell r="M106">
            <v>0</v>
          </cell>
          <cell r="V106">
            <v>251</v>
          </cell>
          <cell r="X106">
            <v>-3.2270916334661353</v>
          </cell>
          <cell r="Y106">
            <v>-3.2270916334661353</v>
          </cell>
          <cell r="AB106">
            <v>0</v>
          </cell>
          <cell r="AC106">
            <v>0</v>
          </cell>
          <cell r="AD106">
            <v>0</v>
          </cell>
          <cell r="AE106">
            <v>146.4</v>
          </cell>
          <cell r="AF106">
            <v>233</v>
          </cell>
          <cell r="AG106" t="e">
            <v>#N/A</v>
          </cell>
        </row>
        <row r="107">
          <cell r="A107" t="str">
            <v>БОНУС_283  Сосиски Сочинки, ВЕС, ТМ Стародворье ПОКОМ</v>
          </cell>
          <cell r="B107" t="str">
            <v>кг</v>
          </cell>
          <cell r="C107">
            <v>-403.04199999999997</v>
          </cell>
          <cell r="D107">
            <v>449.66399999999999</v>
          </cell>
          <cell r="E107">
            <v>432.57100000000003</v>
          </cell>
          <cell r="F107">
            <v>-321.18599999999998</v>
          </cell>
          <cell r="G107" t="str">
            <v>ак</v>
          </cell>
          <cell r="H107">
            <v>0</v>
          </cell>
          <cell r="I107" t="e">
            <v>#N/A</v>
          </cell>
          <cell r="J107">
            <v>512.47500000000002</v>
          </cell>
          <cell r="K107">
            <v>-79.903999999999996</v>
          </cell>
          <cell r="L107">
            <v>0</v>
          </cell>
          <cell r="M107">
            <v>0</v>
          </cell>
          <cell r="V107">
            <v>86.514200000000002</v>
          </cell>
          <cell r="X107">
            <v>-3.7125234932531304</v>
          </cell>
          <cell r="Y107">
            <v>-3.7125234932531304</v>
          </cell>
          <cell r="AB107">
            <v>0</v>
          </cell>
          <cell r="AC107">
            <v>0</v>
          </cell>
          <cell r="AD107">
            <v>107.1046</v>
          </cell>
          <cell r="AE107">
            <v>99.123599999999996</v>
          </cell>
          <cell r="AF107">
            <v>94.938999999999993</v>
          </cell>
          <cell r="AG107" t="e">
            <v>#N/A</v>
          </cell>
        </row>
        <row r="108">
          <cell r="A108" t="str">
            <v>БОНУС_305  Колбаса Сервелат Мясорубский с мелкорубленным окороком в/у  ТМ Стародворье ВЕС   ПОКОМ</v>
          </cell>
          <cell r="B108" t="str">
            <v>кг</v>
          </cell>
          <cell r="C108">
            <v>-78.153000000000006</v>
          </cell>
          <cell r="D108">
            <v>106.578</v>
          </cell>
          <cell r="E108">
            <v>140.68299999999999</v>
          </cell>
          <cell r="F108">
            <v>-79.106999999999999</v>
          </cell>
          <cell r="G108" t="str">
            <v>ак</v>
          </cell>
          <cell r="H108">
            <v>0</v>
          </cell>
          <cell r="I108" t="e">
            <v>#N/A</v>
          </cell>
          <cell r="J108">
            <v>212.09</v>
          </cell>
          <cell r="K108">
            <v>-71.407000000000011</v>
          </cell>
          <cell r="L108">
            <v>0</v>
          </cell>
          <cell r="M108">
            <v>0</v>
          </cell>
          <cell r="V108">
            <v>28.136599999999998</v>
          </cell>
          <cell r="X108">
            <v>-2.8115337318652576</v>
          </cell>
          <cell r="Y108">
            <v>-2.8115337318652576</v>
          </cell>
          <cell r="AB108">
            <v>0</v>
          </cell>
          <cell r="AC108">
            <v>0</v>
          </cell>
          <cell r="AD108">
            <v>0</v>
          </cell>
          <cell r="AE108">
            <v>15.630600000000001</v>
          </cell>
          <cell r="AF108">
            <v>22.983000000000001</v>
          </cell>
          <cell r="AG108" t="e">
            <v>#N/A</v>
          </cell>
        </row>
        <row r="109">
          <cell r="A109" t="str">
            <v>БОНУС_307 Колбаса Сервелат Мясорубский с мелкорубленным окороком 0,35 кг срез ТМ Стародворье   Поком</v>
          </cell>
          <cell r="B109" t="str">
            <v>шт</v>
          </cell>
          <cell r="C109">
            <v>-149</v>
          </cell>
          <cell r="D109">
            <v>227</v>
          </cell>
          <cell r="E109">
            <v>289</v>
          </cell>
          <cell r="F109">
            <v>-181</v>
          </cell>
          <cell r="G109" t="str">
            <v>ак</v>
          </cell>
          <cell r="H109">
            <v>0</v>
          </cell>
          <cell r="I109" t="e">
            <v>#N/A</v>
          </cell>
          <cell r="J109">
            <v>296</v>
          </cell>
          <cell r="K109">
            <v>-7</v>
          </cell>
          <cell r="L109">
            <v>0</v>
          </cell>
          <cell r="M109">
            <v>0</v>
          </cell>
          <cell r="V109">
            <v>57.8</v>
          </cell>
          <cell r="X109">
            <v>-3.1314878892733566</v>
          </cell>
          <cell r="Y109">
            <v>-3.1314878892733566</v>
          </cell>
          <cell r="AB109">
            <v>0</v>
          </cell>
          <cell r="AC109">
            <v>0</v>
          </cell>
          <cell r="AD109">
            <v>0</v>
          </cell>
          <cell r="AE109">
            <v>29.6</v>
          </cell>
          <cell r="AF109">
            <v>59</v>
          </cell>
          <cell r="AG109" t="e">
            <v>#N/A</v>
          </cell>
        </row>
        <row r="110">
          <cell r="A110" t="str">
            <v>БОНУС_Колбаса Докторская Особая ТМ Особый рецепт,  0,5кг, ПОКОМ</v>
          </cell>
          <cell r="B110" t="str">
            <v>шт</v>
          </cell>
          <cell r="C110">
            <v>-163</v>
          </cell>
          <cell r="D110">
            <v>205</v>
          </cell>
          <cell r="E110">
            <v>271</v>
          </cell>
          <cell r="F110">
            <v>-194</v>
          </cell>
          <cell r="G110" t="str">
            <v>ак</v>
          </cell>
          <cell r="H110">
            <v>0</v>
          </cell>
          <cell r="I110" t="e">
            <v>#N/A</v>
          </cell>
          <cell r="J110">
            <v>295</v>
          </cell>
          <cell r="K110">
            <v>-24</v>
          </cell>
          <cell r="L110">
            <v>0</v>
          </cell>
          <cell r="M110">
            <v>0</v>
          </cell>
          <cell r="V110">
            <v>54.2</v>
          </cell>
          <cell r="X110">
            <v>-3.5793357933579335</v>
          </cell>
          <cell r="Y110">
            <v>-3.5793357933579335</v>
          </cell>
          <cell r="AB110">
            <v>0</v>
          </cell>
          <cell r="AC110">
            <v>0</v>
          </cell>
          <cell r="AD110">
            <v>61.6</v>
          </cell>
          <cell r="AE110">
            <v>42.4</v>
          </cell>
          <cell r="AF110">
            <v>75</v>
          </cell>
          <cell r="AG11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07.10.2023 - 13.10.2023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43.000999999999998</v>
          </cell>
        </row>
        <row r="8">
          <cell r="A8" t="str">
            <v xml:space="preserve"> 004   Колбаса Вязанка со шпиком, вектор ВЕС, ПОКОМ</v>
          </cell>
          <cell r="F8">
            <v>136.5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</v>
          </cell>
          <cell r="F9">
            <v>661.14499999999998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824.45399999999995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2.6</v>
          </cell>
          <cell r="F11">
            <v>2008.269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391.101</v>
          </cell>
        </row>
        <row r="13">
          <cell r="A13" t="str">
            <v xml:space="preserve"> 020  Ветчина Столичная Вязанка, вектор 0.5кг, ПОКОМ</v>
          </cell>
          <cell r="F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8</v>
          </cell>
          <cell r="F14">
            <v>392</v>
          </cell>
        </row>
        <row r="15">
          <cell r="A15" t="str">
            <v xml:space="preserve"> 022  Колбаса Вязанка со шпиком, вектор 0,5кг, ПОКОМ</v>
          </cell>
          <cell r="D15">
            <v>1</v>
          </cell>
          <cell r="F15">
            <v>429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8</v>
          </cell>
          <cell r="F16">
            <v>1596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27</v>
          </cell>
          <cell r="F17">
            <v>4319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868</v>
          </cell>
          <cell r="F18">
            <v>4146</v>
          </cell>
        </row>
        <row r="19">
          <cell r="A19" t="str">
            <v xml:space="preserve"> 034  Сосиски Рубленые, Вязанка вискофан МГС, 0.5кг, ПОКОМ</v>
          </cell>
          <cell r="F19">
            <v>335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2</v>
          </cell>
          <cell r="F20">
            <v>233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F21">
            <v>193</v>
          </cell>
        </row>
        <row r="22">
          <cell r="A22" t="str">
            <v xml:space="preserve"> 054  Колбаса вареная Филейбургская с филе сочного окорока, 0,45 кг, БАВАРУШКА ПОКОМ</v>
          </cell>
          <cell r="F22">
            <v>1</v>
          </cell>
        </row>
        <row r="23">
          <cell r="A23" t="str">
            <v xml:space="preserve"> 055  Колбаса вареная Филейбургская, 0,45 кг, БАВАРУШКА ПОКОМ</v>
          </cell>
          <cell r="F23">
            <v>426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1</v>
          </cell>
          <cell r="F24">
            <v>517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F25">
            <v>405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2</v>
          </cell>
          <cell r="F26">
            <v>12</v>
          </cell>
        </row>
        <row r="27">
          <cell r="A27" t="str">
            <v xml:space="preserve"> 068  Колбаса Особая ТМ Особый рецепт, 0,5 кг, ПОКОМ</v>
          </cell>
          <cell r="D27">
            <v>1</v>
          </cell>
          <cell r="F27">
            <v>219</v>
          </cell>
        </row>
        <row r="28">
          <cell r="A28" t="str">
            <v xml:space="preserve"> 079  Колбаса Сервелат Кремлевский,  0.35 кг, ПОКОМ</v>
          </cell>
          <cell r="F28">
            <v>131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3</v>
          </cell>
          <cell r="F29">
            <v>1404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2</v>
          </cell>
          <cell r="F30">
            <v>401</v>
          </cell>
        </row>
        <row r="31">
          <cell r="A31" t="str">
            <v xml:space="preserve"> 092  Сосиски Баварские с сыром,  0.42кг,ПОКОМ</v>
          </cell>
          <cell r="D31">
            <v>4</v>
          </cell>
          <cell r="F31">
            <v>5582</v>
          </cell>
        </row>
        <row r="32">
          <cell r="A32" t="str">
            <v xml:space="preserve"> 095  Сосиски Баварские,  0.42кг, БАВАРУШКИ ПОКОМ</v>
          </cell>
          <cell r="D32">
            <v>2</v>
          </cell>
          <cell r="F32">
            <v>10</v>
          </cell>
        </row>
        <row r="33">
          <cell r="A33" t="str">
            <v xml:space="preserve"> 096  Сосиски Баварские,  0.42кг,ПОКОМ</v>
          </cell>
          <cell r="D33">
            <v>33</v>
          </cell>
          <cell r="F33">
            <v>9128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11</v>
          </cell>
          <cell r="F34">
            <v>1086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260</v>
          </cell>
          <cell r="F35">
            <v>789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3</v>
          </cell>
          <cell r="F36">
            <v>1201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15</v>
          </cell>
          <cell r="F37">
            <v>1459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2.4</v>
          </cell>
          <cell r="F38">
            <v>690.96799999999996</v>
          </cell>
        </row>
        <row r="39">
          <cell r="A39" t="str">
            <v xml:space="preserve"> 201  Ветчина Нежная ТМ Особый рецепт, (2,5кг), ПОКОМ</v>
          </cell>
          <cell r="D39">
            <v>60.3</v>
          </cell>
          <cell r="F39">
            <v>7363.3469999999998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F40">
            <v>456.62700000000001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3.2</v>
          </cell>
          <cell r="F41">
            <v>1015.332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10</v>
          </cell>
          <cell r="F42">
            <v>331.59199999999998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80.3</v>
          </cell>
          <cell r="F43">
            <v>13903.075999999999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270.14499999999998</v>
          </cell>
        </row>
        <row r="45">
          <cell r="A45" t="str">
            <v xml:space="preserve"> 225  Колбаса Дугушка со шпиком, ВЕС, ТМ Стародворье   ПОКОМ</v>
          </cell>
          <cell r="F45">
            <v>128.90700000000001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3.2</v>
          </cell>
          <cell r="F46">
            <v>700.48299999999995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52.6</v>
          </cell>
          <cell r="F47">
            <v>4626.6909999999998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35.1</v>
          </cell>
          <cell r="F48">
            <v>6855.7070000000003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0.8</v>
          </cell>
          <cell r="F49">
            <v>384.17899999999997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0.8</v>
          </cell>
          <cell r="F50">
            <v>533.18100000000004</v>
          </cell>
        </row>
        <row r="51">
          <cell r="A51" t="str">
            <v xml:space="preserve"> 240  Колбаса Салями охотничья, ВЕС. ПОКОМ</v>
          </cell>
          <cell r="F51">
            <v>16.454000000000001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1.6</v>
          </cell>
          <cell r="F52">
            <v>799.39099999999996</v>
          </cell>
        </row>
        <row r="53">
          <cell r="A53" t="str">
            <v xml:space="preserve"> 243  Колбаса Сервелат Зернистый, ВЕС.  ПОКОМ</v>
          </cell>
          <cell r="F53">
            <v>122.426</v>
          </cell>
        </row>
        <row r="54">
          <cell r="A54" t="str">
            <v xml:space="preserve"> 244  Колбаса Сервелат Кремлевский, ВЕС. ПОКОМ</v>
          </cell>
          <cell r="F54">
            <v>2.9</v>
          </cell>
        </row>
        <row r="55">
          <cell r="A55" t="str">
            <v xml:space="preserve"> 247  Сардельки Нежные, ВЕС.  ПОКОМ</v>
          </cell>
          <cell r="D55">
            <v>1.2909999999999999</v>
          </cell>
          <cell r="F55">
            <v>287.89100000000002</v>
          </cell>
        </row>
        <row r="56">
          <cell r="A56" t="str">
            <v xml:space="preserve"> 248  Сардельки Сочные ТМ Особый рецепт,   ПОКОМ</v>
          </cell>
          <cell r="F56">
            <v>297.97899999999998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6.3</v>
          </cell>
          <cell r="F57">
            <v>1828.4960000000001</v>
          </cell>
        </row>
        <row r="58">
          <cell r="A58" t="str">
            <v xml:space="preserve"> 254 Сосиски Датские, ВЕС, ТМ КОЛБАСНЫЙ СТАНДАРТ ПОКОМ</v>
          </cell>
          <cell r="F58">
            <v>31.4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F59">
            <v>128.69499999999999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D60">
            <v>2.6</v>
          </cell>
          <cell r="F60">
            <v>253.55500000000001</v>
          </cell>
        </row>
        <row r="61">
          <cell r="A61" t="str">
            <v xml:space="preserve"> 263  Шпикачки Стародворские, ВЕС.  ПОКОМ</v>
          </cell>
          <cell r="F61">
            <v>170.255</v>
          </cell>
        </row>
        <row r="62">
          <cell r="A62" t="str">
            <v xml:space="preserve"> 265  Колбаса Балыкбургская, ВЕС, ТМ Баварушка  ПОКОМ</v>
          </cell>
          <cell r="D62">
            <v>2.2999999999999998</v>
          </cell>
          <cell r="F62">
            <v>545.55499999999995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F63">
            <v>621.83500000000004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D64">
            <v>6.4</v>
          </cell>
          <cell r="F64">
            <v>672.86900000000003</v>
          </cell>
        </row>
        <row r="65">
          <cell r="A65" t="str">
            <v xml:space="preserve"> 268  Сосиски Филейбургские с филе сочного окорока, ВЕС, ТМ Баварушка  ПОКОМ</v>
          </cell>
          <cell r="D65">
            <v>0.8</v>
          </cell>
          <cell r="F65">
            <v>0.8</v>
          </cell>
        </row>
        <row r="66">
          <cell r="A66" t="str">
            <v xml:space="preserve"> 272  Колбаса Сервелат Филедворский, фиброуз, в/у 0,35 кг срез,  ПОКОМ</v>
          </cell>
          <cell r="D66">
            <v>11</v>
          </cell>
          <cell r="F66">
            <v>1880</v>
          </cell>
        </row>
        <row r="67">
          <cell r="A67" t="str">
            <v xml:space="preserve"> 273  Сосиски Сочинки с сочной грудинкой, МГС 0.4кг,   ПОКОМ</v>
          </cell>
          <cell r="D67">
            <v>47</v>
          </cell>
          <cell r="F67">
            <v>5375</v>
          </cell>
        </row>
        <row r="68">
          <cell r="A68" t="str">
            <v xml:space="preserve"> 276  Колбаса Сливушка ТМ Вязанка в оболочке полиамид 0,45 кг  ПОКОМ</v>
          </cell>
          <cell r="D68">
            <v>46</v>
          </cell>
          <cell r="F68">
            <v>3500</v>
          </cell>
        </row>
        <row r="69">
          <cell r="A69" t="str">
            <v xml:space="preserve"> 277  Колбаса Мясорубская ТМ Стародворье с сочной грудинкой , 0,35 кг срез  ПОКОМ</v>
          </cell>
          <cell r="D69">
            <v>9</v>
          </cell>
          <cell r="F69">
            <v>10</v>
          </cell>
        </row>
        <row r="70">
          <cell r="A70" t="str">
            <v xml:space="preserve"> 283  Сосиски Сочинки, ВЕС, ТМ Стародворье ПОКОМ</v>
          </cell>
          <cell r="D70">
            <v>2.6</v>
          </cell>
          <cell r="F70">
            <v>661.48500000000001</v>
          </cell>
        </row>
        <row r="71">
          <cell r="A71" t="str">
            <v xml:space="preserve"> 285  Паштет печеночный со слив.маслом ТМ Стародворье ламистер 0,1 кг  ПОКОМ</v>
          </cell>
          <cell r="D71">
            <v>3</v>
          </cell>
          <cell r="F71">
            <v>555</v>
          </cell>
        </row>
        <row r="72">
          <cell r="A72" t="str">
            <v xml:space="preserve"> 296  Колбаса Мясорубская с рубленой грудинкой 0,35кг срез ТМ Стародворье  ПОКОМ</v>
          </cell>
          <cell r="D72">
            <v>14</v>
          </cell>
          <cell r="F72">
            <v>1842</v>
          </cell>
        </row>
        <row r="73">
          <cell r="A73" t="str">
            <v xml:space="preserve"> 297  Колбаса Мясорубская с рубленой грудинкой ВЕС ТМ Стародворье  ПОКОМ</v>
          </cell>
          <cell r="F73">
            <v>371.70299999999997</v>
          </cell>
        </row>
        <row r="74">
          <cell r="A74" t="str">
            <v xml:space="preserve"> 301  Сосиски Сочинки по-баварски с сыром,  0.4кг, ТМ Стародворье  ПОКОМ</v>
          </cell>
          <cell r="D74">
            <v>34</v>
          </cell>
          <cell r="F74">
            <v>5099</v>
          </cell>
        </row>
        <row r="75">
          <cell r="A75" t="str">
            <v xml:space="preserve"> 302  Сосиски Сочинки по-баварски,  0.4кг, ТМ Стародворье  ПОКОМ</v>
          </cell>
          <cell r="D75">
            <v>28</v>
          </cell>
          <cell r="F75">
            <v>5806</v>
          </cell>
        </row>
        <row r="76">
          <cell r="A76" t="str">
            <v xml:space="preserve"> 303  Колбаса Мясорубская ТМ Стародворье с рубленой грудинкой в/у 0,4 кг срез  ПОКОМ</v>
          </cell>
          <cell r="F76">
            <v>3</v>
          </cell>
        </row>
        <row r="77">
          <cell r="A77" t="str">
            <v xml:space="preserve"> 304  Колбаса Салями Мясорубская с рубленным шпиком ВЕС ТМ Стародворье  ПОКОМ</v>
          </cell>
          <cell r="F77">
            <v>70.247</v>
          </cell>
        </row>
        <row r="78">
          <cell r="A78" t="str">
            <v xml:space="preserve"> 305  Колбаса Сервелат Мясорубский с мелкорубленным окороком в/у  ТМ Стародворье ВЕС   ПОКОМ</v>
          </cell>
          <cell r="F78">
            <v>131.779</v>
          </cell>
        </row>
        <row r="79">
          <cell r="A79" t="str">
            <v xml:space="preserve"> 306  Колбаса Салями Мясорубская с рубленым шпиком 0,35 кг срез ТМ Стародворье   Поком</v>
          </cell>
          <cell r="D79">
            <v>6</v>
          </cell>
          <cell r="F79">
            <v>1278</v>
          </cell>
        </row>
        <row r="80">
          <cell r="A80" t="str">
            <v xml:space="preserve"> 307  Колбаса Сервелат Мясорубский с мелкорубленным окороком 0,35 кг срез ТМ Стародворье   Поком</v>
          </cell>
          <cell r="D80">
            <v>14</v>
          </cell>
          <cell r="F80">
            <v>1985</v>
          </cell>
        </row>
        <row r="81">
          <cell r="A81" t="str">
            <v xml:space="preserve"> 309  Сосиски Сочинки с сыром 0,4 кг ТМ Стародворье  ПОКОМ</v>
          </cell>
          <cell r="D81">
            <v>9</v>
          </cell>
          <cell r="F81">
            <v>1540</v>
          </cell>
        </row>
        <row r="82">
          <cell r="A82" t="str">
            <v xml:space="preserve"> 312  Ветчина Филейская ВЕС ТМ  Вязанка ТС Столичная  ПОКОМ</v>
          </cell>
          <cell r="F82">
            <v>377.238</v>
          </cell>
        </row>
        <row r="83">
          <cell r="A83" t="str">
            <v xml:space="preserve"> 314  Крылышки копченые на решетке 0,3 кг ТМ Ядрена копоть  ПОКОМ</v>
          </cell>
          <cell r="D83">
            <v>1</v>
          </cell>
          <cell r="F83">
            <v>89</v>
          </cell>
        </row>
        <row r="84">
          <cell r="A84" t="str">
            <v xml:space="preserve"> 315  Колбаса вареная Молокуша ТМ Вязанка ВЕС, ПОКОМ</v>
          </cell>
          <cell r="D84">
            <v>11.2</v>
          </cell>
          <cell r="F84">
            <v>1432.8820000000001</v>
          </cell>
        </row>
        <row r="85">
          <cell r="A85" t="str">
            <v xml:space="preserve"> 316  Колбаса Нежная ТМ Зареченские ВЕС  ПОКОМ</v>
          </cell>
          <cell r="F85">
            <v>198.32</v>
          </cell>
        </row>
        <row r="86">
          <cell r="A86" t="str">
            <v xml:space="preserve"> 317 Колбаса Сервелат Рижский ТМ Зареченские, ВЕС  ПОКОМ</v>
          </cell>
          <cell r="F86">
            <v>18.776</v>
          </cell>
        </row>
        <row r="87">
          <cell r="A87" t="str">
            <v xml:space="preserve"> 318  Сосиски Датские ТМ Зареченские, ВЕС  ПОКОМ</v>
          </cell>
          <cell r="D87">
            <v>11.3</v>
          </cell>
          <cell r="F87">
            <v>3431.9929999999999</v>
          </cell>
        </row>
        <row r="88">
          <cell r="A88" t="str">
            <v xml:space="preserve"> 319  Колбаса вареная Филейская ТМ Вязанка ТС Классическая, 0,45 кг. ПОКОМ</v>
          </cell>
          <cell r="D88">
            <v>642</v>
          </cell>
          <cell r="F88">
            <v>5780</v>
          </cell>
        </row>
        <row r="89">
          <cell r="A89" t="str">
            <v xml:space="preserve"> 322  Колбаса вареная Молокуша 0,45кг ТМ Вязанка  ПОКОМ</v>
          </cell>
          <cell r="D89">
            <v>848</v>
          </cell>
          <cell r="F89">
            <v>5602</v>
          </cell>
        </row>
        <row r="90">
          <cell r="A90" t="str">
            <v xml:space="preserve"> 324  Ветчина Филейская ТМ Вязанка Столичная 0,45 кг ПОКОМ</v>
          </cell>
          <cell r="D90">
            <v>13</v>
          </cell>
          <cell r="F90">
            <v>936</v>
          </cell>
        </row>
        <row r="91">
          <cell r="A91" t="str">
            <v xml:space="preserve"> 325  Сосиски Сочинки по-баварски с сыром Стародворье, ВЕС ПОКОМ</v>
          </cell>
          <cell r="F91">
            <v>58.017000000000003</v>
          </cell>
        </row>
        <row r="92">
          <cell r="A92" t="str">
            <v xml:space="preserve"> 327  Сосиски Сочинки с сыром ТМ Стародворье, ВЕС ПОКОМ</v>
          </cell>
          <cell r="F92">
            <v>3.9009999999999998</v>
          </cell>
        </row>
        <row r="93">
          <cell r="A93" t="str">
            <v xml:space="preserve"> 328  Сардельки Сочинки Стародворье ТМ  0,4 кг ПОКОМ</v>
          </cell>
          <cell r="D93">
            <v>7</v>
          </cell>
          <cell r="F93">
            <v>362</v>
          </cell>
        </row>
        <row r="94">
          <cell r="A94" t="str">
            <v xml:space="preserve"> 329  Сардельки Сочинки с сыром Стародворье ТМ, 0,4 кг. ПОКОМ</v>
          </cell>
          <cell r="D94">
            <v>4</v>
          </cell>
          <cell r="F94">
            <v>512</v>
          </cell>
        </row>
        <row r="95">
          <cell r="A95" t="str">
            <v xml:space="preserve"> 330  Колбаса вареная Филейская ТМ Вязанка ТС Классическая ВЕС  ПОКОМ</v>
          </cell>
          <cell r="D95">
            <v>3.9359999999999999</v>
          </cell>
          <cell r="F95">
            <v>1264.605</v>
          </cell>
        </row>
        <row r="96">
          <cell r="A96" t="str">
            <v xml:space="preserve"> 331  Сосиски Сочинки по-баварски ВЕС ТМ Стародворье  Поком</v>
          </cell>
          <cell r="F96">
            <v>46.41</v>
          </cell>
        </row>
        <row r="97">
          <cell r="A97" t="str">
            <v xml:space="preserve"> 334  Паштет Любительский ТМ Стародворье ламистер 0,1 кг  ПОКОМ</v>
          </cell>
          <cell r="F97">
            <v>467</v>
          </cell>
        </row>
        <row r="98">
          <cell r="A98" t="str">
            <v xml:space="preserve"> 335  Колбаса Сливушка ТМ Вязанка. ВЕС.  ПОКОМ </v>
          </cell>
          <cell r="F98">
            <v>62.5</v>
          </cell>
        </row>
        <row r="99">
          <cell r="A99" t="str">
            <v xml:space="preserve"> 341 Сосиски Сочинки Сливочные ТМ Стародворье ВЕС ПОКОМ</v>
          </cell>
          <cell r="F99">
            <v>18.202999999999999</v>
          </cell>
        </row>
        <row r="100">
          <cell r="A100" t="str">
            <v xml:space="preserve"> 342 Сосиски Сочинки Молочные ТМ Стародворье 0,4 кг ПОКОМ</v>
          </cell>
          <cell r="D100">
            <v>133</v>
          </cell>
          <cell r="F100">
            <v>3736</v>
          </cell>
        </row>
        <row r="101">
          <cell r="A101" t="str">
            <v xml:space="preserve"> 343 Сосиски Сочинки Сливочные ТМ Стародворье  0,4 кг</v>
          </cell>
          <cell r="D101">
            <v>36</v>
          </cell>
          <cell r="F101">
            <v>2737</v>
          </cell>
        </row>
        <row r="102">
          <cell r="A102" t="str">
            <v xml:space="preserve"> 344  Колбаса Сочинка по-европейски с сочной грудинкой ТМ Стародворье, ВЕС ПОКОМ</v>
          </cell>
          <cell r="D102">
            <v>4.9029999999999996</v>
          </cell>
          <cell r="F102">
            <v>521.78099999999995</v>
          </cell>
        </row>
        <row r="103">
          <cell r="A103" t="str">
            <v xml:space="preserve"> 345  Колбаса Сочинка по-фински с сочным окроком ТМ Стародворье ВЕС ПОКОМ</v>
          </cell>
          <cell r="D103">
            <v>2.5</v>
          </cell>
          <cell r="F103">
            <v>534.40099999999995</v>
          </cell>
        </row>
        <row r="104">
          <cell r="A104" t="str">
            <v xml:space="preserve"> 346  Колбаса Сочинка зернистая с сочной грудинкой ТМ Стародворье.ВЕС ПОКОМ</v>
          </cell>
          <cell r="D104">
            <v>14.9</v>
          </cell>
          <cell r="F104">
            <v>929.22699999999998</v>
          </cell>
        </row>
        <row r="105">
          <cell r="A105" t="str">
            <v xml:space="preserve"> 347  Колбаса Сочинка рубленая с сочным окороком ТМ Стародворье ВЕС ПОКОМ</v>
          </cell>
          <cell r="D105">
            <v>6.5</v>
          </cell>
          <cell r="F105">
            <v>730.61400000000003</v>
          </cell>
        </row>
        <row r="106">
          <cell r="A106" t="str">
            <v xml:space="preserve"> 348  Колбаса Молочная оригинальная ТМ Особый рецепт. большой батон, ВЕС ПОКОМ</v>
          </cell>
          <cell r="D106">
            <v>10</v>
          </cell>
          <cell r="F106">
            <v>51.600999999999999</v>
          </cell>
        </row>
        <row r="107">
          <cell r="A107" t="str">
            <v xml:space="preserve"> 350  Сосиски Сочные без свинины ТМ Особый рецепт 0,4 кг. ПОКОМ</v>
          </cell>
          <cell r="F107">
            <v>139</v>
          </cell>
        </row>
        <row r="108">
          <cell r="A108" t="str">
            <v xml:space="preserve"> 351  Колбаса Стародворская без Шпика 0,4 кг. ТМ Стародворье  ПОКОМ</v>
          </cell>
          <cell r="F108">
            <v>5</v>
          </cell>
        </row>
        <row r="109">
          <cell r="A109" t="str">
            <v xml:space="preserve"> 353  Колбаса Салями запеченная ТМ Стародворье ТС Дугушка. 0,6 кг ПОКОМ</v>
          </cell>
          <cell r="F109">
            <v>89</v>
          </cell>
        </row>
        <row r="110">
          <cell r="A110" t="str">
            <v xml:space="preserve"> 354  Колбаса Рубленая запеченная ТМ Стародворье,ТС Дугушка  0,6 кг ПОКОМ</v>
          </cell>
          <cell r="F110">
            <v>36</v>
          </cell>
        </row>
        <row r="111">
          <cell r="A111" t="str">
            <v xml:space="preserve"> 355  Колбаса Сервелат запеченный ТМ Стародворье ТС Дугушка. 0,6 кг. ПОКОМ</v>
          </cell>
          <cell r="F111">
            <v>85</v>
          </cell>
        </row>
        <row r="112">
          <cell r="A112" t="str">
            <v xml:space="preserve"> 364  Сардельки Филейские Вязанка ВЕС NDX ТМ Вязанка  ПОКОМ</v>
          </cell>
          <cell r="F112">
            <v>527.74900000000002</v>
          </cell>
        </row>
        <row r="113">
          <cell r="A113" t="str">
            <v xml:space="preserve"> 366 Колбаса Филейбургская зернистая 0,03 кг с/к нарезка. ТМ Баварушка  ПОКОМ</v>
          </cell>
          <cell r="F113">
            <v>55</v>
          </cell>
        </row>
        <row r="114">
          <cell r="A114" t="str">
            <v xml:space="preserve"> 367 Колбаса Балыкбургская с мраморным балыком и кориандра. 0,03кг нарезка ТМ Баварушка  ПОКОМ</v>
          </cell>
          <cell r="F114">
            <v>7</v>
          </cell>
        </row>
        <row r="115">
          <cell r="A115" t="str">
            <v xml:space="preserve"> 368 Колбаса Балыкбургская с мраморным балыком 0,13 кг. ТМ Баварушка  ПОКОМ</v>
          </cell>
          <cell r="D115">
            <v>7</v>
          </cell>
          <cell r="F115">
            <v>312</v>
          </cell>
        </row>
        <row r="116">
          <cell r="A116" t="str">
            <v xml:space="preserve"> 372  Ветчина Сочинка ТМ Стародворье. ВЕС ПОКОМ</v>
          </cell>
          <cell r="D116">
            <v>1.3</v>
          </cell>
          <cell r="F116">
            <v>77.450999999999993</v>
          </cell>
        </row>
        <row r="117">
          <cell r="A117" t="str">
            <v xml:space="preserve"> 373 Колбаса вареная Сочинка ТМ Стародворье ВЕС ПОКОМ</v>
          </cell>
          <cell r="D117">
            <v>1.3</v>
          </cell>
          <cell r="F117">
            <v>114.051</v>
          </cell>
        </row>
        <row r="118">
          <cell r="A118" t="str">
            <v xml:space="preserve"> 375  Ветчина Балыкбургская ТМ Баварушка. ВЕС ПОКОМ</v>
          </cell>
          <cell r="F118">
            <v>26.201000000000001</v>
          </cell>
        </row>
        <row r="119">
          <cell r="A119" t="str">
            <v xml:space="preserve"> 376  Колбаса Докторская Дугушка 0,6кг ГОСТ ТМ Стародворье  ПОКОМ </v>
          </cell>
          <cell r="F119">
            <v>165</v>
          </cell>
        </row>
        <row r="120">
          <cell r="A120" t="str">
            <v xml:space="preserve"> 377  Колбаса Молочная Дугушка 0,6кг ТМ Стародворье  ПОКОМ</v>
          </cell>
          <cell r="F120">
            <v>197</v>
          </cell>
        </row>
        <row r="121">
          <cell r="A121" t="str">
            <v xml:space="preserve"> 378  Колбаса Докторская Дугушка 0,6кг НЕГОСТ ТМ Стародворье  ПОКОМ </v>
          </cell>
          <cell r="F121">
            <v>28</v>
          </cell>
        </row>
        <row r="122">
          <cell r="A122" t="str">
            <v xml:space="preserve"> 380  Колбаса Филейбургская с филе сочного окорока 0,13кг с/в ТМ Баварушка  ПОКОМ</v>
          </cell>
          <cell r="D122">
            <v>1</v>
          </cell>
          <cell r="F122">
            <v>238</v>
          </cell>
        </row>
        <row r="123">
          <cell r="A123" t="str">
            <v xml:space="preserve"> 381 Колбаса Филейбургская с ароматными пряностями 0,03 кг с/в ТМ Баварушка  ПОКОМ</v>
          </cell>
          <cell r="F123">
            <v>45</v>
          </cell>
        </row>
        <row r="124">
          <cell r="A124" t="str">
            <v xml:space="preserve"> 385  Колбаски Филейбургские с филе сочного окорока, 0,28кг ТМ Баварушка  ПОКОМ</v>
          </cell>
          <cell r="D124">
            <v>9</v>
          </cell>
          <cell r="F124">
            <v>2857</v>
          </cell>
        </row>
        <row r="125">
          <cell r="A125" t="str">
            <v xml:space="preserve"> 387  Колбаса вареная Мусульманская Халяль ТМ Вязанка, 0,4 кг ПОКОМ</v>
          </cell>
          <cell r="D125">
            <v>2</v>
          </cell>
          <cell r="F125">
            <v>643</v>
          </cell>
        </row>
        <row r="126">
          <cell r="A126" t="str">
            <v xml:space="preserve"> 388  Сосиски Восточные Халяль ТМ Вязанка 0,33 кг АК. ПОКОМ</v>
          </cell>
          <cell r="D126">
            <v>5</v>
          </cell>
          <cell r="F126">
            <v>699</v>
          </cell>
        </row>
        <row r="127">
          <cell r="A127" t="str">
            <v xml:space="preserve"> ВЫВЕДЕНА!!!300  Колбаса Сервелат Мясорубский ТМ Стародворье, в/у 0,35кг  ПОКОМ</v>
          </cell>
          <cell r="F127">
            <v>1</v>
          </cell>
        </row>
        <row r="128">
          <cell r="A128" t="str">
            <v>1002 Ветчина По Швейцарскому рецепту 0,3 (Знаменский СГЦ)  МК</v>
          </cell>
          <cell r="D128">
            <v>89</v>
          </cell>
          <cell r="F128">
            <v>89</v>
          </cell>
        </row>
        <row r="129">
          <cell r="A129" t="str">
            <v>1003 Грудинка с/к (продукт из свинины мясной сырокопченый) (Знамениский СГЦ)  МК</v>
          </cell>
          <cell r="D129">
            <v>34</v>
          </cell>
          <cell r="F129">
            <v>34</v>
          </cell>
        </row>
        <row r="130">
          <cell r="A130" t="str">
            <v>1004 Рулька свиная бескостная в/к в/у (Знаменский СГЦ) МК</v>
          </cell>
          <cell r="D130">
            <v>21.8</v>
          </cell>
          <cell r="F130">
            <v>21.8</v>
          </cell>
        </row>
        <row r="131">
          <cell r="A131" t="str">
            <v>1008 Хлеб печеночный 0,3кг в/у ШТ (Знаменский СГЦ)  МК</v>
          </cell>
          <cell r="D131">
            <v>67</v>
          </cell>
          <cell r="F131">
            <v>67</v>
          </cell>
        </row>
        <row r="132">
          <cell r="A132" t="str">
            <v>1009 Мясо по домашнему в/у 0,35шт (Знаменский СГЦ)  МК</v>
          </cell>
          <cell r="D132">
            <v>54</v>
          </cell>
          <cell r="F132">
            <v>54</v>
          </cell>
        </row>
        <row r="133">
          <cell r="A133" t="str">
            <v>3215 ВЕТЧ.МЯСНАЯ Папа может п/о 0.4кг 8шт.    ОСТАНКИНО</v>
          </cell>
          <cell r="D133">
            <v>229</v>
          </cell>
          <cell r="F133">
            <v>229</v>
          </cell>
        </row>
        <row r="134">
          <cell r="A134" t="str">
            <v>3582 Ароматная с/к в/у_Ашан  ОСТАНКИНО</v>
          </cell>
          <cell r="D134">
            <v>0.5</v>
          </cell>
          <cell r="F134">
            <v>0.5</v>
          </cell>
        </row>
        <row r="135">
          <cell r="A135" t="str">
            <v>3678 СОЧНЫЕ сос п/о мгс 2*2     ОСТАНКИНО</v>
          </cell>
          <cell r="D135">
            <v>1805.8</v>
          </cell>
          <cell r="F135">
            <v>1805.8</v>
          </cell>
        </row>
        <row r="136">
          <cell r="A136" t="str">
            <v>3691 ПРЕСИЖН с/к дек.спец.мгс_А-Т  ОСТАНКИНО</v>
          </cell>
          <cell r="D136">
            <v>1</v>
          </cell>
          <cell r="F136">
            <v>1</v>
          </cell>
        </row>
        <row r="137">
          <cell r="A137" t="str">
            <v>3717 СОЧНЫЕ сос п/о мгс 1*6 ОСТАНКИНО</v>
          </cell>
          <cell r="D137">
            <v>1506</v>
          </cell>
          <cell r="F137">
            <v>1506</v>
          </cell>
        </row>
        <row r="138">
          <cell r="A138" t="str">
            <v>3822 СЕРВЕЛАТ КОНЬЯЧНЫЙ в/к в/у_Ашан  ОСТАНКИНО</v>
          </cell>
          <cell r="D138">
            <v>3</v>
          </cell>
          <cell r="F138">
            <v>3</v>
          </cell>
        </row>
        <row r="139">
          <cell r="A139" t="str">
            <v>3825 ВЕНСКАЯ САЛЯМИ п/к в/у_Ашан  ОСТАНКИНО</v>
          </cell>
          <cell r="D139">
            <v>4.4000000000000004</v>
          </cell>
          <cell r="F139">
            <v>4.4000000000000004</v>
          </cell>
        </row>
        <row r="140">
          <cell r="A140" t="str">
            <v>4063 МЯСНАЯ Папа может вар п/о_Л   ОСТАНКИНО</v>
          </cell>
          <cell r="D140">
            <v>1807.7</v>
          </cell>
          <cell r="F140">
            <v>1807.7</v>
          </cell>
        </row>
        <row r="141">
          <cell r="A141" t="str">
            <v>4070 ЕВРЕЙСКАЯ полусухая с/к в/у_Ашан  ОСТАНКИНО</v>
          </cell>
          <cell r="D141">
            <v>1</v>
          </cell>
          <cell r="F141">
            <v>1</v>
          </cell>
        </row>
        <row r="142">
          <cell r="A142" t="str">
            <v>4117 ЭКСТРА Папа может с/к в/у_Л   ОСТАНКИНО</v>
          </cell>
          <cell r="D142">
            <v>46.5</v>
          </cell>
          <cell r="F142">
            <v>46.5</v>
          </cell>
        </row>
        <row r="143">
          <cell r="A143" t="str">
            <v>4342 Салями Финская п/к в/у ОСТАНКИНО</v>
          </cell>
          <cell r="D143">
            <v>151.30000000000001</v>
          </cell>
          <cell r="F143">
            <v>151.30000000000001</v>
          </cell>
        </row>
        <row r="144">
          <cell r="A144" t="str">
            <v>4343 САЛЯМИ ФИНСКАЯ п/к в/у 0.620кг  ОСТАНКИНО</v>
          </cell>
          <cell r="D144">
            <v>7</v>
          </cell>
          <cell r="F144">
            <v>7</v>
          </cell>
        </row>
        <row r="145">
          <cell r="A145" t="str">
            <v>4574 Мясная со шпиком Папа может вар п/о ОСТАНКИНО</v>
          </cell>
          <cell r="D145">
            <v>130.35</v>
          </cell>
          <cell r="F145">
            <v>130.35</v>
          </cell>
        </row>
        <row r="146">
          <cell r="A146" t="str">
            <v>4611 ВЕТЧ.ЛЮБИТЕЛЬСКАЯ п/о 0.4кг ОСТАНКИНО</v>
          </cell>
          <cell r="D146">
            <v>46</v>
          </cell>
          <cell r="F146">
            <v>46</v>
          </cell>
        </row>
        <row r="147">
          <cell r="A147" t="str">
            <v>4614 ВЕТЧ.ЛЮБИТЕЛЬСКАЯ п/о _ ОСТАНКИНО</v>
          </cell>
          <cell r="D147">
            <v>223.7</v>
          </cell>
          <cell r="F147">
            <v>223.7</v>
          </cell>
        </row>
        <row r="148">
          <cell r="A148" t="str">
            <v>4813 ФИЛЕЙНАЯ Папа может вар п/о_Л   ОСТАНКИНО</v>
          </cell>
          <cell r="D148">
            <v>459.45</v>
          </cell>
          <cell r="F148">
            <v>459.45</v>
          </cell>
        </row>
        <row r="149">
          <cell r="A149" t="str">
            <v>4993 САЛЯМИ ИТАЛЬЯНСКАЯ с/к в/у 1/250*8_120c ОСТАНКИНО</v>
          </cell>
          <cell r="D149">
            <v>561</v>
          </cell>
          <cell r="F149">
            <v>561</v>
          </cell>
        </row>
        <row r="150">
          <cell r="A150" t="str">
            <v>5246 ДОКТОРСКАЯ ПРЕМИУМ вар б/о мгс_30с ОСТАНКИНО</v>
          </cell>
          <cell r="D150">
            <v>58</v>
          </cell>
          <cell r="F150">
            <v>58</v>
          </cell>
        </row>
        <row r="151">
          <cell r="A151" t="str">
            <v>5247 РУССКАЯ ПРЕМИУМ вар б/о мгс_30с ОСТАНКИНО</v>
          </cell>
          <cell r="D151">
            <v>91.5</v>
          </cell>
          <cell r="F151">
            <v>91.5</v>
          </cell>
        </row>
        <row r="152">
          <cell r="A152" t="str">
            <v>5336 ОСОБАЯ вар п/о  ОСТАНКИНО</v>
          </cell>
          <cell r="D152">
            <v>199.5</v>
          </cell>
          <cell r="F152">
            <v>199.5</v>
          </cell>
        </row>
        <row r="153">
          <cell r="A153" t="str">
            <v>5337 ОСОБАЯ СО ШПИКОМ вар п/о  ОСТАНКИНО</v>
          </cell>
          <cell r="D153">
            <v>83.9</v>
          </cell>
          <cell r="F153">
            <v>83.9</v>
          </cell>
        </row>
        <row r="154">
          <cell r="A154" t="str">
            <v>5341 СЕРВЕЛАТ ОХОТНИЧИЙ в/к в/у  ОСТАНКИНО</v>
          </cell>
          <cell r="D154">
            <v>372.1</v>
          </cell>
          <cell r="F154">
            <v>372.1</v>
          </cell>
        </row>
        <row r="155">
          <cell r="A155" t="str">
            <v>5483 ЭКСТРА Папа может с/к в/у 1/250 8шт.   ОСТАНКИНО</v>
          </cell>
          <cell r="D155">
            <v>834</v>
          </cell>
          <cell r="F155">
            <v>834</v>
          </cell>
        </row>
        <row r="156">
          <cell r="A156" t="str">
            <v>5487 ДОКТОРСКАЯ ГОСТ вар в/у 0.35кг 6шт.  ОСТАНКИНО</v>
          </cell>
          <cell r="D156">
            <v>3</v>
          </cell>
          <cell r="F156">
            <v>3</v>
          </cell>
        </row>
        <row r="157">
          <cell r="A157" t="str">
            <v>5488 РУССКАЯ ГОСТ вар в/у 0.35кг 6шт.  ОСТАНКИНО</v>
          </cell>
          <cell r="D157">
            <v>2</v>
          </cell>
          <cell r="F157">
            <v>2</v>
          </cell>
        </row>
        <row r="158">
          <cell r="A158" t="str">
            <v>5532 СОЧНЫЕ сос п/о мгс 0.45кг 10шт_45с   ОСТАНКИНО</v>
          </cell>
          <cell r="D158">
            <v>34</v>
          </cell>
          <cell r="F158">
            <v>34</v>
          </cell>
        </row>
        <row r="159">
          <cell r="A159" t="str">
            <v>5544 Сервелат Финский в/к в/у_45с НОВАЯ ОСТАНКИНО</v>
          </cell>
          <cell r="D159">
            <v>857.9</v>
          </cell>
          <cell r="F159">
            <v>857.9</v>
          </cell>
        </row>
        <row r="160">
          <cell r="A160" t="str">
            <v>5679 САЛЯМИ ИТАЛЬЯНСКАЯ с/к в/у 1/150_60с ОСТАНКИНО</v>
          </cell>
          <cell r="D160">
            <v>11</v>
          </cell>
          <cell r="F160">
            <v>11</v>
          </cell>
        </row>
        <row r="161">
          <cell r="A161" t="str">
            <v>5682 САЛЯМИ МЕЛКОЗЕРНЕНАЯ с/к в/у 1/120_60с   ОСТАНКИНО</v>
          </cell>
          <cell r="D161">
            <v>1740</v>
          </cell>
          <cell r="F161">
            <v>1740</v>
          </cell>
        </row>
        <row r="162">
          <cell r="A162" t="str">
            <v>5706 АРОМАТНАЯ Папа может с/к в/у 1/250 8шт.  ОСТАНКИНО</v>
          </cell>
          <cell r="D162">
            <v>803</v>
          </cell>
          <cell r="F162">
            <v>803</v>
          </cell>
        </row>
        <row r="163">
          <cell r="A163" t="str">
            <v>5708 ПОСОЛЬСКАЯ Папа может с/к в/у ОСТАНКИНО</v>
          </cell>
          <cell r="D163">
            <v>91.5</v>
          </cell>
          <cell r="F163">
            <v>91.5</v>
          </cell>
        </row>
        <row r="164">
          <cell r="A164" t="str">
            <v>5818 МЯСНЫЕ Папа может сос п/о мгс 1*3_45с   ОСТАНКИНО</v>
          </cell>
          <cell r="D164">
            <v>228.2</v>
          </cell>
          <cell r="F164">
            <v>228.2</v>
          </cell>
        </row>
        <row r="165">
          <cell r="A165" t="str">
            <v>5820 СЛИВОЧНЫЕ Папа может сос п/о мгс 2*2_45с   ОСТАНКИНО</v>
          </cell>
          <cell r="D165">
            <v>117</v>
          </cell>
          <cell r="F165">
            <v>117</v>
          </cell>
        </row>
        <row r="166">
          <cell r="A166" t="str">
            <v>5851 ЭКСТРА Папа может вар п/о   ОСТАНКИНО</v>
          </cell>
          <cell r="D166">
            <v>549.9</v>
          </cell>
          <cell r="F166">
            <v>549.9</v>
          </cell>
        </row>
        <row r="167">
          <cell r="A167" t="str">
            <v>5889 ОСОБАЯ Коровино вар п/о 0.4кг 8шт.  ОСТАНКИНО</v>
          </cell>
          <cell r="D167">
            <v>1</v>
          </cell>
          <cell r="F167">
            <v>1</v>
          </cell>
        </row>
        <row r="168">
          <cell r="A168" t="str">
            <v>5931 ОХОТНИЧЬЯ Папа может с/к в/у 1/220 8шт.   ОСТАНКИНО</v>
          </cell>
          <cell r="D168">
            <v>628</v>
          </cell>
          <cell r="F168">
            <v>628</v>
          </cell>
        </row>
        <row r="169">
          <cell r="A169" t="str">
            <v>5981 МОЛОЧНЫЕ ТРАДИЦ. сос п/о мгс 1*6_45с   ОСТАНКИНО</v>
          </cell>
          <cell r="D169">
            <v>181</v>
          </cell>
          <cell r="F169">
            <v>181</v>
          </cell>
        </row>
        <row r="170">
          <cell r="A170" t="str">
            <v>5992 ВРЕМЯ ОКРОШКИ Папа может вар п/о 0.4кг   ОСТАНКИНО</v>
          </cell>
          <cell r="D170">
            <v>2</v>
          </cell>
          <cell r="F170">
            <v>2</v>
          </cell>
        </row>
        <row r="171">
          <cell r="A171" t="str">
            <v>5997 ОСОБАЯ Коровино вар п/о  ОСТАНКИНО</v>
          </cell>
          <cell r="D171">
            <v>58.3</v>
          </cell>
          <cell r="F171">
            <v>58.3</v>
          </cell>
        </row>
        <row r="172">
          <cell r="A172" t="str">
            <v>6004 РАГУ СВИНОЕ 1кг 8шт.зам_120с ОСТАНКИНО</v>
          </cell>
          <cell r="D172">
            <v>3</v>
          </cell>
          <cell r="F172">
            <v>3</v>
          </cell>
        </row>
        <row r="173">
          <cell r="A173" t="str">
            <v>6041 МОЛОЧНЫЕ К ЗАВТРАКУ сос п/о мгс 1*3  ОСТАНКИНО</v>
          </cell>
          <cell r="D173">
            <v>71</v>
          </cell>
          <cell r="F173">
            <v>71</v>
          </cell>
        </row>
        <row r="174">
          <cell r="A174" t="str">
            <v>6042 МОЛОЧНЫЕ К ЗАВТРАКУ сос п/о в/у 0.4кг   ОСТАНКИНО</v>
          </cell>
          <cell r="D174">
            <v>1089</v>
          </cell>
          <cell r="F174">
            <v>1089</v>
          </cell>
        </row>
        <row r="175">
          <cell r="A175" t="str">
            <v>6062 МОЛОЧНЫЕ К ЗАВТРАКУ сос п/о мгс 2*2   ОСТАНКИНО</v>
          </cell>
          <cell r="D175">
            <v>250.5</v>
          </cell>
          <cell r="F175">
            <v>250.5</v>
          </cell>
        </row>
        <row r="176">
          <cell r="A176" t="str">
            <v>6123 МОЛОЧНЫЕ КЛАССИЧЕСКИЕ ПМ сос п/о мгс 2*4   ОСТАНКИНО</v>
          </cell>
          <cell r="D176">
            <v>678.2</v>
          </cell>
          <cell r="F176">
            <v>678.2</v>
          </cell>
        </row>
        <row r="177">
          <cell r="A177" t="str">
            <v>6217 ШПИКАЧКИ ДОМАШНИЕ СН п/о мгс 0.4кг 8шт.  ОСТАНКИНО</v>
          </cell>
          <cell r="D177">
            <v>225</v>
          </cell>
          <cell r="F177">
            <v>225</v>
          </cell>
        </row>
        <row r="178">
          <cell r="A178" t="str">
            <v>6227 МОЛОЧНЫЕ ТРАДИЦ. сос п/о мгс 0.6кг LTF  ОСТАНКИНО</v>
          </cell>
          <cell r="D178">
            <v>256</v>
          </cell>
          <cell r="F178">
            <v>260</v>
          </cell>
        </row>
        <row r="179">
          <cell r="A179" t="str">
            <v>6241 ХОТ-ДОГ Папа может сос п/о мгс 0.38кг  ОСТАНКИНО</v>
          </cell>
          <cell r="D179">
            <v>205</v>
          </cell>
          <cell r="F179">
            <v>205</v>
          </cell>
        </row>
        <row r="180">
          <cell r="A180" t="str">
            <v>6247 ДОМАШНЯЯ Папа может вар п/о 0,4кг 8шт.  ОСТАНКИНО</v>
          </cell>
          <cell r="D180">
            <v>238</v>
          </cell>
          <cell r="F180">
            <v>238</v>
          </cell>
        </row>
        <row r="181">
          <cell r="A181" t="str">
            <v>6268 ГОВЯЖЬЯ Папа может вар п/о 0,4кг 8 шт.  ОСТАНКИНО</v>
          </cell>
          <cell r="D181">
            <v>549</v>
          </cell>
          <cell r="F181">
            <v>549</v>
          </cell>
        </row>
        <row r="182">
          <cell r="A182" t="str">
            <v>6279 КОРЕЙКА ПО-ОСТ.к/в в/с с/н в/у 1/150_45с  ОСТАНКИНО</v>
          </cell>
          <cell r="D182">
            <v>114</v>
          </cell>
          <cell r="F182">
            <v>114</v>
          </cell>
        </row>
        <row r="183">
          <cell r="A183" t="str">
            <v>6281 СВИНИНА ДЕЛИКАТ. к/в мл/к в/у 0.3кг 45с  ОСТАНКИНО</v>
          </cell>
          <cell r="D183">
            <v>508</v>
          </cell>
          <cell r="F183">
            <v>508</v>
          </cell>
        </row>
        <row r="184">
          <cell r="A184" t="str">
            <v>6297 ФИЛЕЙНЫЕ сос ц/о в/у 1/270 12шт_45с  ОСТАНКИНО</v>
          </cell>
          <cell r="D184">
            <v>2288</v>
          </cell>
          <cell r="F184">
            <v>2288</v>
          </cell>
        </row>
        <row r="185">
          <cell r="A185" t="str">
            <v>6325 ДОКТОРСКАЯ ПРЕМИУМ вар п/о 0.4кг 8шт.  ОСТАНКИНО</v>
          </cell>
          <cell r="D185">
            <v>602</v>
          </cell>
          <cell r="F185">
            <v>602</v>
          </cell>
        </row>
        <row r="186">
          <cell r="A186" t="str">
            <v>6333 МЯСНАЯ Папа может вар п/о 0.4кг 8шт.  ОСТАНКИНО</v>
          </cell>
          <cell r="D186">
            <v>5772</v>
          </cell>
          <cell r="F186">
            <v>5780</v>
          </cell>
        </row>
        <row r="187">
          <cell r="A187" t="str">
            <v>6345 ФИЛЕЙНАЯ Папа может вар п/о 0.5кг 8шт.  ОСТАНКИНО</v>
          </cell>
          <cell r="D187">
            <v>1</v>
          </cell>
          <cell r="F187">
            <v>1</v>
          </cell>
        </row>
        <row r="188">
          <cell r="A188" t="str">
            <v>6353 ЭКСТРА Папа может вар п/о 0.4кг 8шт.  ОСТАНКИНО</v>
          </cell>
          <cell r="D188">
            <v>1842</v>
          </cell>
          <cell r="F188">
            <v>1842</v>
          </cell>
        </row>
        <row r="189">
          <cell r="A189" t="str">
            <v>6392 ФИЛЕЙНАЯ Папа может вар п/о 0.4кг. ОСТАНКИНО</v>
          </cell>
          <cell r="D189">
            <v>4460</v>
          </cell>
          <cell r="F189">
            <v>4460</v>
          </cell>
        </row>
        <row r="190">
          <cell r="A190" t="str">
            <v>6397 БОЯNСКАЯ Папа может п/к в/у 0.28кг 8шт.  ОСТАНКИНО</v>
          </cell>
          <cell r="D190">
            <v>16</v>
          </cell>
          <cell r="F190">
            <v>16</v>
          </cell>
        </row>
        <row r="191">
          <cell r="A191" t="str">
            <v>6415 БАЛЫКОВАЯ Коровино п/к в/у 0.84кг 6шт.  ОСТАНКИНО</v>
          </cell>
          <cell r="D191">
            <v>382</v>
          </cell>
          <cell r="F191">
            <v>382</v>
          </cell>
        </row>
        <row r="192">
          <cell r="A192" t="str">
            <v>6427 КЛАССИЧЕСКАЯ ПМ вар п/о 0.35кг 8шт. ОСТАНКИНО</v>
          </cell>
          <cell r="D192">
            <v>933</v>
          </cell>
          <cell r="F192">
            <v>933</v>
          </cell>
        </row>
        <row r="193">
          <cell r="A193" t="str">
            <v>6438 БОГАТЫРСКИЕ Папа Может сос п/о в/у 0,3кг  ОСТАНКИНО</v>
          </cell>
          <cell r="D193">
            <v>594</v>
          </cell>
          <cell r="F193">
            <v>594</v>
          </cell>
        </row>
        <row r="194">
          <cell r="A194" t="str">
            <v>6439 ХОТ-ДОГ Папа может сос п/о мгс 0.38кг  ОСТАНКИНО</v>
          </cell>
          <cell r="D194">
            <v>2</v>
          </cell>
          <cell r="F194">
            <v>2</v>
          </cell>
        </row>
        <row r="195">
          <cell r="A195" t="str">
            <v>6448 СВИНИНА МАДЕРА с/к с/н в/у 1/100 10шт.   ОСТАНКИНО</v>
          </cell>
          <cell r="D195">
            <v>179</v>
          </cell>
          <cell r="F195">
            <v>179</v>
          </cell>
        </row>
        <row r="196">
          <cell r="A196" t="str">
            <v>6450 БЕКОН с/к с/н в/у 1/100 10шт.  ОСТАНКИНО</v>
          </cell>
          <cell r="D196">
            <v>355</v>
          </cell>
          <cell r="F196">
            <v>355</v>
          </cell>
        </row>
        <row r="197">
          <cell r="A197" t="str">
            <v>6453 ЭКСТРА Папа может с/к с/н в/у 1/100 14шт.   ОСТАНКИНО</v>
          </cell>
          <cell r="D197">
            <v>1118</v>
          </cell>
          <cell r="F197">
            <v>1118</v>
          </cell>
        </row>
        <row r="198">
          <cell r="A198" t="str">
            <v>6454 АРОМАТНАЯ с/к с/н в/у 1/100 14шт.  ОСТАНКИНО</v>
          </cell>
          <cell r="D198">
            <v>804</v>
          </cell>
          <cell r="F198">
            <v>804</v>
          </cell>
        </row>
        <row r="199">
          <cell r="A199" t="str">
            <v>6461 СОЧНЫЙ ГРИЛЬ ПМ сос п/о мгс 1*6  ОСТАНКИНО</v>
          </cell>
          <cell r="D199">
            <v>125</v>
          </cell>
          <cell r="F199">
            <v>125</v>
          </cell>
        </row>
        <row r="200">
          <cell r="A200" t="str">
            <v>6475 С СЫРОМ Папа может сос ц/о мгс 0.4кг6шт  ОСТАНКИНО</v>
          </cell>
          <cell r="D200">
            <v>333</v>
          </cell>
          <cell r="F200">
            <v>333</v>
          </cell>
        </row>
        <row r="201">
          <cell r="A201" t="str">
            <v>6517 БОГАТЫРСКИЕ Папа Может сос п/о 1*6  ОСТАНКИНО</v>
          </cell>
          <cell r="D201">
            <v>4</v>
          </cell>
          <cell r="F201">
            <v>4</v>
          </cell>
        </row>
        <row r="202">
          <cell r="A202" t="str">
            <v>6527 ШПИКАЧКИ СОЧНЫЕ ПМ сар б/о мгс 1*3 45с ОСТАНКИНО</v>
          </cell>
          <cell r="D202">
            <v>504</v>
          </cell>
          <cell r="F202">
            <v>504</v>
          </cell>
        </row>
        <row r="203">
          <cell r="A203" t="str">
            <v>6534 СЕРВЕЛАТ ФИНСКИЙ СН в/к п/о 0.35кг 8шт  ОСТАНКИНО</v>
          </cell>
          <cell r="D203">
            <v>139</v>
          </cell>
          <cell r="F203">
            <v>139</v>
          </cell>
        </row>
        <row r="204">
          <cell r="A204" t="str">
            <v>6535 СЕРВЕЛАТ ОРЕХОВЫЙ СН в/к п/о 0,35кг 8шт.  ОСТАНКИНО</v>
          </cell>
          <cell r="D204">
            <v>134</v>
          </cell>
          <cell r="F204">
            <v>134</v>
          </cell>
        </row>
        <row r="205">
          <cell r="A205" t="str">
            <v>6562 СЕРВЕЛАТ КАРЕЛЬСКИЙ СН в/к в/у 0,28кг  ОСТАНКИНО</v>
          </cell>
          <cell r="D205">
            <v>728</v>
          </cell>
          <cell r="F205">
            <v>728</v>
          </cell>
        </row>
        <row r="206">
          <cell r="A206" t="str">
            <v>6563 СЛИВОЧНЫЕ СН сос п/о мгс 1*6  ОСТАНКИНО</v>
          </cell>
          <cell r="D206">
            <v>86</v>
          </cell>
          <cell r="F206">
            <v>86</v>
          </cell>
        </row>
        <row r="207">
          <cell r="A207" t="str">
            <v>6564 СЕРВЕЛАТ ОРЕХОВЫЙ ПМ в/к в/у 0.31кг 8шт.  ОСТАНКИНО</v>
          </cell>
          <cell r="D207">
            <v>89</v>
          </cell>
          <cell r="F207">
            <v>89</v>
          </cell>
        </row>
        <row r="208">
          <cell r="A208" t="str">
            <v>6565 СЕРВЕЛАТ С АРОМ.ТРАВАМИ в/к в/у 0,31кг  ОСТАНКИНО</v>
          </cell>
          <cell r="D208">
            <v>65</v>
          </cell>
          <cell r="F208">
            <v>65</v>
          </cell>
        </row>
        <row r="209">
          <cell r="A209" t="str">
            <v>6566 СЕРВЕЛАТ С БЕЛ.ГРИБАМИ в/к в/у 0,31кг  ОСТАНКИНО</v>
          </cell>
          <cell r="D209">
            <v>66</v>
          </cell>
          <cell r="F209">
            <v>66</v>
          </cell>
        </row>
        <row r="210">
          <cell r="A210" t="str">
            <v>6589 МОЛОЧНЫЕ ГОСТ СН сос п/о мгс 0.41кг 10шт  ОСТАНКИНО</v>
          </cell>
          <cell r="D210">
            <v>140</v>
          </cell>
          <cell r="F210">
            <v>140</v>
          </cell>
        </row>
        <row r="211">
          <cell r="A211" t="str">
            <v>6590 СЛИВОЧНЫЕ СН сос п/о мгс 0.41кг 10шт.  ОСТАНКИНО</v>
          </cell>
          <cell r="D211">
            <v>463</v>
          </cell>
          <cell r="F211">
            <v>463</v>
          </cell>
        </row>
        <row r="212">
          <cell r="A212" t="str">
            <v>6592 ДОКТОРСКАЯ СН вар п/о  ОСТАНКИНО</v>
          </cell>
          <cell r="D212">
            <v>59.6</v>
          </cell>
          <cell r="F212">
            <v>59.6</v>
          </cell>
        </row>
        <row r="213">
          <cell r="A213" t="str">
            <v>6593 ДОКТОРСКАЯ СН вар п/о 0.45кг 8шт.  ОСТАНКИНО</v>
          </cell>
          <cell r="D213">
            <v>227</v>
          </cell>
          <cell r="F213">
            <v>227</v>
          </cell>
        </row>
        <row r="214">
          <cell r="A214" t="str">
            <v>6594 МОЛОЧНАЯ СН вар п/о  ОСТАНКИНО</v>
          </cell>
          <cell r="D214">
            <v>78.400000000000006</v>
          </cell>
          <cell r="F214">
            <v>78.400000000000006</v>
          </cell>
        </row>
        <row r="215">
          <cell r="A215" t="str">
            <v>6595 МОЛОЧНАЯ СН вар п/о 0.45кг 8шт.  ОСТАНКИНО</v>
          </cell>
          <cell r="D215">
            <v>312</v>
          </cell>
          <cell r="F215">
            <v>312</v>
          </cell>
        </row>
        <row r="216">
          <cell r="A216" t="str">
            <v>6597 РУССКАЯ СН вар п/о 0.45кг 8шт.  ОСТАНКИНО</v>
          </cell>
          <cell r="D216">
            <v>15</v>
          </cell>
          <cell r="F216">
            <v>15</v>
          </cell>
        </row>
        <row r="217">
          <cell r="A217" t="str">
            <v>6601 ГОВЯЖЬИ СН сос п/о мгс 1*6  ОСТАНКИНО</v>
          </cell>
          <cell r="D217">
            <v>169</v>
          </cell>
          <cell r="F217">
            <v>169</v>
          </cell>
        </row>
        <row r="218">
          <cell r="A218" t="str">
            <v>6606 СЫТНЫЕ Папа может сар б/о мгс 1*3 45с  ОСТАНКИНО</v>
          </cell>
          <cell r="D218">
            <v>164</v>
          </cell>
          <cell r="F218">
            <v>164</v>
          </cell>
        </row>
        <row r="219">
          <cell r="A219" t="str">
            <v>6636 БАЛЫКОВАЯ СН в/к п/о 0,35кг 8шт  ОСТАНКИНО</v>
          </cell>
          <cell r="D219">
            <v>53</v>
          </cell>
          <cell r="F219">
            <v>53</v>
          </cell>
        </row>
        <row r="220">
          <cell r="A220" t="str">
            <v>6641 СЛИВОЧНЫЕ ПМ сос п/о мгс 0,41кг 10шт.  ОСТАНКИНО</v>
          </cell>
          <cell r="D220">
            <v>2086</v>
          </cell>
          <cell r="F220">
            <v>2086</v>
          </cell>
        </row>
        <row r="221">
          <cell r="A221" t="str">
            <v>6642 СОЧНЫЙ ГРИЛЬ ПМ сос п/о мгс 0,41кг 8шт.  ОСТАНКИНО</v>
          </cell>
          <cell r="D221">
            <v>2071</v>
          </cell>
          <cell r="F221">
            <v>2071</v>
          </cell>
        </row>
        <row r="222">
          <cell r="A222" t="str">
            <v>6644 СОЧНЫЕ ПМ сос п/о мгс 0,41кг 10шт.  ОСТАНКИНО</v>
          </cell>
          <cell r="D222">
            <v>5726</v>
          </cell>
          <cell r="F222">
            <v>5726</v>
          </cell>
        </row>
        <row r="223">
          <cell r="A223" t="str">
            <v>6645 ВЕТЧ.КЛАССИЧЕСКАЯ СН п/о 0.8кг 4шт.  ОСТАНКИНО</v>
          </cell>
          <cell r="D223">
            <v>71</v>
          </cell>
          <cell r="F223">
            <v>71</v>
          </cell>
        </row>
        <row r="224">
          <cell r="A224" t="str">
            <v>6648 СОЧНЫЕ Папа может сар п/о мгс 1*3  ОСТАНКИНО</v>
          </cell>
          <cell r="D224">
            <v>48</v>
          </cell>
          <cell r="F224">
            <v>48</v>
          </cell>
        </row>
        <row r="225">
          <cell r="A225" t="str">
            <v>6650 СОЧНЫЕ С СЫРОМ ПМ сар п/о мгс 1*3  ОСТАНКИНО</v>
          </cell>
          <cell r="D225">
            <v>33</v>
          </cell>
          <cell r="F225">
            <v>33</v>
          </cell>
        </row>
        <row r="226">
          <cell r="A226" t="str">
            <v>6658 АРОМАТНАЯ С ЧЕСНОЧКОМ СН в/к мтс 0.330кг  ОСТАНКИНО</v>
          </cell>
          <cell r="D226">
            <v>28</v>
          </cell>
          <cell r="F226">
            <v>28</v>
          </cell>
        </row>
        <row r="227">
          <cell r="A227" t="str">
            <v>6666 БОЯНСКАЯ Папа может п/к в/у 0,28кг 8 шт. ОСТАНКИНО</v>
          </cell>
          <cell r="D227">
            <v>1397</v>
          </cell>
          <cell r="F227">
            <v>1397</v>
          </cell>
        </row>
        <row r="228">
          <cell r="A228" t="str">
            <v>6669 ВЕНСКАЯ САЛЯМИ п/к в/у 0.28кг 8шт  ОСТАНКИНО</v>
          </cell>
          <cell r="D228">
            <v>803</v>
          </cell>
          <cell r="F228">
            <v>803</v>
          </cell>
        </row>
        <row r="229">
          <cell r="A229" t="str">
            <v>6672 ВЕНСКАЯ САЛЯМИ п/к в/у 0.42кг 8шт.  ОСТАНКИНО</v>
          </cell>
          <cell r="D229">
            <v>2</v>
          </cell>
          <cell r="F229">
            <v>2</v>
          </cell>
        </row>
        <row r="230">
          <cell r="A230" t="str">
            <v>6682 СЕРВЕЛАТ ЗЕРНИСТЫЙ в/к в/у 0.42кг 8шт.  ОСТАНКИНО</v>
          </cell>
          <cell r="D230">
            <v>3</v>
          </cell>
          <cell r="F230">
            <v>3</v>
          </cell>
        </row>
        <row r="231">
          <cell r="A231" t="str">
            <v>6683 СЕРВЕЛАТ ЗЕРНИСТЫЙ ПМ в/к в/у 0,35кг  ОСТАНКИНО</v>
          </cell>
          <cell r="D231">
            <v>2740</v>
          </cell>
          <cell r="F231">
            <v>2740</v>
          </cell>
        </row>
        <row r="232">
          <cell r="A232" t="str">
            <v>6684 СЕРВЕЛАТ КАРЕЛЬСКИЙ ПМ в/к в/у 0.28кг  ОСТАНКИНО</v>
          </cell>
          <cell r="D232">
            <v>2648</v>
          </cell>
          <cell r="F232">
            <v>2648</v>
          </cell>
        </row>
        <row r="233">
          <cell r="A233" t="str">
            <v>6689 СЕРВЕЛАТ ОХОТНИЧИЙ ПМ в/к в/у 0,35кг 8шт  ОСТАНКИНО</v>
          </cell>
          <cell r="D233">
            <v>4800</v>
          </cell>
          <cell r="F233">
            <v>4800</v>
          </cell>
        </row>
        <row r="234">
          <cell r="A234" t="str">
            <v>6692 СЕРВЕЛАТ ПРИМА в/к в/у 0.28кг 8шт.  ОСТАНКИНО</v>
          </cell>
          <cell r="D234">
            <v>746</v>
          </cell>
          <cell r="F234">
            <v>746</v>
          </cell>
        </row>
        <row r="235">
          <cell r="A235" t="str">
            <v>6693 СЕРВЕЛАТ РОССИЙСКИЙ в/к в/у 0.42кг 8шт.  ОСТАНКИНО</v>
          </cell>
          <cell r="D235">
            <v>12</v>
          </cell>
          <cell r="F235">
            <v>12</v>
          </cell>
        </row>
        <row r="236">
          <cell r="A236" t="str">
            <v>6697 СЕРВЕЛАТ ФИНСКИЙ ПМ в/к в/у 0,35кг 8шт.  ОСТАНКИНО</v>
          </cell>
          <cell r="D236">
            <v>5716</v>
          </cell>
          <cell r="F236">
            <v>5716</v>
          </cell>
        </row>
        <row r="237">
          <cell r="A237" t="str">
            <v>7001 Грудинка Особая Мясной Посол (Панский дворик МХ)  МК</v>
          </cell>
          <cell r="D237">
            <v>2</v>
          </cell>
          <cell r="F237">
            <v>2</v>
          </cell>
        </row>
        <row r="238">
          <cell r="A238" t="str">
            <v>7004 Окорок Губернский в/к Мясной Посол (Панский дворик)  МК</v>
          </cell>
          <cell r="D238">
            <v>13</v>
          </cell>
          <cell r="F238">
            <v>13</v>
          </cell>
        </row>
        <row r="239">
          <cell r="A239" t="str">
            <v>Ассорти "Сырная тарелка" сыр плавл. круг 130 г., 50%ж, ТМ Сыробогатов,  Линия</v>
          </cell>
          <cell r="F239">
            <v>156</v>
          </cell>
        </row>
        <row r="240">
          <cell r="A240" t="str">
            <v>Ассорти (слив, грибы, ветчина) сыр плавленый 50%ж, ТМ Сыробогатов,круг,130 г. (180 суток)  Линия</v>
          </cell>
          <cell r="F240">
            <v>156</v>
          </cell>
        </row>
        <row r="241">
          <cell r="A241" t="str">
            <v>Ассорти (Сливочный,с грибами,с ветчиной) 130г, (круг), плав. продукт с сыром СВЕЖАЯ МАРКА Линия</v>
          </cell>
          <cell r="F241">
            <v>156</v>
          </cell>
        </row>
        <row r="242">
          <cell r="A242" t="str">
            <v>Балык говяжий с/к "Эликатессе" 0,10 кг.шт. нарезка (лоток с ср.защ.атм.)  СПК</v>
          </cell>
          <cell r="D242">
            <v>194</v>
          </cell>
          <cell r="F242">
            <v>194</v>
          </cell>
        </row>
        <row r="243">
          <cell r="A243" t="str">
            <v>БАЛЫК С/К ЧЕРНЫЙ КАБАН НАРЕЗ 95ГР МГА МЯСН ПРОД КАТ. А  Клин</v>
          </cell>
          <cell r="D243">
            <v>47</v>
          </cell>
          <cell r="F243">
            <v>47</v>
          </cell>
        </row>
        <row r="244">
          <cell r="A244" t="str">
            <v>Балык свиной с/к "Эликатессе" 0,10 кг.шт. нарезка (лоток с ср.защ.атм.)  СПК</v>
          </cell>
          <cell r="D244">
            <v>251</v>
          </cell>
          <cell r="F244">
            <v>251</v>
          </cell>
        </row>
        <row r="245">
          <cell r="A245" t="str">
            <v>Бекон Черный Кабан сырокопченый 95 г  Клин</v>
          </cell>
          <cell r="D245">
            <v>20</v>
          </cell>
          <cell r="F245">
            <v>20</v>
          </cell>
        </row>
        <row r="246">
          <cell r="A246" t="str">
            <v>БОНУС МОЛОЧНЫЕ ТРАДИЦ. сос п/о мгс 0.6кг_UZ (6083)</v>
          </cell>
          <cell r="D246">
            <v>283</v>
          </cell>
          <cell r="F246">
            <v>283</v>
          </cell>
        </row>
        <row r="247">
          <cell r="A247" t="str">
            <v>БОНУС МОЛОЧНЫЕ ТРАДИЦ. сос п/о мгс 1*6_UZ (6082)</v>
          </cell>
          <cell r="D247">
            <v>49</v>
          </cell>
          <cell r="F247">
            <v>49</v>
          </cell>
        </row>
        <row r="248">
          <cell r="A248" t="str">
            <v>БОНУС СОЧНЫЕ сос п/о мгс 0.41кг_UZ (6087)  ОСТАНКИНО</v>
          </cell>
          <cell r="D248">
            <v>286</v>
          </cell>
          <cell r="F248">
            <v>286</v>
          </cell>
        </row>
        <row r="249">
          <cell r="A249" t="str">
            <v>БОНУС СОЧНЫЕ сос п/о мгс 1*6_UZ (6088)  ОСТАНКИНО</v>
          </cell>
          <cell r="D249">
            <v>98</v>
          </cell>
          <cell r="F249">
            <v>98</v>
          </cell>
        </row>
        <row r="250">
          <cell r="A250" t="str">
            <v>БОНУС_273  Сосиски Сочинки с сочной грудинкой, МГС 0.4кг,   ПОКОМ</v>
          </cell>
          <cell r="F250">
            <v>1275</v>
          </cell>
        </row>
        <row r="251">
          <cell r="A251" t="str">
            <v>БОНУС_283  Сосиски Сочинки, ВЕС, ТМ Стародворье ПОКОМ</v>
          </cell>
          <cell r="F251">
            <v>496.17599999999999</v>
          </cell>
        </row>
        <row r="252">
          <cell r="A252" t="str">
            <v>БОНУС_305  Колбаса Сервелат Мясорубский с мелкорубленным окороком в/у  ТМ Стародворье ВЕС   ПОКОМ</v>
          </cell>
          <cell r="F252">
            <v>251.66399999999999</v>
          </cell>
        </row>
        <row r="253">
          <cell r="A253" t="str">
            <v>БОНУС_307 Колбаса Сервелат Мясорубский с мелкорубленным окороком 0,35 кг срез ТМ Стародворье   Поком</v>
          </cell>
          <cell r="F253">
            <v>297</v>
          </cell>
        </row>
        <row r="254">
          <cell r="A254" t="str">
            <v>БОНУС_Готовые чебупели сочные с мясом ТМ Горячая штучка  0,3кг зам    ПОКОМ</v>
          </cell>
          <cell r="F254">
            <v>398</v>
          </cell>
        </row>
        <row r="255">
          <cell r="A255" t="str">
            <v>БОНУС_Колбаса Докторская Особая ТМ Особый рецепт,  0,5кг, ПОКОМ</v>
          </cell>
          <cell r="F255">
            <v>286</v>
          </cell>
        </row>
        <row r="256">
          <cell r="A256" t="str">
            <v>БОНУС_Колбаса Мясорубская с рубленой грудинкой 0,35кг срез ТМ Стародворье  ПОКОМ</v>
          </cell>
          <cell r="F256">
            <v>23</v>
          </cell>
        </row>
        <row r="257">
          <cell r="A257" t="str">
            <v>БОНУС_Колбаса Мясорубская с рубленой грудинкой ВЕС ТМ Стародворье  ПОКОМ</v>
          </cell>
          <cell r="F257">
            <v>69.402000000000001</v>
          </cell>
        </row>
        <row r="258">
          <cell r="A258" t="str">
            <v>БОНУС_Мини-сосиски в тесте "Фрайпики" 1,8кг ВЕС,  ПОКОМ</v>
          </cell>
          <cell r="F258">
            <v>1.8</v>
          </cell>
        </row>
        <row r="259">
          <cell r="A259" t="str">
            <v>БОНУС_Пельмени Отборные из свинины и говядины 0,9 кг ТМ Стародворье ТС Медвежье ушко  ПОКОМ</v>
          </cell>
          <cell r="F259">
            <v>326</v>
          </cell>
        </row>
        <row r="260">
          <cell r="A260" t="str">
            <v>БОНУС_Сосиски Баварские,  0.42кг,ПОКОМ</v>
          </cell>
          <cell r="F260">
            <v>28</v>
          </cell>
        </row>
        <row r="261">
          <cell r="A261" t="str">
            <v>Бутербродная вареная 0,47 кг шт.  СПК</v>
          </cell>
          <cell r="D261">
            <v>106</v>
          </cell>
          <cell r="F261">
            <v>106</v>
          </cell>
        </row>
        <row r="262">
          <cell r="A262" t="str">
            <v>Вареники замороженные "Благолепные" с картофелем и грибами. ВЕС  ПОКОМ</v>
          </cell>
          <cell r="F262">
            <v>60</v>
          </cell>
        </row>
        <row r="263">
          <cell r="A263" t="str">
            <v>Вацлавская вареная 400 гр.шт.  СПК</v>
          </cell>
          <cell r="D263">
            <v>31</v>
          </cell>
          <cell r="F263">
            <v>31</v>
          </cell>
        </row>
        <row r="264">
          <cell r="A264" t="str">
            <v>Вацлавская вареная ВЕС СПК</v>
          </cell>
          <cell r="D264">
            <v>10</v>
          </cell>
          <cell r="F264">
            <v>10</v>
          </cell>
        </row>
        <row r="265">
          <cell r="A265" t="str">
            <v>Вацлавская п/к (черева) 390 гр.шт. термоус.пак  СПК</v>
          </cell>
          <cell r="D265">
            <v>91</v>
          </cell>
          <cell r="F265">
            <v>91</v>
          </cell>
        </row>
        <row r="266">
          <cell r="A266" t="str">
            <v>Ветч.Владимирская ПГН от 0 до +6 60сут ВЕС МИКОЯН</v>
          </cell>
          <cell r="F266">
            <v>120.611</v>
          </cell>
        </row>
        <row r="267">
          <cell r="A267" t="str">
            <v>Ветчина Вацлавская 400 гр.шт.  СПК</v>
          </cell>
          <cell r="D267">
            <v>24</v>
          </cell>
          <cell r="F267">
            <v>24</v>
          </cell>
        </row>
        <row r="268">
          <cell r="A268" t="str">
            <v>Ветчина Московская ПГН от 0 до +6 60сут ВЕС МИКОЯН</v>
          </cell>
          <cell r="D268">
            <v>4.5999999999999996</v>
          </cell>
          <cell r="F268">
            <v>4.5999999999999996</v>
          </cell>
        </row>
        <row r="269">
          <cell r="A269" t="str">
            <v>ВЫВЕДЕНА.Наггетсы из печи 0,25кг ТМ Вязанка ТС Наггетсы замор.  ПОКОМ</v>
          </cell>
          <cell r="F269">
            <v>1</v>
          </cell>
        </row>
        <row r="270">
          <cell r="A270" t="str">
            <v>Гауда сыр 45% ж, 125 г (флоупак), фасованный (нарезка) "Сыробогатов"  Линия</v>
          </cell>
          <cell r="F270">
            <v>12</v>
          </cell>
        </row>
        <row r="271">
          <cell r="A271" t="str">
            <v>Гауда сыр 45% ж, 180 г (флоупак), фасованный "Сыробогатов"  Линия</v>
          </cell>
          <cell r="F271">
            <v>24</v>
          </cell>
        </row>
        <row r="272">
          <cell r="A272" t="str">
            <v>Гауда сыр, 45% ж (брус), ТМ Сыробогатов  Линия</v>
          </cell>
          <cell r="F272">
            <v>31.01</v>
          </cell>
        </row>
        <row r="273">
          <cell r="A273" t="str">
            <v>Голландский ИТ сыр 45% ж (брус) ТМ Сыробогатов  Линия</v>
          </cell>
          <cell r="F273">
            <v>155.595</v>
          </cell>
        </row>
        <row r="274">
          <cell r="A274" t="str">
            <v>Голландский сыр 45%ж, 180г, фасованный Сыробогатов   Линия</v>
          </cell>
          <cell r="F274">
            <v>24</v>
          </cell>
        </row>
        <row r="275">
          <cell r="A275" t="str">
            <v>Готовые чебупели острые с мясом Горячая штучка 0,3 кг зам  ПОКОМ</v>
          </cell>
          <cell r="D275">
            <v>2</v>
          </cell>
          <cell r="F275">
            <v>229</v>
          </cell>
        </row>
        <row r="276">
          <cell r="A276" t="str">
            <v>Готовые чебупели с ветчиной и сыром Горячая штучка 0,3кг зам  ПОКОМ</v>
          </cell>
          <cell r="D276">
            <v>391</v>
          </cell>
          <cell r="F276">
            <v>2216</v>
          </cell>
        </row>
        <row r="277">
          <cell r="A277" t="str">
            <v>Готовые чебупели сочные с мясом ТМ Горячая штучка  0,3кг зам  ПОКОМ</v>
          </cell>
          <cell r="D277">
            <v>572</v>
          </cell>
          <cell r="F277">
            <v>1665</v>
          </cell>
        </row>
        <row r="278">
          <cell r="A278" t="str">
            <v>Готовые чебуреки с мясом ТМ Горячая штучка 0,09 кг флоу-пак ПОКОМ</v>
          </cell>
          <cell r="F278">
            <v>205</v>
          </cell>
        </row>
        <row r="279">
          <cell r="A279" t="str">
            <v>Готовые чебуреки Сочный мегачебурек.Готовые жареные.ВЕС  ПОКОМ</v>
          </cell>
          <cell r="F279">
            <v>89.484999999999999</v>
          </cell>
        </row>
        <row r="280">
          <cell r="A280" t="str">
            <v>Дельгаро с/в "Эликатессе" 140 гр.шт.  СПК</v>
          </cell>
          <cell r="D280">
            <v>108</v>
          </cell>
          <cell r="F280">
            <v>123</v>
          </cell>
        </row>
        <row r="281">
          <cell r="A281" t="str">
            <v>Деревенская с чесночком и сальцем п/к (черева) 390 гр.шт. термоус. пак.  СПК</v>
          </cell>
          <cell r="D281">
            <v>198</v>
          </cell>
          <cell r="F281">
            <v>198</v>
          </cell>
        </row>
        <row r="282">
          <cell r="A282" t="str">
            <v>Для бургера сыр плавленый 25%ж,ТМ Сыробогатов,112 г слайсы   Линия</v>
          </cell>
          <cell r="F282">
            <v>84</v>
          </cell>
        </row>
        <row r="283">
          <cell r="A283" t="str">
            <v>Для бургера сыр плавленый 25%ж,ТМ Сыробогатов,150 г слайсы (8 ломтиков)  Линия</v>
          </cell>
          <cell r="F283">
            <v>20</v>
          </cell>
        </row>
        <row r="284">
          <cell r="A284" t="str">
            <v>Для супа с луком сыр плавленый 45%ж, фольга 80г, ТМ Сыробогатов (150 суток)  Линия</v>
          </cell>
          <cell r="F284">
            <v>384</v>
          </cell>
        </row>
        <row r="285">
          <cell r="A285" t="str">
            <v>Докторская вареная в/с 0,47 кг шт.  СПК</v>
          </cell>
          <cell r="D285">
            <v>68</v>
          </cell>
          <cell r="F285">
            <v>68</v>
          </cell>
        </row>
        <row r="286">
          <cell r="A286" t="str">
            <v>Докторская вареная термоус.пак. "Высокий вкус"  СПК</v>
          </cell>
          <cell r="D286">
            <v>153</v>
          </cell>
          <cell r="F286">
            <v>153</v>
          </cell>
        </row>
        <row r="287">
          <cell r="A287" t="str">
            <v>Домашняя п/к "Сибирский стандарт" (черева) (в ср.защ.атм.)  СПК</v>
          </cell>
          <cell r="D287">
            <v>517</v>
          </cell>
          <cell r="F287">
            <v>517</v>
          </cell>
        </row>
        <row r="288">
          <cell r="A288" t="str">
            <v>Дружба сыр плавленый 50% ж, фольга 80г, ТМ Сыробогатов (150 суток)   Линия</v>
          </cell>
          <cell r="F288">
            <v>648</v>
          </cell>
        </row>
        <row r="289">
          <cell r="A289" t="str">
            <v>Дружба сыр плавленый, ванночка 45% ж, 200г ТМ Сыробогатов  Линия</v>
          </cell>
          <cell r="F289">
            <v>120</v>
          </cell>
        </row>
        <row r="290">
          <cell r="A290" t="str">
            <v>Дружба сыр плавленый, ванночка 45% ж, 400 г, ТМ Сыробогатов  Линия</v>
          </cell>
          <cell r="F290">
            <v>24</v>
          </cell>
        </row>
        <row r="291">
          <cell r="A291" t="str">
            <v>Европоддон (невозвратный)</v>
          </cell>
          <cell r="F291">
            <v>34</v>
          </cell>
        </row>
        <row r="292">
          <cell r="A292" t="str">
            <v>Жар-боллы с курочкой и сыром, ВЕС  ПОКОМ</v>
          </cell>
          <cell r="F292">
            <v>125.101</v>
          </cell>
        </row>
        <row r="293">
          <cell r="A293" t="str">
            <v>Жар-ладушки с клубникой и вишней. Жареные с начинкой.ВЕС  ПОКОМ</v>
          </cell>
          <cell r="F293">
            <v>3.7</v>
          </cell>
        </row>
        <row r="294">
          <cell r="A294" t="str">
            <v>Жар-ладушки с мясом, картофелем и грибами. ВЕС  ПОКОМ</v>
          </cell>
          <cell r="F294">
            <v>51.8</v>
          </cell>
        </row>
        <row r="295">
          <cell r="A295" t="str">
            <v>Жар-ладушки с мясом. ВЕС  ПОКОМ</v>
          </cell>
          <cell r="F295">
            <v>256.20100000000002</v>
          </cell>
        </row>
        <row r="296">
          <cell r="A296" t="str">
            <v>Жар-ладушки с яблоком и грушей, ВЕС  ПОКОМ</v>
          </cell>
          <cell r="F296">
            <v>80.7</v>
          </cell>
        </row>
        <row r="297">
          <cell r="A297" t="str">
            <v>Карбонад Юбилейный термоус.пак.  СПК</v>
          </cell>
          <cell r="D297">
            <v>35.75</v>
          </cell>
          <cell r="F297">
            <v>35.75</v>
          </cell>
        </row>
        <row r="298">
          <cell r="A298" t="str">
            <v>Классика с/к 235 гр.шт. "Высокий вкус"  СПК</v>
          </cell>
          <cell r="D298">
            <v>154</v>
          </cell>
          <cell r="F298">
            <v>154</v>
          </cell>
        </row>
        <row r="299">
          <cell r="A299" t="str">
            <v>Классическая с/к "Сибирский стандарт" 560 гр.шт.  СПК</v>
          </cell>
          <cell r="D299">
            <v>4046</v>
          </cell>
          <cell r="F299">
            <v>5646</v>
          </cell>
        </row>
        <row r="300">
          <cell r="A300" t="str">
            <v>КЛБ С/В ВАЛЕТТА НАРЕЗ 85ГР МГА  Клин</v>
          </cell>
          <cell r="D300">
            <v>42</v>
          </cell>
          <cell r="F300">
            <v>42</v>
          </cell>
        </row>
        <row r="301">
          <cell r="A301" t="str">
            <v>КЛБ С/К БРАУНШВЕЙКСКАЯ ПОЛУСУХ. МЯСН. ПРОД.КАТ.А В/У 300 гр  Клин</v>
          </cell>
          <cell r="D301">
            <v>6</v>
          </cell>
          <cell r="F301">
            <v>6</v>
          </cell>
        </row>
        <row r="302">
          <cell r="A302" t="str">
            <v>КЛБ С/К ЗЕРНИСТАЯ МЯСН. ПРОД.КАТ.Б В/У 300 гр  Клин</v>
          </cell>
          <cell r="D302">
            <v>3</v>
          </cell>
          <cell r="F302">
            <v>3</v>
          </cell>
        </row>
        <row r="303">
          <cell r="A303" t="str">
            <v>КЛБ С/К ИСПАНСКАЯ 280г  Клин</v>
          </cell>
          <cell r="D303">
            <v>33</v>
          </cell>
          <cell r="F303">
            <v>33</v>
          </cell>
        </row>
        <row r="304">
          <cell r="A304" t="str">
            <v>КЛБ С/К ИТАЛЬЯНСКАЯ 300Г В/У МЯСН. ПРОД  Клин</v>
          </cell>
          <cell r="D304">
            <v>42</v>
          </cell>
          <cell r="F304">
            <v>42</v>
          </cell>
        </row>
        <row r="305">
          <cell r="A305" t="str">
            <v>КЛБ С/К КОНЬЯЧНАЯ 210Г В/У МЯСН ПРОД ЧК  Клин</v>
          </cell>
          <cell r="D305">
            <v>109</v>
          </cell>
          <cell r="F305">
            <v>109</v>
          </cell>
        </row>
        <row r="306">
          <cell r="A306" t="str">
            <v>КЛБ С/К КОПЧОЛЛИ КЛАССИЧЕСКИЕ 70Г МГА МЯСН ПРОД  Клин</v>
          </cell>
          <cell r="D306">
            <v>58</v>
          </cell>
          <cell r="F306">
            <v>58</v>
          </cell>
        </row>
        <row r="307">
          <cell r="A307" t="str">
            <v>КЛБ С/К МИНИ-САЛЯМИ 300 г  Клин</v>
          </cell>
          <cell r="D307">
            <v>64</v>
          </cell>
          <cell r="F307">
            <v>64</v>
          </cell>
        </row>
        <row r="308">
          <cell r="A308" t="str">
            <v>КЛБ С/К ПАРМЕ НАРЕЗ 85ГР МГА  Клин</v>
          </cell>
          <cell r="D308">
            <v>24</v>
          </cell>
          <cell r="F308">
            <v>24</v>
          </cell>
        </row>
        <row r="309">
          <cell r="A309" t="str">
            <v>КЛБ С/К САЛЬЧИЧОН 280Г В/У МЯСН ПРОД ЧК  Клин</v>
          </cell>
          <cell r="D309">
            <v>20</v>
          </cell>
          <cell r="F309">
            <v>20</v>
          </cell>
        </row>
        <row r="310">
          <cell r="A310" t="str">
            <v>КЛБ С/К САЛЯМИ ВЕНСКАЯ В/У 300Г  Клин</v>
          </cell>
          <cell r="D310">
            <v>50</v>
          </cell>
          <cell r="F310">
            <v>50</v>
          </cell>
        </row>
        <row r="311">
          <cell r="A311" t="str">
            <v>КЛБ С/К СЕРВЕЛАТ ЧЕРНЫЙ КАБАН 210Г В/У МЯСН ПРОД  Клин</v>
          </cell>
          <cell r="D311">
            <v>55</v>
          </cell>
          <cell r="F311">
            <v>55</v>
          </cell>
        </row>
        <row r="312">
          <cell r="A312" t="str">
            <v>КЛБ С/К СЕРВЕЛАТ ЧЕРНЫЙ КАБАН ВЕС В/У МЯСН ПРОД  Клин</v>
          </cell>
          <cell r="D312">
            <v>10</v>
          </cell>
          <cell r="F312">
            <v>10</v>
          </cell>
        </row>
        <row r="313">
          <cell r="A313" t="str">
            <v>КЛБ С/К ЧЕРНЫЙ КАБАН В/У 300ГР  Клин</v>
          </cell>
          <cell r="D313">
            <v>66</v>
          </cell>
          <cell r="F313">
            <v>66</v>
          </cell>
        </row>
        <row r="314">
          <cell r="A314" t="str">
            <v>Колб.Марочная с/к в/у  ВЕС МИКОЯН</v>
          </cell>
          <cell r="D314">
            <v>17</v>
          </cell>
          <cell r="F314">
            <v>17</v>
          </cell>
        </row>
        <row r="315">
          <cell r="A315" t="str">
            <v>Колб.Серв.Коньячный в/к  ВЕС МИКОЯН</v>
          </cell>
          <cell r="F315">
            <v>15.635999999999999</v>
          </cell>
        </row>
        <row r="316">
          <cell r="A316" t="str">
            <v>Колб.Серв.Коньячный в/к срез термо шт 350г. МИКОЯН</v>
          </cell>
          <cell r="D316">
            <v>12</v>
          </cell>
          <cell r="F316">
            <v>12</v>
          </cell>
        </row>
        <row r="317">
          <cell r="A317" t="str">
            <v>Колб.Серв.Российский в/к срез термо шт 350г. МИКОЯН</v>
          </cell>
          <cell r="F317">
            <v>49</v>
          </cell>
        </row>
        <row r="318">
          <cell r="A318" t="str">
            <v>Колб.Серв.Российский в/к термо.ВЕС МИКОЯН</v>
          </cell>
          <cell r="D318">
            <v>11</v>
          </cell>
          <cell r="F318">
            <v>32.386000000000003</v>
          </cell>
        </row>
        <row r="319">
          <cell r="A319" t="str">
            <v>Колб.Серв.Талинский в/к термо. ВЕС МИКОЯН</v>
          </cell>
          <cell r="D319">
            <v>27.228000000000002</v>
          </cell>
          <cell r="F319">
            <v>27.228000000000002</v>
          </cell>
        </row>
        <row r="320">
          <cell r="A320" t="str">
            <v>Колбаса Кремлевская с/к в/у. ВЕС МИКОЯН</v>
          </cell>
          <cell r="D320">
            <v>15.5</v>
          </cell>
          <cell r="F320">
            <v>15.5</v>
          </cell>
        </row>
        <row r="321">
          <cell r="A321" t="str">
            <v>Колбаса Светская вялен. в/к в/с. ВЕС МИКОЯН</v>
          </cell>
          <cell r="F321">
            <v>0.501</v>
          </cell>
        </row>
        <row r="322">
          <cell r="A322" t="str">
            <v>Колбаса Фрусто с/в шт 150гр защ.сред. МИКОЯН</v>
          </cell>
          <cell r="F322">
            <v>204</v>
          </cell>
        </row>
        <row r="323">
          <cell r="A323" t="str">
            <v>Колбаски ПодПивасики оригинальные с/к 0,10 кг.шт. термофор.пак.  СПК</v>
          </cell>
          <cell r="D323">
            <v>686</v>
          </cell>
          <cell r="F323">
            <v>686</v>
          </cell>
        </row>
        <row r="324">
          <cell r="A324" t="str">
            <v>Колбаски ПодПивасики острые с/к 0,10 кг.шт. термофор.пак.  СПК</v>
          </cell>
          <cell r="D324">
            <v>711</v>
          </cell>
          <cell r="F324">
            <v>711</v>
          </cell>
        </row>
        <row r="325">
          <cell r="A325" t="str">
            <v>Колбаски ПодПивасики с сыром с/к 100 гр.шт. (в ср.защ.атм.)  СПК</v>
          </cell>
          <cell r="D325">
            <v>311</v>
          </cell>
          <cell r="F325">
            <v>311</v>
          </cell>
        </row>
        <row r="326">
          <cell r="A326" t="str">
            <v>Коньячная с/к 0,10 кг.шт. нарезка (лоток с ср.зад.атм.) "Высокий вкус"  СПК</v>
          </cell>
          <cell r="D326">
            <v>154</v>
          </cell>
          <cell r="F326">
            <v>154</v>
          </cell>
        </row>
        <row r="327">
          <cell r="A327" t="str">
            <v>Король сыров с аром топл молока сыр 40% ж, 125г, фасованный, (нарезка), ТМ "Сыробогатов"  Линия</v>
          </cell>
          <cell r="F327">
            <v>60</v>
          </cell>
        </row>
        <row r="328">
          <cell r="A328" t="str">
            <v>Король сыров с ароматом топленого молока сыр, 40% ж (брус) ТМ "Сыробогатов", г. Орёл  Линия</v>
          </cell>
          <cell r="F328">
            <v>139.33500000000001</v>
          </cell>
        </row>
        <row r="329">
          <cell r="A329" t="str">
            <v>Король сыров с ароматом топленого молока сыр, 40% ж (цилиндр) ТМ "Сыробогатов", г. Орёл  Линия</v>
          </cell>
          <cell r="F329">
            <v>31.899000000000001</v>
          </cell>
        </row>
        <row r="330">
          <cell r="A330" t="str">
            <v>Король сыров со вкусом топлен.молока сыр плавл, ванночка 55%ж, 200г, Сыробогатов (180 суток) ЛИНИЯ</v>
          </cell>
          <cell r="F330">
            <v>240</v>
          </cell>
        </row>
        <row r="331">
          <cell r="A331" t="str">
            <v>Король сыров со вкусом топлен.молока сыр плавл. 50%ж, фольга 80г, ТМ Сыробогатов (150 суток) Линия</v>
          </cell>
          <cell r="F331">
            <v>864</v>
          </cell>
        </row>
        <row r="332">
          <cell r="A332" t="str">
            <v>Король сыров со вкусом топленого молока сыр 40%ж, 180 г. фасованный «Сыробогатов»  Линия</v>
          </cell>
          <cell r="F332">
            <v>24</v>
          </cell>
        </row>
        <row r="333">
          <cell r="A333" t="str">
            <v>Король сыров со вкусом топленого молока сыр плавленый 45%ж,ТМ Сыробогатов,130 г слайсы  Линия</v>
          </cell>
          <cell r="F333">
            <v>36</v>
          </cell>
        </row>
        <row r="334">
          <cell r="A334" t="str">
            <v>Костромской ИТ сыр 45% ж (брус) ТМ "Сыробогатов", г. Орёл  Линия</v>
          </cell>
          <cell r="F334">
            <v>52.744999999999997</v>
          </cell>
        </row>
        <row r="335">
          <cell r="A335" t="str">
            <v>Круггетсы с сырным соусом ТМ Горячая штучка 0,25 кг зам  ПОКОМ</v>
          </cell>
          <cell r="D335">
            <v>1</v>
          </cell>
          <cell r="F335">
            <v>423</v>
          </cell>
        </row>
        <row r="336">
          <cell r="A336" t="str">
            <v>Круггетсы сочные ТМ Горячая штучка ТС Круггетсы 0,25 кг зам  ПОКОМ</v>
          </cell>
          <cell r="D336">
            <v>422</v>
          </cell>
          <cell r="F336">
            <v>1215</v>
          </cell>
        </row>
        <row r="337">
          <cell r="A337" t="str">
            <v>Ла Фаворте с/в "Эликатессе" 140 гр.шт.  СПК</v>
          </cell>
          <cell r="D337">
            <v>103</v>
          </cell>
          <cell r="F337">
            <v>103</v>
          </cell>
        </row>
        <row r="338">
          <cell r="A338" t="str">
            <v>Ливерная Печеночная "Просто выгодно" 0,3 кг.шт.  СПК</v>
          </cell>
          <cell r="D338">
            <v>138</v>
          </cell>
          <cell r="F338">
            <v>138</v>
          </cell>
        </row>
        <row r="339">
          <cell r="A339" t="str">
            <v>Любительская вареная термоус.пак. "Высокий вкус"  СПК</v>
          </cell>
          <cell r="D339">
            <v>145</v>
          </cell>
          <cell r="F339">
            <v>145</v>
          </cell>
        </row>
        <row r="340">
          <cell r="A340" t="str">
            <v>Маасдам сыр 45% ж, 125г, фасованный, (нарезка), ТМ "Сыробогатов"  Линия</v>
          </cell>
          <cell r="F340">
            <v>36</v>
          </cell>
        </row>
        <row r="341">
          <cell r="A341" t="str">
            <v>Маасдам сыр плавленый 50% ж, фольга 80г, ТМ Сыробогатов (150 суток)  Линия</v>
          </cell>
          <cell r="F341">
            <v>216</v>
          </cell>
        </row>
        <row r="342">
          <cell r="A342" t="str">
            <v>Маасдам сыр плавленый, ванночка 50%ж, 200 г, ТМ Сыробогатов ( 180 суток)   ЛИНИЯ</v>
          </cell>
          <cell r="F342">
            <v>96</v>
          </cell>
        </row>
        <row r="343">
          <cell r="A343" t="str">
            <v>Маасдам сыр, 45% ж (цилиндр), ТМ Сыробогатов, г. Орёл  Линия</v>
          </cell>
          <cell r="F343">
            <v>15.811999999999999</v>
          </cell>
        </row>
        <row r="344">
          <cell r="A344" t="str">
            <v>Мини-сосиски в тесте "Фрайпики" 1,8кг ВЕС,  ПОКОМ</v>
          </cell>
          <cell r="F344">
            <v>165.202</v>
          </cell>
        </row>
        <row r="345">
          <cell r="A345" t="str">
            <v>Мини-сосиски в тесте "Фрайпики" 3,7кг ВЕС,  ПОКОМ</v>
          </cell>
          <cell r="F345">
            <v>187.3</v>
          </cell>
        </row>
        <row r="346">
          <cell r="A346" t="str">
            <v>Мраморный сыр 45%ж, 180 г, фасованный Сыробогатов   Линия</v>
          </cell>
          <cell r="F346">
            <v>24</v>
          </cell>
        </row>
        <row r="347">
          <cell r="A347" t="str">
            <v>Мясное ассорти сыр плавл. круг 130 г., 50%ж, ТМ Сыробогатов,  Линия</v>
          </cell>
          <cell r="F347">
            <v>120</v>
          </cell>
        </row>
        <row r="348">
          <cell r="A348" t="str">
            <v>Наггетсы из печи 0,25кг ТМ Вязанка ТС Няняггетсы Сливушки замор.  ПОКОМ</v>
          </cell>
          <cell r="D348">
            <v>21</v>
          </cell>
          <cell r="F348">
            <v>1701</v>
          </cell>
        </row>
        <row r="349">
          <cell r="A349" t="str">
            <v>Наггетсы Нагетосы Сочная курочка ТМ Горячая штучка 0,25 кг зам  ПОКОМ</v>
          </cell>
          <cell r="D349">
            <v>31</v>
          </cell>
          <cell r="F349">
            <v>2108</v>
          </cell>
        </row>
        <row r="350">
          <cell r="A350" t="str">
            <v>Наггетсы с индейкой 0,25кг ТМ Вязанка ТС Няняггетсы Сливушки НД2 замор.  ПОКОМ</v>
          </cell>
          <cell r="D350">
            <v>2</v>
          </cell>
          <cell r="F350">
            <v>1729</v>
          </cell>
        </row>
        <row r="351">
          <cell r="A351" t="str">
            <v>Наггетсы хрустящие п/ф ВЕС ПОКОМ</v>
          </cell>
          <cell r="F351">
            <v>352.00099999999998</v>
          </cell>
        </row>
        <row r="352">
          <cell r="A352" t="str">
            <v>Новосибирская с/к 0,10 кг.шт. нарезка (лоток с ср.защ.атм.) "Высокий вкус"  СПК</v>
          </cell>
          <cell r="D352">
            <v>175</v>
          </cell>
          <cell r="F352">
            <v>175</v>
          </cell>
        </row>
        <row r="353">
          <cell r="A353" t="str">
            <v>Окорок Черный Кабан, 95г (нар), Категории А  Клин</v>
          </cell>
          <cell r="D353">
            <v>61</v>
          </cell>
          <cell r="F353">
            <v>61</v>
          </cell>
        </row>
        <row r="354">
          <cell r="A354" t="str">
            <v>Оригинальная с перцем с/к  СПК</v>
          </cell>
          <cell r="D354">
            <v>455.5</v>
          </cell>
          <cell r="F354">
            <v>2555.5</v>
          </cell>
        </row>
        <row r="355">
          <cell r="A355" t="str">
            <v>Оригинальная с перцем с/к "Сибирский стандарт" 560 гр.шт.  СПК</v>
          </cell>
          <cell r="D355">
            <v>3672</v>
          </cell>
          <cell r="F355">
            <v>3672</v>
          </cell>
        </row>
        <row r="356">
          <cell r="A356" t="str">
            <v>Особая вареная  СПК</v>
          </cell>
          <cell r="D356">
            <v>14.5</v>
          </cell>
          <cell r="F356">
            <v>14.5</v>
          </cell>
        </row>
        <row r="357">
          <cell r="A357" t="str">
            <v>Пармезан сыр 40% ж, 400 г, фасованный Сыробогатов   Линия</v>
          </cell>
          <cell r="F357">
            <v>12</v>
          </cell>
        </row>
        <row r="358">
          <cell r="A358" t="str">
            <v>Пекантино с/в "Эликатессе" 0,10 кг.шт. нарезка (лоток с.ср.защ.атм.)  СПК</v>
          </cell>
          <cell r="D358">
            <v>161</v>
          </cell>
          <cell r="F358">
            <v>161</v>
          </cell>
        </row>
        <row r="359">
          <cell r="A359" t="str">
            <v>Пельмени Grandmeni с говядиной и свининой Горячая штучка 0,75 кг Бульмени  ПОКОМ</v>
          </cell>
          <cell r="F359">
            <v>11</v>
          </cell>
        </row>
        <row r="360">
          <cell r="A360" t="str">
            <v>Пельмени Grandmeni со сливочным маслом Горячая штучка 0,75 кг ПОКОМ</v>
          </cell>
          <cell r="D360">
            <v>12</v>
          </cell>
          <cell r="F360">
            <v>440</v>
          </cell>
        </row>
        <row r="361">
          <cell r="A361" t="str">
            <v>Пельмени Бигбули #МЕГАВКУСИЩЕ с сочной грудинкой 0,43 кг  ПОКОМ</v>
          </cell>
          <cell r="D361">
            <v>2</v>
          </cell>
          <cell r="F361">
            <v>110</v>
          </cell>
        </row>
        <row r="362">
          <cell r="A362" t="str">
            <v>Пельмени Бигбули #МЕГАВКУСИЩЕ с сочной грудинкой 0,9 кг  ПОКОМ</v>
          </cell>
          <cell r="D362">
            <v>25</v>
          </cell>
          <cell r="F362">
            <v>1159</v>
          </cell>
        </row>
        <row r="363">
          <cell r="A363" t="str">
            <v>Пельмени Бигбули с мясом, Горячая штучка 0,43кг  ПОКОМ</v>
          </cell>
          <cell r="F363">
            <v>115</v>
          </cell>
        </row>
        <row r="364">
          <cell r="A364" t="str">
            <v>Пельмени Бигбули с мясом, Горячая штучка 0,9кг  ПОКОМ</v>
          </cell>
          <cell r="D364">
            <v>859</v>
          </cell>
          <cell r="F364">
            <v>1169</v>
          </cell>
        </row>
        <row r="365">
          <cell r="A365" t="str">
            <v>Пельмени Бигбули со сливоч.маслом (Мегамаслище) ТМ БУЛЬМЕНИ сфера 0,43. замор. ПОКОМ</v>
          </cell>
          <cell r="D365">
            <v>126</v>
          </cell>
          <cell r="F365">
            <v>1530</v>
          </cell>
        </row>
        <row r="366">
          <cell r="A366" t="str">
            <v>Пельмени Бигбули со сливочным маслом #МЕГАМАСЛИЩЕ Горячая штучка 0,9 кг  ПОКОМ</v>
          </cell>
          <cell r="D366">
            <v>1</v>
          </cell>
          <cell r="F366">
            <v>198</v>
          </cell>
        </row>
        <row r="367">
          <cell r="A367" t="str">
            <v>Пельмени Бульмени с говядиной и свининой Горячая шт. 0,9 кг  ПОКОМ</v>
          </cell>
          <cell r="D367">
            <v>7</v>
          </cell>
          <cell r="F367">
            <v>1060</v>
          </cell>
        </row>
        <row r="368">
          <cell r="A368" t="str">
            <v>Пельмени Бульмени с говядиной и свининой Горячая штучка 0,43  ПОКОМ</v>
          </cell>
          <cell r="D368">
            <v>7</v>
          </cell>
          <cell r="F368">
            <v>898</v>
          </cell>
        </row>
        <row r="369">
          <cell r="A369" t="str">
            <v>Пельмени Бульмени с говядиной и свининой Наваристые Горячая штучка ВЕС  ПОКОМ</v>
          </cell>
          <cell r="F369">
            <v>1580.903</v>
          </cell>
        </row>
        <row r="370">
          <cell r="A370" t="str">
            <v>Пельмени Бульмени со сливочным маслом Горячая штучка 0,9 кг  ПОКОМ</v>
          </cell>
          <cell r="D370">
            <v>58</v>
          </cell>
          <cell r="F370">
            <v>2831</v>
          </cell>
        </row>
        <row r="371">
          <cell r="A371" t="str">
            <v>Пельмени Бульмени со сливочным маслом ТМ Горячая шт. 0,43 кг  ПОКОМ</v>
          </cell>
          <cell r="D371">
            <v>7</v>
          </cell>
          <cell r="F371">
            <v>1051</v>
          </cell>
        </row>
        <row r="372">
          <cell r="A372" t="str">
            <v>Пельмени Левантские ТМ Особый рецепт 0,8 кг  ПОКОМ</v>
          </cell>
          <cell r="D372">
            <v>2</v>
          </cell>
          <cell r="F372">
            <v>31</v>
          </cell>
        </row>
        <row r="373">
          <cell r="A373" t="str">
            <v>Пельмени Мясорубские ТМ Стародворье фоупак равиоли 0,7 кг  ПОКОМ</v>
          </cell>
          <cell r="D373">
            <v>15</v>
          </cell>
          <cell r="F373">
            <v>1863</v>
          </cell>
        </row>
        <row r="374">
          <cell r="A374" t="str">
            <v>Пельмени Отборные из свинины и говядины 0,9 кг ТМ Стародворье ТС Медвежье ушко  ПОКОМ</v>
          </cell>
          <cell r="D374">
            <v>1</v>
          </cell>
          <cell r="F374">
            <v>267</v>
          </cell>
        </row>
        <row r="375">
          <cell r="A375" t="str">
            <v>Пельмени Отборные с говядиной 0,9 кг НОВА ТМ Стародворье ТС Медвежье ушко  ПОКОМ</v>
          </cell>
          <cell r="F375">
            <v>21</v>
          </cell>
        </row>
        <row r="376">
          <cell r="A376" t="str">
            <v>Пельмени Отборные с говядиной и свининой 0,43 кг ТМ Стародворье ТС Медвежье ушко</v>
          </cell>
          <cell r="F376">
            <v>20</v>
          </cell>
        </row>
        <row r="377">
          <cell r="A377" t="str">
            <v>Пельмени С говядиной и свининой, ВЕС, сфера пуговки Мясная Галерея  ПОКОМ</v>
          </cell>
          <cell r="F377">
            <v>549.00099999999998</v>
          </cell>
        </row>
        <row r="378">
          <cell r="A378" t="str">
            <v>Пельмени Со свининой и говядиной ТМ Особый рецепт Любимая ложка 1,0 кг  ПОКОМ</v>
          </cell>
          <cell r="F378">
            <v>692</v>
          </cell>
        </row>
        <row r="379">
          <cell r="A379" t="str">
            <v>Пельмени Сочные сфера 0,9 кг ТМ Стародворье ПОКОМ</v>
          </cell>
          <cell r="D379">
            <v>25</v>
          </cell>
          <cell r="F379">
            <v>1144</v>
          </cell>
        </row>
        <row r="380">
          <cell r="A380" t="str">
            <v>Пипперони с/к "Эликатессе" 0,10 кг.шт.  СПК</v>
          </cell>
          <cell r="D380">
            <v>155</v>
          </cell>
          <cell r="F380">
            <v>155</v>
          </cell>
        </row>
        <row r="381">
          <cell r="A381" t="str">
            <v>Пипперони с/к "Эликатессе" 0,20 кг.шт.  СПК</v>
          </cell>
          <cell r="D381">
            <v>11</v>
          </cell>
          <cell r="F381">
            <v>11</v>
          </cell>
        </row>
        <row r="382">
          <cell r="A382" t="str">
            <v>По-Австрийски с/к 260 гр.шт. "Высокий вкус"  СПК</v>
          </cell>
          <cell r="D382">
            <v>129</v>
          </cell>
          <cell r="F382">
            <v>129</v>
          </cell>
        </row>
        <row r="383">
          <cell r="A383" t="str">
            <v>Покровская вареная 0,47 кг шт.  СПК</v>
          </cell>
          <cell r="D383">
            <v>44</v>
          </cell>
          <cell r="F383">
            <v>44</v>
          </cell>
        </row>
        <row r="384">
          <cell r="A384" t="str">
            <v>Пошехонский ИТ сыр 45% ж (брус) ТМ "Сыробогатов", г. Орёл  Линия</v>
          </cell>
          <cell r="F384">
            <v>35.46</v>
          </cell>
        </row>
        <row r="385">
          <cell r="A385" t="str">
            <v>Праздничная с/к "Сибирский стандарт" 560 гр.шт.  СПК</v>
          </cell>
          <cell r="D385">
            <v>4896</v>
          </cell>
          <cell r="F385">
            <v>6196</v>
          </cell>
        </row>
        <row r="386">
          <cell r="A386" t="str">
            <v>Российский ИТ сыр 50% ж (брус) ТМ "Сыробогатов", г. Орёл  Линия</v>
          </cell>
          <cell r="F386">
            <v>285.77</v>
          </cell>
        </row>
        <row r="387">
          <cell r="A387" t="str">
            <v>Российский ИТ сыр, 50% ж (цилиндр), ТМ "Сыробогатов", г. Орёл  Линия</v>
          </cell>
          <cell r="F387">
            <v>31.384</v>
          </cell>
        </row>
        <row r="388">
          <cell r="A388" t="str">
            <v>Российский сыр 50% ж, 125г, фасованный, (нарезка), ТМ "Сыробогатов"  Линия</v>
          </cell>
          <cell r="F388">
            <v>12</v>
          </cell>
        </row>
        <row r="389">
          <cell r="A389" t="str">
            <v>Российский сыр 50% ж, 180 г, фасованный Сыробогатов   Линия</v>
          </cell>
          <cell r="F389">
            <v>24</v>
          </cell>
        </row>
        <row r="390">
          <cell r="A390" t="str">
            <v>С беконом сыр плав, 130г слайсы, 45%ж, ТМ Сыробогатов  Линия</v>
          </cell>
          <cell r="F390">
            <v>96</v>
          </cell>
        </row>
        <row r="391">
          <cell r="A391" t="str">
            <v>С беконом сыр плавленый, ванночка 50% ж, 200г, ТМ Сыробогатов (180 суток)   ЛИНИЯ</v>
          </cell>
          <cell r="F391">
            <v>240</v>
          </cell>
        </row>
        <row r="392">
          <cell r="A392" t="str">
            <v>С ветчиной плав продукт с сыром, 130 г (слайсы) 45% ж, ТМ СВЕЖАЯ МАРКА  Линия</v>
          </cell>
          <cell r="F392">
            <v>60</v>
          </cell>
        </row>
        <row r="393">
          <cell r="A393" t="str">
            <v>С ветчиной плав. продукт с сыром, 130 г, (круг), 45% ж, ТМ СВЕЖАЯ МАРКА  Линия</v>
          </cell>
          <cell r="F393">
            <v>108</v>
          </cell>
        </row>
        <row r="394">
          <cell r="A394" t="str">
            <v>С ветчиной плав. продукт с сыром, 80 г (фольга), 45% ж, ТМ СВЕЖАЯ МАРКА  Линия</v>
          </cell>
          <cell r="F394">
            <v>120</v>
          </cell>
        </row>
        <row r="395">
          <cell r="A395" t="str">
            <v>С ветчиной сыр плав, 130г слайсы, 45%ж, ТМ Сыробогатов  Линия</v>
          </cell>
          <cell r="F395">
            <v>48</v>
          </cell>
        </row>
        <row r="396">
          <cell r="A396" t="str">
            <v>С ветчиной сыр плавл. круг 130 г 50% ж, ТМ Сыробогатов, (180 суток)  Линия</v>
          </cell>
          <cell r="F396">
            <v>60</v>
          </cell>
        </row>
        <row r="397">
          <cell r="A397" t="str">
            <v>С ветчиной сыр плавленый 50% ж, фольга 80г, ТМ Сыробогатов (150 суток)  Линия</v>
          </cell>
          <cell r="F397">
            <v>720</v>
          </cell>
        </row>
        <row r="398">
          <cell r="A398" t="str">
            <v>С ветчиной сыр плавленый, ванночка 50% ж, 200 гр, Сыробогатов (180 суток)   ЛИНИЯ</v>
          </cell>
          <cell r="F398">
            <v>216</v>
          </cell>
        </row>
        <row r="399">
          <cell r="A399" t="str">
            <v>С ветчиной сыр плавленый, ванночка 50% ж, 400 гр, Сыробогатов (180 суток)   ЛИНИЯ</v>
          </cell>
          <cell r="F399">
            <v>16</v>
          </cell>
        </row>
        <row r="400">
          <cell r="A400" t="str">
            <v>С грибами плав продукт с сыром, 130 г (слайсы), 45% ж, ТМ СВЕЖАЯ МАРКА  Линия</v>
          </cell>
          <cell r="F400">
            <v>84</v>
          </cell>
        </row>
        <row r="401">
          <cell r="A401" t="str">
            <v>С грибами плав. продукт с сыром, 80 г (фольга), 45% ж, ТМ СВЕЖАЯ МАРКА  Линия</v>
          </cell>
          <cell r="F401">
            <v>120</v>
          </cell>
        </row>
        <row r="402">
          <cell r="A402" t="str">
            <v>С грибами сыр плав, 130 г слайсы, 45%ж, ТМ Сыробогатов  Линия</v>
          </cell>
          <cell r="F402">
            <v>36</v>
          </cell>
        </row>
        <row r="403">
          <cell r="A403" t="str">
            <v>С грибами сыр плавленый 50% ж, фольга 80г, ТМ Сыробогатов (150 суток)  Линия</v>
          </cell>
          <cell r="F403">
            <v>456</v>
          </cell>
        </row>
        <row r="404">
          <cell r="A404" t="str">
            <v>С грибами сыр плавленый 50% ж,ТМ Сыробогатов, круг 130 г. (180 суток)  Линия</v>
          </cell>
          <cell r="F404">
            <v>72</v>
          </cell>
        </row>
        <row r="405">
          <cell r="A405" t="str">
            <v>С грибами сыр плавленый 50%ж, ванночка 200г, ТМ Сыробогатов (180 суток) ЛИНИЯ</v>
          </cell>
          <cell r="F405">
            <v>120</v>
          </cell>
        </row>
        <row r="406">
          <cell r="A406" t="str">
            <v>С зеленью сыр плавленый, ванночка 50% ж, 200г, ТМ Сыробогатов (180 суток)  Линия</v>
          </cell>
          <cell r="F406">
            <v>144</v>
          </cell>
        </row>
        <row r="407">
          <cell r="A407" t="str">
            <v>Салями Трюфель с/в "Эликатессе" 0,16 кг.шт.  СПК</v>
          </cell>
          <cell r="D407">
            <v>106</v>
          </cell>
          <cell r="F407">
            <v>106</v>
          </cell>
        </row>
        <row r="408">
          <cell r="A408" t="str">
            <v>Салями Финская с/к 235 гр.шт. "Высокий вкус"  СПК</v>
          </cell>
          <cell r="D408">
            <v>88</v>
          </cell>
          <cell r="F408">
            <v>88</v>
          </cell>
        </row>
        <row r="409">
          <cell r="A409" t="str">
            <v>Сардельки "Докторские" (черева) ( в ср.защ.атм.) 1.0 кг. "Высокий вкус"  СПК</v>
          </cell>
          <cell r="D409">
            <v>216.08500000000001</v>
          </cell>
          <cell r="F409">
            <v>346.08499999999998</v>
          </cell>
        </row>
        <row r="410">
          <cell r="A410" t="str">
            <v>Сардельки из говядины (черева) (в ср.защ.атм.) "Высокий вкус"  СПК</v>
          </cell>
          <cell r="D410">
            <v>111</v>
          </cell>
          <cell r="F410">
            <v>211</v>
          </cell>
        </row>
        <row r="411">
          <cell r="A411" t="str">
            <v>Сардельки из свинины (черева) ( в ср.защ.атм) "Высокий вкус"  СПК</v>
          </cell>
          <cell r="D411">
            <v>10</v>
          </cell>
          <cell r="F411">
            <v>10</v>
          </cell>
        </row>
        <row r="412">
          <cell r="A412" t="str">
            <v>Семейная с чесночком вареная (СПК+СКМ)  СПК</v>
          </cell>
          <cell r="D412">
            <v>1224</v>
          </cell>
          <cell r="F412">
            <v>1224</v>
          </cell>
        </row>
        <row r="413">
          <cell r="A413" t="str">
            <v>Семейная с чесночком Экстра вареная  СПК</v>
          </cell>
          <cell r="D413">
            <v>100.5</v>
          </cell>
          <cell r="F413">
            <v>100.5</v>
          </cell>
        </row>
        <row r="414">
          <cell r="A414" t="str">
            <v>Семейная с чесночком Экстра вареная 0,5 кг.шт.  СПК</v>
          </cell>
          <cell r="D414">
            <v>17</v>
          </cell>
          <cell r="F414">
            <v>17</v>
          </cell>
        </row>
        <row r="415">
          <cell r="A415" t="str">
            <v>Сервелат мелкозернистый в/к 0,5 кг.шт. термоус.пак. "Высокий вкус"  СПК</v>
          </cell>
          <cell r="D415">
            <v>37</v>
          </cell>
          <cell r="F415">
            <v>37</v>
          </cell>
        </row>
        <row r="416">
          <cell r="A416" t="str">
            <v>Сервелат Финский в/к 0,38 кг.шт. термофор.пак.  СПК</v>
          </cell>
          <cell r="D416">
            <v>53</v>
          </cell>
          <cell r="F416">
            <v>53</v>
          </cell>
        </row>
        <row r="417">
          <cell r="A417" t="str">
            <v>Сервелат Фирменный в/к 0,10 кг.шт. нарезка (лоток с ср.защ.атм.)  СПК</v>
          </cell>
          <cell r="D417">
            <v>80</v>
          </cell>
          <cell r="F417">
            <v>80</v>
          </cell>
        </row>
        <row r="418">
          <cell r="A418" t="str">
            <v>Сибирская особая с/к 0,10 кг.шт. нарезка (лоток с ср.защ.атм.)  СПК</v>
          </cell>
          <cell r="D418">
            <v>300</v>
          </cell>
          <cell r="F418">
            <v>300</v>
          </cell>
        </row>
        <row r="419">
          <cell r="A419" t="str">
            <v>Сибирская особая с/к 0,235 кг шт.  СПК</v>
          </cell>
          <cell r="D419">
            <v>329</v>
          </cell>
          <cell r="F419">
            <v>329</v>
          </cell>
        </row>
        <row r="420">
          <cell r="A420" t="str">
            <v>Славянская п/к 0,38 кг шт.термофор.пак.  СПК</v>
          </cell>
          <cell r="D420">
            <v>55</v>
          </cell>
          <cell r="F420">
            <v>55</v>
          </cell>
        </row>
        <row r="421">
          <cell r="A421" t="str">
            <v>Сливочный плав продукт с сыром, 130 г (круг), 45% ж, ТМ СВЕЖАЯ МАРКА  Линия</v>
          </cell>
          <cell r="F421">
            <v>24</v>
          </cell>
        </row>
        <row r="422">
          <cell r="A422" t="str">
            <v>Сливочный плав продукт с сыром, 130 г (слайсы) 45% ж, ТМ СВЕЖАЯ МАРКА  Линия</v>
          </cell>
          <cell r="F422">
            <v>60</v>
          </cell>
        </row>
        <row r="423">
          <cell r="A423" t="str">
            <v>Сливочный плав. продукт с сыром, 80 г (фольга), 45% ж, ТМ СВЕЖАЯ МАРКА  Линия</v>
          </cell>
          <cell r="F423">
            <v>120</v>
          </cell>
        </row>
        <row r="424">
          <cell r="A424" t="str">
            <v>Сливочный плавленый продукт 60% ж, 180 г, ТМ Свежая марка  Линия</v>
          </cell>
          <cell r="F424">
            <v>228</v>
          </cell>
        </row>
        <row r="425">
          <cell r="A425" t="str">
            <v>Сливочный сыр 50% ж, 125г, фасованный (нарезка), ТМ "Сыробогатов"  Линия</v>
          </cell>
          <cell r="F425">
            <v>36</v>
          </cell>
        </row>
        <row r="426">
          <cell r="A426" t="str">
            <v>Сливочный сыр плав, 130 г слайсы, 45%ж, ТМ Сыробогатов  Линия</v>
          </cell>
          <cell r="F426">
            <v>36</v>
          </cell>
        </row>
        <row r="427">
          <cell r="A427" t="str">
            <v>Сливочный сыр плав, 200г, ванночка, 50%ж, ТМ Сыробогатов (180 суток)  Линия</v>
          </cell>
          <cell r="F427">
            <v>336</v>
          </cell>
        </row>
        <row r="428">
          <cell r="A428" t="str">
            <v>Сливочный сыр плавленый 50% ж, фольга 80г, ТМ Сыробогатов (150 суток)  Линия</v>
          </cell>
          <cell r="F428">
            <v>1512</v>
          </cell>
        </row>
        <row r="429">
          <cell r="A429" t="str">
            <v>Сливочный сыр плавленый 50%, ж.ТМ Сыробогатов, круг 130 г. (180 суток)  Линия</v>
          </cell>
          <cell r="F429">
            <v>60</v>
          </cell>
        </row>
        <row r="430">
          <cell r="A430" t="str">
            <v>Сливочный сыр, 50% ж (цилиндр), ТМ "Сыробогатов", г. Орёл  Линия</v>
          </cell>
          <cell r="F430">
            <v>32.073999999999998</v>
          </cell>
        </row>
        <row r="431">
          <cell r="A431" t="str">
            <v>Снеки  ЖАР-мени ВЕС. рубленые в тесте замор.  ПОКОМ</v>
          </cell>
          <cell r="F431">
            <v>149.001</v>
          </cell>
        </row>
        <row r="432">
          <cell r="A432" t="str">
            <v>Со вкусом ветчины плавленый продукт 55% ж, 180 г ТМ Свежая марка  Линия</v>
          </cell>
          <cell r="F432">
            <v>60</v>
          </cell>
        </row>
        <row r="433">
          <cell r="A433" t="str">
            <v>Со вкусом грибов плавленый продукт 55% ж, 180 г ТМ Свежая марка  Линия</v>
          </cell>
          <cell r="F433">
            <v>108</v>
          </cell>
        </row>
        <row r="434">
          <cell r="A434" t="str">
            <v>СОС МОЛОЧНЫЕ 470Г МГА МЯСН. ПРОД.КАТ.Б  Клин</v>
          </cell>
          <cell r="D434">
            <v>66</v>
          </cell>
          <cell r="F434">
            <v>66</v>
          </cell>
        </row>
        <row r="435">
          <cell r="A435" t="str">
            <v>Сосис.Кремлевские защ сред. ВЕС МИКОЯН</v>
          </cell>
          <cell r="D435">
            <v>12</v>
          </cell>
          <cell r="F435">
            <v>12</v>
          </cell>
        </row>
        <row r="436">
          <cell r="A436" t="str">
            <v>Сосис.Кремлевские шт 380г.термо МИКОЯН</v>
          </cell>
          <cell r="F436">
            <v>41</v>
          </cell>
        </row>
        <row r="437">
          <cell r="A437" t="str">
            <v>Сосиски "Баварские" 0,36 кг.шт. вак.упак.  СПК</v>
          </cell>
          <cell r="D437">
            <v>34</v>
          </cell>
          <cell r="F437">
            <v>34</v>
          </cell>
        </row>
        <row r="438">
          <cell r="A438" t="str">
            <v>Сосиски "БОЛЬШАЯ сосиска" "Сибирский стандарт" (лоток с ср.защ.атм.)  СПК</v>
          </cell>
          <cell r="D438">
            <v>716</v>
          </cell>
          <cell r="F438">
            <v>716</v>
          </cell>
        </row>
        <row r="439">
          <cell r="A439" t="str">
            <v>Сосиски "Молочные" 0,36 кг.шт. вак.упак.  СПК</v>
          </cell>
          <cell r="D439">
            <v>48</v>
          </cell>
          <cell r="F439">
            <v>48</v>
          </cell>
        </row>
        <row r="440">
          <cell r="A440" t="str">
            <v>Сосиски Докторские 0,35 кг  Клин</v>
          </cell>
          <cell r="D440">
            <v>42</v>
          </cell>
          <cell r="F440">
            <v>42</v>
          </cell>
        </row>
        <row r="441">
          <cell r="A441" t="str">
            <v>Сосиски Мусульманские "Просто выгодно" (в ср.защ.атм.)  СПК</v>
          </cell>
          <cell r="D441">
            <v>64</v>
          </cell>
          <cell r="F441">
            <v>64</v>
          </cell>
        </row>
        <row r="442">
          <cell r="A442" t="str">
            <v>Сосиски Оригинальные ТМ Стародворье  0,33 кг.  ПОКОМ</v>
          </cell>
          <cell r="F442">
            <v>3</v>
          </cell>
        </row>
        <row r="443">
          <cell r="A443" t="str">
            <v>Сосиски Сливушки #нежнушки ТМ Вязанка  0,33 кг.  ПОКОМ</v>
          </cell>
          <cell r="F443">
            <v>2</v>
          </cell>
        </row>
        <row r="444">
          <cell r="A444" t="str">
            <v>Сыр "Пармезан" 40% колотый 100 гр  ОСТАНКИНО</v>
          </cell>
          <cell r="D444">
            <v>4</v>
          </cell>
          <cell r="F444">
            <v>4</v>
          </cell>
        </row>
        <row r="445">
          <cell r="A445" t="str">
            <v>Сыр "Пармезан" 40% кусок 180 гр  ОСТАНКИНО</v>
          </cell>
          <cell r="D445">
            <v>86</v>
          </cell>
          <cell r="F445">
            <v>86</v>
          </cell>
        </row>
        <row r="446">
          <cell r="A446" t="str">
            <v>Сыр Боккончини копченый 40% 100 гр.  ОСТАНКИНО</v>
          </cell>
          <cell r="D446">
            <v>98</v>
          </cell>
          <cell r="F446">
            <v>98</v>
          </cell>
        </row>
        <row r="447">
          <cell r="A447" t="str">
            <v>Сыр Папа Может Гауда  45% 200гр     Останкино</v>
          </cell>
          <cell r="D447">
            <v>365</v>
          </cell>
          <cell r="F447">
            <v>365</v>
          </cell>
        </row>
        <row r="448">
          <cell r="A448" t="str">
            <v>Сыр Папа Может Гауда  45% вес     Останкино</v>
          </cell>
          <cell r="D448">
            <v>37</v>
          </cell>
          <cell r="F448">
            <v>37</v>
          </cell>
        </row>
        <row r="449">
          <cell r="A449" t="str">
            <v>Сыр Папа Может Гауда 48%, нарез, 125г (9 шт)  Останкино</v>
          </cell>
          <cell r="D449">
            <v>12</v>
          </cell>
          <cell r="F449">
            <v>12</v>
          </cell>
        </row>
        <row r="450">
          <cell r="A450" t="str">
            <v>Сыр Папа Может Голландский  45% 200гр     Останкино</v>
          </cell>
          <cell r="D450">
            <v>622</v>
          </cell>
          <cell r="F450">
            <v>622</v>
          </cell>
        </row>
        <row r="451">
          <cell r="A451" t="str">
            <v>Сыр Папа Может Голландский  45% вес      Останкино</v>
          </cell>
          <cell r="D451">
            <v>79</v>
          </cell>
          <cell r="F451">
            <v>79</v>
          </cell>
        </row>
        <row r="452">
          <cell r="A452" t="str">
            <v>Сыр Папа Может Голландский 45%, нарез, 125г (9 шт)  Останкино</v>
          </cell>
          <cell r="D452">
            <v>12</v>
          </cell>
          <cell r="F452">
            <v>12</v>
          </cell>
        </row>
        <row r="453">
          <cell r="A453" t="str">
            <v>Сыр Папа Может Министерский 45% 200г  Останкино</v>
          </cell>
          <cell r="D453">
            <v>13</v>
          </cell>
          <cell r="F453">
            <v>13</v>
          </cell>
        </row>
        <row r="454">
          <cell r="A454" t="str">
            <v>Сыр Папа Может Папин Завтрак 50% 200г  Останкино</v>
          </cell>
          <cell r="D454">
            <v>21</v>
          </cell>
          <cell r="F454">
            <v>21</v>
          </cell>
        </row>
        <row r="455">
          <cell r="A455" t="str">
            <v>Сыр Папа Может Российский  50% 200гр    Останкино</v>
          </cell>
          <cell r="D455">
            <v>809</v>
          </cell>
          <cell r="F455">
            <v>809</v>
          </cell>
        </row>
        <row r="456">
          <cell r="A456" t="str">
            <v>Сыр Папа Может Российский  50% вес    Останкино</v>
          </cell>
          <cell r="D456">
            <v>185</v>
          </cell>
          <cell r="F456">
            <v>185</v>
          </cell>
        </row>
        <row r="457">
          <cell r="A457" t="str">
            <v>Сыр Папа Может Российский 50%, нарезка 125г  Останкино</v>
          </cell>
          <cell r="D457">
            <v>62</v>
          </cell>
          <cell r="F457">
            <v>62</v>
          </cell>
        </row>
        <row r="458">
          <cell r="A458" t="str">
            <v>Сыр Папа Может Сливочный со вкусом.топл.молока 50% вес (=3,5кг)  Останкино</v>
          </cell>
          <cell r="D458">
            <v>101</v>
          </cell>
          <cell r="F458">
            <v>101</v>
          </cell>
        </row>
        <row r="459">
          <cell r="A459" t="str">
            <v>Сыр Папа Может Тильзитер   45% 200гр     Останкино</v>
          </cell>
          <cell r="D459">
            <v>418</v>
          </cell>
          <cell r="F459">
            <v>418</v>
          </cell>
        </row>
        <row r="460">
          <cell r="A460" t="str">
            <v>Сыр Папа Может Тильзитер   45% вес      Останкино</v>
          </cell>
          <cell r="D460">
            <v>106.5</v>
          </cell>
          <cell r="F460">
            <v>109.675</v>
          </cell>
        </row>
        <row r="461">
          <cell r="A461" t="str">
            <v>Сыр Папа Может Тильзитер 50%, нарезка 125г  Останкино</v>
          </cell>
          <cell r="D461">
            <v>6</v>
          </cell>
          <cell r="F461">
            <v>6</v>
          </cell>
        </row>
        <row r="462">
          <cell r="A462" t="str">
            <v>Сыр Папа Может Эдам 45% вес (=3,5кг)  Останкино</v>
          </cell>
          <cell r="D462">
            <v>14</v>
          </cell>
          <cell r="F462">
            <v>14</v>
          </cell>
        </row>
        <row r="463">
          <cell r="A463" t="str">
            <v>Сыр Плавл. Сливочный 55% 190гр  Останкино</v>
          </cell>
          <cell r="D463">
            <v>89</v>
          </cell>
          <cell r="F463">
            <v>89</v>
          </cell>
        </row>
        <row r="464">
          <cell r="A464" t="str">
            <v>Сыр плавленый "Маасдам" 45%ж,ТМ Сыробогатов,130 г, слайсы, 180 суток  Линия</v>
          </cell>
          <cell r="F464">
            <v>36</v>
          </cell>
        </row>
        <row r="465">
          <cell r="A465" t="str">
            <v>Сыр рассольный жирный Чечил 45% 100 гр  ОСТАНКИНО</v>
          </cell>
          <cell r="D465">
            <v>153</v>
          </cell>
          <cell r="F465">
            <v>153</v>
          </cell>
        </row>
        <row r="466">
          <cell r="A466" t="str">
            <v>Сыр рассольный жирный Чечил копченый 45% 100 гр  ОСТАНКИНО</v>
          </cell>
          <cell r="D466">
            <v>156</v>
          </cell>
          <cell r="F466">
            <v>157</v>
          </cell>
        </row>
        <row r="467">
          <cell r="A467" t="str">
            <v>Сыр Скаморца свежий 40% 100 гр.  ОСТАНКИНО</v>
          </cell>
          <cell r="D467">
            <v>105</v>
          </cell>
          <cell r="F467">
            <v>105</v>
          </cell>
        </row>
        <row r="468">
          <cell r="A468" t="str">
            <v>Сыр Творож. с Зеленью 140 гр.  ОСТАНКИНО</v>
          </cell>
          <cell r="D468">
            <v>62</v>
          </cell>
          <cell r="F468">
            <v>62</v>
          </cell>
        </row>
        <row r="469">
          <cell r="A469" t="str">
            <v>Сыр Творож. Сливочный 140 гр  ОСТАНКИНО</v>
          </cell>
          <cell r="D469">
            <v>83</v>
          </cell>
          <cell r="F469">
            <v>83</v>
          </cell>
        </row>
        <row r="470">
          <cell r="A470" t="str">
            <v>Сыч/Прод Коровино Российский 50% 200г НОВАЯ СЗМЖ  ОСТАНКИНО</v>
          </cell>
          <cell r="D470">
            <v>168</v>
          </cell>
          <cell r="F470">
            <v>168</v>
          </cell>
        </row>
        <row r="471">
          <cell r="A471" t="str">
            <v>Сыч/Прод Коровино Российский Оригин 50% ВЕС (7,5 кг)  ОСТАНКИНО</v>
          </cell>
          <cell r="D471">
            <v>57</v>
          </cell>
          <cell r="F471">
            <v>57</v>
          </cell>
        </row>
        <row r="472">
          <cell r="A472" t="str">
            <v>Сыч/Прод Коровино Российский Оригин 50% ВЕС НОВАЯ (5 кг)  ОСТАНКИНО</v>
          </cell>
          <cell r="D472">
            <v>174</v>
          </cell>
          <cell r="F472">
            <v>174</v>
          </cell>
        </row>
        <row r="473">
          <cell r="A473" t="str">
            <v>Сыч/Прод Коровино Тильзитер 50% 200г НОВАЯ СЗМЖ  ОСТАНКИНО</v>
          </cell>
          <cell r="D473">
            <v>149</v>
          </cell>
          <cell r="F473">
            <v>149</v>
          </cell>
        </row>
        <row r="474">
          <cell r="A474" t="str">
            <v>Сыч/Прод Коровино Тильзитер Оригин 50% ВЕС НОВАЯ (5 кг брус) СЗМЖ  ОСТАНКИНО</v>
          </cell>
          <cell r="D474">
            <v>70</v>
          </cell>
          <cell r="F474">
            <v>70</v>
          </cell>
        </row>
        <row r="475">
          <cell r="A475" t="str">
            <v>Сэндвич плав продукт с сыром, 130 г (слайсы) 45% ж, ТМ СВЕЖАЯ МАРКА  Линия</v>
          </cell>
          <cell r="F475">
            <v>60</v>
          </cell>
        </row>
        <row r="476">
          <cell r="A476" t="str">
            <v>Тильзитер сыр 45%ж, 180 г, фасованный Сыробогатов   Линия</v>
          </cell>
          <cell r="F476">
            <v>24</v>
          </cell>
        </row>
        <row r="477">
          <cell r="A477" t="str">
            <v>Тильзитер сыр фасованный 45% ж, 125г, фасованый (нарезка) ТМ"Сыробогатов"  Линия</v>
          </cell>
          <cell r="F477">
            <v>12</v>
          </cell>
        </row>
        <row r="478">
          <cell r="A478" t="str">
            <v>Тильзитер сыр, 45% ж (брус), ТМ "Сыробогатов", г. Орёл  Линия</v>
          </cell>
          <cell r="F478">
            <v>52.52</v>
          </cell>
        </row>
        <row r="479">
          <cell r="A479" t="str">
            <v>Торо Неро с/в "Эликатессе" 140 гр.шт.  СПК</v>
          </cell>
          <cell r="D479">
            <v>43</v>
          </cell>
          <cell r="F479">
            <v>43</v>
          </cell>
        </row>
        <row r="480">
          <cell r="A480" t="str">
            <v>Уши свиные копченые к пиву 0,15кг нар. д/ф шт.  СПК</v>
          </cell>
          <cell r="D480">
            <v>64</v>
          </cell>
          <cell r="F480">
            <v>64</v>
          </cell>
        </row>
        <row r="481">
          <cell r="A481" t="str">
            <v>Фестивальная с/к 0,10 кг.шт. нарезка (лоток с ср.защ.атм.)  СПК</v>
          </cell>
          <cell r="D481">
            <v>320</v>
          </cell>
          <cell r="F481">
            <v>320</v>
          </cell>
        </row>
        <row r="482">
          <cell r="A482" t="str">
            <v>Фестивальная с/к 0,235 кг.шт.  СПК</v>
          </cell>
          <cell r="D482">
            <v>673</v>
          </cell>
          <cell r="F482">
            <v>673</v>
          </cell>
        </row>
        <row r="483">
          <cell r="A483" t="str">
            <v>Фестивальная с/к ВЕС   СПК</v>
          </cell>
          <cell r="D483">
            <v>46.2</v>
          </cell>
          <cell r="F483">
            <v>46.2</v>
          </cell>
        </row>
        <row r="484">
          <cell r="A484" t="str">
            <v>Фиетта классическая плавленый продукт, 55% ж, ТМ Сыробогатов, 200 г (ванночка)  Линия</v>
          </cell>
          <cell r="F484">
            <v>24</v>
          </cell>
        </row>
        <row r="485">
          <cell r="A485" t="str">
            <v>Фрай-пицца с ветчиной и грибами 3,0 кг. ВЕС.  ПОКОМ</v>
          </cell>
          <cell r="F485">
            <v>30</v>
          </cell>
        </row>
        <row r="486">
          <cell r="A486" t="str">
            <v>Фуэт с/в "Эликатессе" 160 гр.шт.  СПК</v>
          </cell>
          <cell r="D486">
            <v>119</v>
          </cell>
          <cell r="F486">
            <v>119</v>
          </cell>
        </row>
        <row r="487">
          <cell r="A487" t="str">
            <v>Хинкали Классические хинкали ВЕС,  ПОКОМ</v>
          </cell>
          <cell r="F487">
            <v>65</v>
          </cell>
        </row>
        <row r="488">
          <cell r="A488" t="str">
            <v>Хотстеры ТМ Горячая штучка ТС Хотстеры 0,25 кг зам  ПОКОМ</v>
          </cell>
          <cell r="D488">
            <v>412</v>
          </cell>
          <cell r="F488">
            <v>1701</v>
          </cell>
        </row>
        <row r="489">
          <cell r="A489" t="str">
            <v>Хрустящие крылышки острые к пиву ТМ Горячая штучка 0,3кг зам  ПОКОМ</v>
          </cell>
          <cell r="F489">
            <v>19</v>
          </cell>
        </row>
        <row r="490">
          <cell r="A490" t="str">
            <v>Хрустящие крылышки ТМ Горячая штучка 0,3 кг зам  ПОКОМ</v>
          </cell>
          <cell r="F490">
            <v>177</v>
          </cell>
        </row>
        <row r="491">
          <cell r="A491" t="str">
            <v>Хрустящие крылышки. В панировке куриные жареные.ВЕС  ПОКОМ</v>
          </cell>
          <cell r="F491">
            <v>44.2</v>
          </cell>
        </row>
        <row r="492">
          <cell r="A492" t="str">
            <v>Чебупай сочное яблоко ТМ Горячая штучка 0,2 кг зам.  ПОКОМ</v>
          </cell>
          <cell r="F492">
            <v>152</v>
          </cell>
        </row>
        <row r="493">
          <cell r="A493" t="str">
            <v>Чебупай спелая вишня ТМ Горячая штучка 0,2 кг зам.  ПОКОМ</v>
          </cell>
          <cell r="D493">
            <v>1</v>
          </cell>
          <cell r="F493">
            <v>236</v>
          </cell>
        </row>
        <row r="494">
          <cell r="A494" t="str">
            <v>Чебупели Курочка гриль ТМ Горячая штучка, 0,3 кг зам  ПОКОМ</v>
          </cell>
          <cell r="D494">
            <v>3</v>
          </cell>
          <cell r="F494">
            <v>203</v>
          </cell>
        </row>
        <row r="495">
          <cell r="A495" t="str">
            <v>Чебупицца курочка по-итальянски Горячая штучка 0,25 кг зам  ПОКОМ</v>
          </cell>
          <cell r="D495">
            <v>628</v>
          </cell>
          <cell r="F495">
            <v>2815</v>
          </cell>
        </row>
        <row r="496">
          <cell r="A496" t="str">
            <v>Чебупицца Пепперони ТМ Горячая штучка ТС Чебупицца 0.25кг зам  ПОКОМ</v>
          </cell>
          <cell r="D496">
            <v>1169</v>
          </cell>
          <cell r="F496">
            <v>3666</v>
          </cell>
        </row>
        <row r="497">
          <cell r="A497" t="str">
            <v>Чебуреки Мясные вес 2,7  ПОКОМ</v>
          </cell>
          <cell r="F497">
            <v>13.5</v>
          </cell>
        </row>
        <row r="498">
          <cell r="A498" t="str">
            <v>Чебуреки с мясом, грибами и картофелем. ВЕС  ПОКОМ</v>
          </cell>
          <cell r="F498">
            <v>50.7</v>
          </cell>
        </row>
        <row r="499">
          <cell r="A499" t="str">
            <v>Чебуреки сочные, ВЕС, куриные жарен. зам  ПОКОМ</v>
          </cell>
          <cell r="F499">
            <v>290</v>
          </cell>
        </row>
        <row r="500">
          <cell r="A500" t="str">
            <v>Чизбургер плав продукт с сыром, 130 г (слайсы) 45% ж, ТМ СВЕЖАЯ МАРКА  Линия</v>
          </cell>
          <cell r="F500">
            <v>60</v>
          </cell>
        </row>
        <row r="501">
          <cell r="A501" t="str">
            <v>Чоризо с/к "Эликатессе" 0,20 кг.шт.  СПК</v>
          </cell>
          <cell r="D501">
            <v>3</v>
          </cell>
          <cell r="F501">
            <v>3</v>
          </cell>
        </row>
        <row r="502">
          <cell r="A502" t="str">
            <v>ШЕЙКА С/К НАРЕЗ. 95ГР МГА МЯСН.ПРОД.КАТ.А ЧК  Клин</v>
          </cell>
          <cell r="D502">
            <v>10</v>
          </cell>
          <cell r="F502">
            <v>10</v>
          </cell>
        </row>
        <row r="503">
          <cell r="A503" t="str">
            <v>Шпикачки Русские (черева) (в ср.защ.атм.) "Высокий вкус"  СПК</v>
          </cell>
          <cell r="D503">
            <v>108</v>
          </cell>
          <cell r="F503">
            <v>108</v>
          </cell>
        </row>
        <row r="504">
          <cell r="A504" t="str">
            <v>Эдам сыр, 45% ж (брус), ТМ Сыробогатов, г. Орёл  Линия</v>
          </cell>
          <cell r="F504">
            <v>88.23</v>
          </cell>
        </row>
        <row r="505">
          <cell r="A505" t="str">
            <v>Эликапреза с/в "Эликатессе" 0,10 кг.шт. нарезка (лоток с ср.защ.атм.)  СПК</v>
          </cell>
          <cell r="D505">
            <v>284</v>
          </cell>
          <cell r="F505">
            <v>284</v>
          </cell>
        </row>
        <row r="506">
          <cell r="A506" t="str">
            <v>Юбилейная с/к 0,10 кг.шт. нарезка (лоток с ср.защ.атм.)  СПК</v>
          </cell>
          <cell r="D506">
            <v>208</v>
          </cell>
          <cell r="F506">
            <v>208</v>
          </cell>
        </row>
        <row r="507">
          <cell r="A507" t="str">
            <v>Юбилейная с/к 0,235 кг.шт.  СПК</v>
          </cell>
          <cell r="D507">
            <v>685</v>
          </cell>
          <cell r="F507">
            <v>685</v>
          </cell>
        </row>
        <row r="508">
          <cell r="A508" t="str">
            <v>Янтарь сыр плавленый 50% ж, фольга 80г, ТМ Сыробогатов (150 суток)   Линия</v>
          </cell>
          <cell r="F508">
            <v>312</v>
          </cell>
        </row>
        <row r="509">
          <cell r="A509" t="str">
            <v>Янтарь сыр плавленый, ванночка 45% ж, 400 г, ТМ Сыробогатов  Линия</v>
          </cell>
          <cell r="F509">
            <v>80</v>
          </cell>
        </row>
        <row r="510">
          <cell r="A510" t="str">
            <v>Итого</v>
          </cell>
          <cell r="D510">
            <v>109008.693</v>
          </cell>
          <cell r="F510">
            <v>307402.68400000001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26151.5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22.5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22.5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123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258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390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108</v>
          </cell>
        </row>
        <row r="12">
          <cell r="A12" t="str">
            <v xml:space="preserve"> 021  Колбаса Вязанка с индейкой, вектор 0,45 кг, ПОКОМ</v>
          </cell>
          <cell r="B12" t="str">
            <v>шт</v>
          </cell>
          <cell r="C12">
            <v>232.5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235.5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670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225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225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90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37.5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37.5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60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97.5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40.5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B23" t="str">
            <v>шт</v>
          </cell>
          <cell r="C23">
            <v>0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C24">
            <v>97.5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C25">
            <v>22.5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C26">
            <v>150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B27" t="str">
            <v>шт</v>
          </cell>
          <cell r="C27">
            <v>1080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75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1650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2400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B31" t="str">
            <v>шт</v>
          </cell>
          <cell r="C31">
            <v>115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B32" t="str">
            <v>шт</v>
          </cell>
          <cell r="C32">
            <v>90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90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90</v>
          </cell>
        </row>
        <row r="35">
          <cell r="A35" t="str">
            <v xml:space="preserve"> 200  Ветчина Дугушка ТМ Стародворье, вектор в/у    ПОКОМ</v>
          </cell>
          <cell r="B35" t="str">
            <v>кг</v>
          </cell>
          <cell r="C35">
            <v>82.5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1260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B37" t="str">
            <v>кг</v>
          </cell>
          <cell r="C37">
            <v>70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B38" t="str">
            <v>кг</v>
          </cell>
          <cell r="C38">
            <v>270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B39" t="str">
            <v>кг</v>
          </cell>
          <cell r="C39">
            <v>51</v>
          </cell>
        </row>
        <row r="40">
          <cell r="A40" t="str">
            <v xml:space="preserve"> 219  Колбаса Докторская Особая ТМ Особый рецепт, ВЕС  ПОКОМ</v>
          </cell>
          <cell r="B40" t="str">
            <v>кг</v>
          </cell>
          <cell r="C40">
            <v>2400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B41" t="str">
            <v>кг</v>
          </cell>
          <cell r="C41">
            <v>111.25</v>
          </cell>
        </row>
        <row r="42">
          <cell r="A42" t="str">
            <v xml:space="preserve"> 225  Колбаса Дугушка со шпиком, ВЕС, ТМ Стародворье   ПОКОМ</v>
          </cell>
          <cell r="B42" t="str">
            <v>кг</v>
          </cell>
          <cell r="C42">
            <v>0</v>
          </cell>
        </row>
        <row r="43">
          <cell r="A43" t="str">
            <v xml:space="preserve"> 229  Колбаса Молочная Дугушка, в/у, ВЕС, ТМ Стародворье   ПОКОМ</v>
          </cell>
          <cell r="B43" t="str">
            <v>кг</v>
          </cell>
          <cell r="C43">
            <v>148.75</v>
          </cell>
        </row>
        <row r="44">
          <cell r="A44" t="str">
            <v xml:space="preserve"> 230  Колбаса Молочная Особая ТМ Особый рецепт, п/а, ВЕС. ПОКОМ</v>
          </cell>
          <cell r="B44" t="str">
            <v>кг</v>
          </cell>
          <cell r="C44">
            <v>930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B45" t="str">
            <v>кг</v>
          </cell>
          <cell r="C45">
            <v>1440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B46" t="str">
            <v>кг</v>
          </cell>
          <cell r="C46">
            <v>75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B47" t="str">
            <v>кг</v>
          </cell>
          <cell r="C47">
            <v>99</v>
          </cell>
        </row>
        <row r="48">
          <cell r="A48" t="str">
            <v xml:space="preserve"> 240  Колбаса Салями охотничья, ВЕС. ПОКОМ</v>
          </cell>
          <cell r="B48" t="str">
            <v>кг</v>
          </cell>
          <cell r="C48">
            <v>0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B49" t="str">
            <v>кг</v>
          </cell>
          <cell r="C49">
            <v>145</v>
          </cell>
        </row>
        <row r="50">
          <cell r="A50" t="str">
            <v xml:space="preserve"> 243  Колбаса Сервелат Зернистый, ВЕС.  ПОКОМ</v>
          </cell>
          <cell r="B50" t="str">
            <v>кг</v>
          </cell>
          <cell r="C50">
            <v>90</v>
          </cell>
        </row>
        <row r="51">
          <cell r="A51" t="str">
            <v xml:space="preserve"> 247  Сардельки Нежные, ВЕС.  ПОКОМ</v>
          </cell>
          <cell r="B51" t="str">
            <v>кг</v>
          </cell>
          <cell r="C51">
            <v>90</v>
          </cell>
        </row>
        <row r="52">
          <cell r="A52" t="str">
            <v xml:space="preserve"> 248  Сардельки Сочные ТМ Особый рецепт,   ПОКОМ</v>
          </cell>
          <cell r="B52" t="str">
            <v>кг</v>
          </cell>
          <cell r="C52">
            <v>85.5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B53" t="str">
            <v>кг</v>
          </cell>
          <cell r="C53">
            <v>135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B54" t="str">
            <v>кг</v>
          </cell>
          <cell r="C54">
            <v>75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B55" t="str">
            <v>кг</v>
          </cell>
          <cell r="C55">
            <v>75</v>
          </cell>
        </row>
        <row r="56">
          <cell r="A56" t="str">
            <v xml:space="preserve"> 263  Шпикачки Стародворские, ВЕС.  ПОКОМ</v>
          </cell>
          <cell r="B56" t="str">
            <v>кг</v>
          </cell>
          <cell r="C56">
            <v>37.5</v>
          </cell>
        </row>
        <row r="57">
          <cell r="A57" t="str">
            <v xml:space="preserve"> 265  Колбаса Балыкбургская, ВЕС, ТМ Баварушка  ПОКОМ</v>
          </cell>
          <cell r="B57" t="str">
            <v>кг</v>
          </cell>
          <cell r="C57">
            <v>7.5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B58" t="str">
            <v>кг</v>
          </cell>
          <cell r="C58">
            <v>45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B59" t="str">
            <v>кг</v>
          </cell>
          <cell r="C59">
            <v>30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B60" t="str">
            <v>шт</v>
          </cell>
          <cell r="C60">
            <v>465</v>
          </cell>
        </row>
        <row r="61">
          <cell r="A61" t="str">
            <v xml:space="preserve"> 273  Сосиски Сочинки с сочной грудинкой, МГС 0.4кг,   ПОКОМ</v>
          </cell>
          <cell r="B61" t="str">
            <v>шт</v>
          </cell>
          <cell r="C61">
            <v>560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B62" t="str">
            <v>шт</v>
          </cell>
          <cell r="C62">
            <v>520</v>
          </cell>
        </row>
        <row r="63">
          <cell r="A63" t="str">
            <v xml:space="preserve"> 283  Сосиски Сочинки, ВЕС, ТМ Стародворье ПОКОМ</v>
          </cell>
          <cell r="B63" t="str">
            <v>кг</v>
          </cell>
          <cell r="C63">
            <v>120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B64" t="str">
            <v>шт</v>
          </cell>
          <cell r="C64">
            <v>24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B65" t="str">
            <v>шт</v>
          </cell>
          <cell r="C65">
            <v>157.5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B66" t="str">
            <v>кг</v>
          </cell>
          <cell r="C66">
            <v>45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B67" t="str">
            <v>шт</v>
          </cell>
          <cell r="C67">
            <v>680</v>
          </cell>
        </row>
        <row r="68">
          <cell r="A68" t="str">
            <v xml:space="preserve"> 302  Сосиски Сочинки по-баварски,  0.4кг, ТМ Стародворье  ПОКОМ</v>
          </cell>
          <cell r="B68" t="str">
            <v>шт</v>
          </cell>
          <cell r="C68">
            <v>910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B69" t="str">
            <v>кг</v>
          </cell>
          <cell r="C69">
            <v>0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B70" t="str">
            <v>кг</v>
          </cell>
          <cell r="C70">
            <v>0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B71" t="str">
            <v>шт</v>
          </cell>
          <cell r="C71">
            <v>230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B72" t="str">
            <v>шт</v>
          </cell>
          <cell r="C72">
            <v>252.5</v>
          </cell>
        </row>
        <row r="73">
          <cell r="A73" t="str">
            <v xml:space="preserve"> 309  Сосиски Сочинки с сыром 0,4 кг ТМ Стародворье  ПОКОМ</v>
          </cell>
          <cell r="B73" t="str">
            <v>шт</v>
          </cell>
          <cell r="C73">
            <v>454.5</v>
          </cell>
        </row>
        <row r="74">
          <cell r="A74" t="str">
            <v xml:space="preserve"> 312  Ветчина Филейская ВЕС ТМ  Вязанка ТС Столичная  ПОКОМ</v>
          </cell>
          <cell r="B74" t="str">
            <v>кг</v>
          </cell>
          <cell r="C74">
            <v>130</v>
          </cell>
        </row>
        <row r="75">
          <cell r="A75" t="str">
            <v xml:space="preserve"> 315  Колбаса вареная Молокуша ТМ Вязанка ВЕС, ПОКОМ</v>
          </cell>
          <cell r="B75" t="str">
            <v>кг</v>
          </cell>
          <cell r="C75">
            <v>180</v>
          </cell>
        </row>
        <row r="76">
          <cell r="A76" t="str">
            <v xml:space="preserve"> 316  Колбаса Нежная ТМ Зареченские ВЕС  ПОКОМ</v>
          </cell>
          <cell r="B76" t="str">
            <v>кг</v>
          </cell>
          <cell r="C76">
            <v>60</v>
          </cell>
        </row>
        <row r="77">
          <cell r="A77" t="str">
            <v xml:space="preserve"> 317 Колбаса Сервелат Рижский ТМ Зареченские, ВЕС  ПОКОМ</v>
          </cell>
          <cell r="B77" t="str">
            <v>кг</v>
          </cell>
          <cell r="C77">
            <v>0</v>
          </cell>
        </row>
        <row r="78">
          <cell r="A78" t="str">
            <v xml:space="preserve"> 318  Сосиски Датские ТМ Зареченские, ВЕС  ПОКОМ</v>
          </cell>
          <cell r="B78" t="str">
            <v>кг</v>
          </cell>
          <cell r="C78">
            <v>1380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B79" t="str">
            <v>шт</v>
          </cell>
          <cell r="C79">
            <v>650</v>
          </cell>
        </row>
        <row r="80">
          <cell r="A80" t="str">
            <v xml:space="preserve"> 322  Колбаса вареная Молокуша 0,45кг ТМ Вязанка  ПОКОМ</v>
          </cell>
          <cell r="B80" t="str">
            <v>шт</v>
          </cell>
          <cell r="C80">
            <v>325</v>
          </cell>
        </row>
        <row r="81">
          <cell r="A81" t="str">
            <v xml:space="preserve"> 324  Ветчина Филейская ТМ Вязанка Столичная 0,45 кг ПОКОМ</v>
          </cell>
          <cell r="B81" t="str">
            <v>шт</v>
          </cell>
          <cell r="C81">
            <v>88.5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B82" t="str">
            <v>кг</v>
          </cell>
          <cell r="C82">
            <v>7.5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79.5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337.5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30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0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535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555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156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180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180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168</v>
          </cell>
        </row>
        <row r="93">
          <cell r="A93" t="str">
            <v xml:space="preserve"> 348  Колбаса Молочная оригинальная ТМ Особый рецепт. большой батон, ВЕС ПОКОМ</v>
          </cell>
          <cell r="B93" t="str">
            <v>кг</v>
          </cell>
          <cell r="C93">
            <v>18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140</v>
          </cell>
        </row>
        <row r="95">
          <cell r="A95" t="str">
            <v xml:space="preserve"> 364  Сардельки Филейские Вязанка ВЕС NDX ТМ Вязанка  ПОКОМ</v>
          </cell>
          <cell r="B95" t="str">
            <v>кг</v>
          </cell>
          <cell r="C95">
            <v>45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13.10.2023 - 13.10.2023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5.7220000000000004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160.69900000000001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117.99299999999999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446.47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53.338999999999999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2</v>
          </cell>
        </row>
        <row r="13">
          <cell r="A13" t="str">
            <v xml:space="preserve"> 022  Колбаса Вязанка со шпиком, вектор 0,5кг, ПОКОМ</v>
          </cell>
          <cell r="D13">
            <v>30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209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914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539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39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18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134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94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48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D23">
            <v>-1</v>
          </cell>
        </row>
        <row r="24">
          <cell r="A24" t="str">
            <v xml:space="preserve"> 068  Колбаса Особая ТМ Особый рецепт, 0,5 кг, ПОКОМ</v>
          </cell>
          <cell r="D24">
            <v>20</v>
          </cell>
        </row>
        <row r="25">
          <cell r="A25" t="str">
            <v xml:space="preserve"> 073  Колбаса Салями Баварушка зернистая, в/у 0.35 кг срез, ТМ Стародворье ПОКОМ</v>
          </cell>
          <cell r="D25">
            <v>-4</v>
          </cell>
        </row>
        <row r="26">
          <cell r="A26" t="str">
            <v xml:space="preserve"> 079  Колбаса Сервелат Кремлевский,  0.35 кг, ПОКОМ</v>
          </cell>
          <cell r="D26">
            <v>3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184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77</v>
          </cell>
        </row>
        <row r="29">
          <cell r="A29" t="str">
            <v xml:space="preserve"> 092  Сосиски Баварские с сыром,  0.42кг,ПОКОМ</v>
          </cell>
          <cell r="D29">
            <v>948</v>
          </cell>
        </row>
        <row r="30">
          <cell r="A30" t="str">
            <v xml:space="preserve"> 096  Сосиски Баварские,  0.42кг,ПОКОМ</v>
          </cell>
          <cell r="D30">
            <v>1407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166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93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170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258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123.027</v>
          </cell>
        </row>
        <row r="36">
          <cell r="A36" t="str">
            <v xml:space="preserve"> 201  Ветчина Нежная ТМ Особый рецепт, (2,5кг), ПОКОМ</v>
          </cell>
          <cell r="D36">
            <v>1093.5239999999999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131.583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119.964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52.271999999999998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2603.1439999999998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21.516999999999999</v>
          </cell>
        </row>
        <row r="42">
          <cell r="A42" t="str">
            <v xml:space="preserve"> 225  Колбаса Дугушка со шпиком, ВЕС, ТМ Стародворье   ПОКОМ</v>
          </cell>
          <cell r="D42">
            <v>21.116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101.282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817.88099999999997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1281.627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45.448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61.973999999999997</v>
          </cell>
        </row>
        <row r="48">
          <cell r="A48" t="str">
            <v xml:space="preserve"> 240  Колбаса Салями охотничья, ВЕС. ПОКОМ</v>
          </cell>
          <cell r="D48">
            <v>3.2240000000000002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93.799000000000007</v>
          </cell>
        </row>
        <row r="50">
          <cell r="A50" t="str">
            <v xml:space="preserve"> 243  Колбаса Сервелат Зернистый, ВЕС.  ПОКОМ</v>
          </cell>
          <cell r="D50">
            <v>5.0380000000000003</v>
          </cell>
        </row>
        <row r="51">
          <cell r="A51" t="str">
            <v xml:space="preserve"> 247  Сардельки Нежные, ВЕС.  ПОКОМ</v>
          </cell>
          <cell r="D51">
            <v>26.132000000000001</v>
          </cell>
        </row>
        <row r="52">
          <cell r="A52" t="str">
            <v xml:space="preserve"> 248  Сардельки Сочные ТМ Особый рецепт,   ПОКОМ</v>
          </cell>
          <cell r="D52">
            <v>33.384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358.63299999999998</v>
          </cell>
        </row>
        <row r="54">
          <cell r="A54" t="str">
            <v xml:space="preserve"> 254 Сосиски Датские, ВЕС, ТМ КОЛБАСНЫЙ СТАНДАРТ ПОКОМ</v>
          </cell>
          <cell r="D54">
            <v>4.0940000000000003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9.4909999999999997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>
            <v>17.853000000000002</v>
          </cell>
        </row>
        <row r="57">
          <cell r="A57" t="str">
            <v xml:space="preserve"> 263  Шпикачки Стародворские, ВЕС.  ПОКОМ</v>
          </cell>
          <cell r="D57">
            <v>14.253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84.042000000000002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D59">
            <v>93.207999999999998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77.302999999999997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347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1004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734</v>
          </cell>
        </row>
        <row r="64">
          <cell r="A64" t="str">
            <v xml:space="preserve"> 283  Сосиски Сочинки, ВЕС, ТМ Стародворье ПОКОМ</v>
          </cell>
          <cell r="D64">
            <v>92.132000000000005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107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271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D67">
            <v>97.516999999999996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914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1054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D70">
            <v>11.468999999999999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D71">
            <v>31.442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127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321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172</v>
          </cell>
        </row>
        <row r="75">
          <cell r="A75" t="str">
            <v xml:space="preserve"> 312  Ветчина Филейская ВЕС ТМ  Вязанка ТС Столичная  ПОКОМ</v>
          </cell>
          <cell r="D75">
            <v>39.024999999999999</v>
          </cell>
        </row>
        <row r="76">
          <cell r="A76" t="str">
            <v xml:space="preserve"> 314  Крылышки копченые на решетке 0,3 кг ТМ Ядрена копоть  ПОКОМ</v>
          </cell>
          <cell r="D76">
            <v>19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396.18599999999998</v>
          </cell>
        </row>
        <row r="78">
          <cell r="A78" t="str">
            <v xml:space="preserve"> 316  Колбаса Нежная ТМ Зареченские ВЕС  ПОКОМ</v>
          </cell>
          <cell r="D78">
            <v>11.974</v>
          </cell>
        </row>
        <row r="79">
          <cell r="A79" t="str">
            <v xml:space="preserve"> 317 Колбаса Сервелат Рижский ТМ Зареченские, ВЕС  ПОКОМ</v>
          </cell>
          <cell r="D79">
            <v>6.633</v>
          </cell>
        </row>
        <row r="80">
          <cell r="A80" t="str">
            <v xml:space="preserve"> 318  Сосиски Датские ТМ Зареченские, ВЕС  ПОКОМ</v>
          </cell>
          <cell r="D80">
            <v>423.81700000000001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962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801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143</v>
          </cell>
        </row>
        <row r="84">
          <cell r="A84" t="str">
            <v xml:space="preserve"> 325  Сосиски Сочинки по-баварски с сыром Стародворье, ВЕС ПОКОМ</v>
          </cell>
          <cell r="D84">
            <v>14.717000000000001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26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82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223.636</v>
          </cell>
        </row>
        <row r="88">
          <cell r="A88" t="str">
            <v xml:space="preserve"> 331  Сосиски Сочинки по-баварски ВЕС ТМ Стародворье  Поком</v>
          </cell>
          <cell r="D88">
            <v>2.0379999999999998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74</v>
          </cell>
        </row>
        <row r="90">
          <cell r="A90" t="str">
            <v xml:space="preserve"> 335  Колбаса Сливушка ТМ Вязанка. ВЕС.  ПОКОМ </v>
          </cell>
          <cell r="D90">
            <v>9.3320000000000007</v>
          </cell>
        </row>
        <row r="91">
          <cell r="A91" t="str">
            <v xml:space="preserve"> 341 Сосиски Сочинки Сливочные ТМ Стародворье ВЕС ПОКОМ</v>
          </cell>
          <cell r="D91">
            <v>2.3239999999999998</v>
          </cell>
        </row>
        <row r="92">
          <cell r="A92" t="str">
            <v xml:space="preserve"> 342 Сосиски Сочинки Молочные ТМ Стародворье 0,4 кг ПОКОМ</v>
          </cell>
          <cell r="D92">
            <v>622</v>
          </cell>
        </row>
        <row r="93">
          <cell r="A93" t="str">
            <v xml:space="preserve"> 343 Сосиски Сочинки Сливочные ТМ Стародворье  0,4 кг</v>
          </cell>
          <cell r="D93">
            <v>428</v>
          </cell>
        </row>
        <row r="94">
          <cell r="A94" t="str">
            <v xml:space="preserve"> 344  Колбаса Сочинка по-европейски с сочной грудинкой ТМ Стародворье, ВЕС ПОКОМ</v>
          </cell>
          <cell r="D94">
            <v>73.481999999999999</v>
          </cell>
        </row>
        <row r="95">
          <cell r="A95" t="str">
            <v xml:space="preserve"> 345  Колбаса Сочинка по-фински с сочным окроком ТМ Стародворье ВЕС ПОКОМ</v>
          </cell>
          <cell r="D95">
            <v>69.462000000000003</v>
          </cell>
        </row>
        <row r="96">
          <cell r="A96" t="str">
            <v xml:space="preserve"> 346  Колбаса Сочинка зернистая с сочной грудинкой ТМ Стародворье.ВЕС ПОКОМ</v>
          </cell>
          <cell r="D96">
            <v>130.048</v>
          </cell>
        </row>
        <row r="97">
          <cell r="A97" t="str">
            <v xml:space="preserve"> 347  Колбаса Сочинка рубленая с сочным окороком ТМ Стародворье ВЕС ПОКОМ</v>
          </cell>
          <cell r="D97">
            <v>83.382999999999996</v>
          </cell>
        </row>
        <row r="98">
          <cell r="A98" t="str">
            <v xml:space="preserve"> 350  Сосиски Сочные без свинины ТМ Особый рецепт 0,4 кг. ПОКОМ</v>
          </cell>
          <cell r="D98">
            <v>15</v>
          </cell>
        </row>
        <row r="99">
          <cell r="A99" t="str">
            <v xml:space="preserve"> 353  Колбаса Салями запеченная ТМ Стародворье ТС Дугушка. 0,6 кг ПОКОМ</v>
          </cell>
          <cell r="D99">
            <v>15</v>
          </cell>
        </row>
        <row r="100">
          <cell r="A100" t="str">
            <v xml:space="preserve"> 354  Колбаса Рубленая запеченная ТМ Стародворье,ТС Дугушка  0,6 кг ПОКОМ</v>
          </cell>
          <cell r="D100">
            <v>9</v>
          </cell>
        </row>
        <row r="101">
          <cell r="A101" t="str">
            <v xml:space="preserve"> 355  Колбаса Сервелат запеченный ТМ Стародворье ТС Дугушка. 0,6 кг. ПОКОМ</v>
          </cell>
          <cell r="D101">
            <v>23</v>
          </cell>
        </row>
        <row r="102">
          <cell r="A102" t="str">
            <v xml:space="preserve"> 364  Сардельки Филейские Вязанка ВЕС NDX ТМ Вязанка  ПОКОМ</v>
          </cell>
          <cell r="D102">
            <v>50.838000000000001</v>
          </cell>
        </row>
        <row r="103">
          <cell r="A103" t="str">
            <v xml:space="preserve"> 368 Колбаса Балыкбургская с мраморным балыком 0,13 кг. ТМ Баварушка  ПОКОМ</v>
          </cell>
          <cell r="D103">
            <v>65</v>
          </cell>
        </row>
        <row r="104">
          <cell r="A104" t="str">
            <v xml:space="preserve"> 372  Ветчина Сочинка ТМ Стародворье. ВЕС ПОКОМ</v>
          </cell>
          <cell r="D104">
            <v>13.48</v>
          </cell>
        </row>
        <row r="105">
          <cell r="A105" t="str">
            <v xml:space="preserve"> 373 Колбаса вареная Сочинка ТМ Стародворье ВЕС ПОКОМ</v>
          </cell>
          <cell r="D105">
            <v>12.13</v>
          </cell>
        </row>
        <row r="106">
          <cell r="A106" t="str">
            <v xml:space="preserve"> 376  Колбаса Докторская Дугушка 0,6кг ГОСТ ТМ Стародворье  ПОКОМ </v>
          </cell>
          <cell r="D106">
            <v>30</v>
          </cell>
        </row>
        <row r="107">
          <cell r="A107" t="str">
            <v xml:space="preserve"> 377  Колбаса Молочная Дугушка 0,6кг ТМ Стародворье  ПОКОМ</v>
          </cell>
          <cell r="D107">
            <v>21</v>
          </cell>
        </row>
        <row r="108">
          <cell r="A108" t="str">
            <v xml:space="preserve"> 380  Колбаса Филейбургская с филе сочного окорока 0,13кг с/в ТМ Баварушка  ПОКОМ</v>
          </cell>
          <cell r="D108">
            <v>46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372</v>
          </cell>
        </row>
        <row r="110">
          <cell r="A110" t="str">
            <v xml:space="preserve"> 387  Колбаса вареная Мусульманская Халяль ТМ Вязанка, 0,4 кг ПОКОМ</v>
          </cell>
          <cell r="D110">
            <v>3</v>
          </cell>
        </row>
        <row r="111">
          <cell r="A111" t="str">
            <v xml:space="preserve"> 388  Сосиски Восточные Халяль ТМ Вязанка 0,33 кг АК. ПОКОМ</v>
          </cell>
          <cell r="D111">
            <v>4</v>
          </cell>
        </row>
        <row r="112">
          <cell r="A112" t="str">
            <v>3215 ВЕТЧ.МЯСНАЯ Папа может п/о 0.4кг 8шт.    ОСТАНКИНО</v>
          </cell>
          <cell r="D112">
            <v>59</v>
          </cell>
        </row>
        <row r="113">
          <cell r="A113" t="str">
            <v>3678 СОЧНЫЕ сос п/о мгс 2*2     ОСТАНКИНО</v>
          </cell>
          <cell r="D113">
            <v>286.33699999999999</v>
          </cell>
        </row>
        <row r="114">
          <cell r="A114" t="str">
            <v>3717 СОЧНЫЕ сос п/о мгс 1*6 ОСТАНКИНО</v>
          </cell>
          <cell r="D114">
            <v>250.09100000000001</v>
          </cell>
        </row>
        <row r="115">
          <cell r="A115" t="str">
            <v>4063 МЯСНАЯ Папа может вар п/о_Л   ОСТАНКИНО</v>
          </cell>
          <cell r="D115">
            <v>377.27600000000001</v>
          </cell>
        </row>
        <row r="116">
          <cell r="A116" t="str">
            <v>4070 ЕВРЕЙСКАЯ полусухая с/к в/у_Ашан  ОСТАНКИНО</v>
          </cell>
          <cell r="D116">
            <v>0.51200000000000001</v>
          </cell>
        </row>
        <row r="117">
          <cell r="A117" t="str">
            <v>4117 ЭКСТРА Папа может с/к в/у_Л   ОСТАНКИНО</v>
          </cell>
          <cell r="D117">
            <v>4.9459999999999997</v>
          </cell>
        </row>
        <row r="118">
          <cell r="A118" t="str">
            <v>4574 Мясная со шпиком Папа может вар п/о ОСТАНКИНО</v>
          </cell>
          <cell r="D118">
            <v>35.432000000000002</v>
          </cell>
        </row>
        <row r="119">
          <cell r="A119" t="str">
            <v>4611 ВЕТЧ.ЛЮБИТЕЛЬСКАЯ п/о 0.4кг ОСТАНКИНО</v>
          </cell>
          <cell r="D119">
            <v>13</v>
          </cell>
        </row>
        <row r="120">
          <cell r="A120" t="str">
            <v>4614 ВЕТЧ.ЛЮБИТЕЛЬСКАЯ п/о _ ОСТАНКИНО</v>
          </cell>
          <cell r="D120">
            <v>22.885000000000002</v>
          </cell>
        </row>
        <row r="121">
          <cell r="A121" t="str">
            <v>4813 ФИЛЕЙНАЯ Папа может вар п/о_Л   ОСТАНКИНО</v>
          </cell>
          <cell r="D121">
            <v>104.99</v>
          </cell>
        </row>
        <row r="122">
          <cell r="A122" t="str">
            <v>4993 САЛЯМИ ИТАЛЬЯНСКАЯ с/к в/у 1/250*8_120c ОСТАНКИНО</v>
          </cell>
          <cell r="D122">
            <v>101</v>
          </cell>
        </row>
        <row r="123">
          <cell r="A123" t="str">
            <v>5246 ДОКТОРСКАЯ ПРЕМИУМ вар б/о мгс_30с ОСТАНКИНО</v>
          </cell>
          <cell r="D123">
            <v>1.482</v>
          </cell>
        </row>
        <row r="124">
          <cell r="A124" t="str">
            <v>5336 ОСОБАЯ вар п/о  ОСТАНКИНО</v>
          </cell>
          <cell r="D124">
            <v>53.863999999999997</v>
          </cell>
        </row>
        <row r="125">
          <cell r="A125" t="str">
            <v>5337 ОСОБАЯ СО ШПИКОМ вар п/о  ОСТАНКИНО</v>
          </cell>
          <cell r="D125">
            <v>19.919</v>
          </cell>
        </row>
        <row r="126">
          <cell r="A126" t="str">
            <v>5341 СЕРВЕЛАТ ОХОТНИЧИЙ в/к в/у  ОСТАНКИНО</v>
          </cell>
          <cell r="D126">
            <v>105.468</v>
          </cell>
        </row>
        <row r="127">
          <cell r="A127" t="str">
            <v>5483 ЭКСТРА Папа может с/к в/у 1/250 8шт.   ОСТАНКИНО</v>
          </cell>
          <cell r="D127">
            <v>166</v>
          </cell>
        </row>
        <row r="128">
          <cell r="A128" t="str">
            <v>5487 ДОКТОРСКАЯ ГОСТ вар в/у 0.35кг 6шт.  ОСТАНКИНО</v>
          </cell>
          <cell r="D128">
            <v>1</v>
          </cell>
        </row>
        <row r="129">
          <cell r="A129" t="str">
            <v>5544 Сервелат Финский в/к в/у_45с НОВАЯ ОСТАНКИНО</v>
          </cell>
          <cell r="D129">
            <v>159.96700000000001</v>
          </cell>
        </row>
        <row r="130">
          <cell r="A130" t="str">
            <v>5679 САЛЯМИ ИТАЛЬЯНСКАЯ с/к в/у 1/150_60с ОСТАНКИНО</v>
          </cell>
          <cell r="D130">
            <v>2</v>
          </cell>
        </row>
        <row r="131">
          <cell r="A131" t="str">
            <v>5682 САЛЯМИ МЕЛКОЗЕРНЕНАЯ с/к в/у 1/120_60с   ОСТАНКИНО</v>
          </cell>
          <cell r="D131">
            <v>308</v>
          </cell>
        </row>
        <row r="132">
          <cell r="A132" t="str">
            <v>5706 АРОМАТНАЯ Папа может с/к в/у 1/250 8шт.  ОСТАНКИНО</v>
          </cell>
          <cell r="D132">
            <v>138</v>
          </cell>
        </row>
        <row r="133">
          <cell r="A133" t="str">
            <v>5708 ПОСОЛЬСКАЯ Папа может с/к в/у ОСТАНКИНО</v>
          </cell>
          <cell r="D133">
            <v>7.5389999999999997</v>
          </cell>
        </row>
        <row r="134">
          <cell r="A134" t="str">
            <v>5818 МЯСНЫЕ Папа может сос п/о мгс 1*3_45с   ОСТАНКИНО</v>
          </cell>
          <cell r="D134">
            <v>29.983000000000001</v>
          </cell>
        </row>
        <row r="135">
          <cell r="A135" t="str">
            <v>5820 СЛИВОЧНЫЕ Папа может сос п/о мгс 2*2_45с   ОСТАНКИНО</v>
          </cell>
          <cell r="D135">
            <v>21.481999999999999</v>
          </cell>
        </row>
        <row r="136">
          <cell r="A136" t="str">
            <v>5851 ЭКСТРА Папа может вар п/о   ОСТАНКИНО</v>
          </cell>
          <cell r="D136">
            <v>109.977</v>
          </cell>
        </row>
        <row r="137">
          <cell r="A137" t="str">
            <v>5931 ОХОТНИЧЬЯ Папа может с/к в/у 1/220 8шт.   ОСТАНКИНО</v>
          </cell>
          <cell r="D137">
            <v>117</v>
          </cell>
        </row>
        <row r="138">
          <cell r="A138" t="str">
            <v>5981 МОЛОЧНЫЕ ТРАДИЦ. сос п/о мгс 1*6_45с   ОСТАНКИНО</v>
          </cell>
          <cell r="D138">
            <v>54.444000000000003</v>
          </cell>
        </row>
        <row r="139">
          <cell r="A139" t="str">
            <v>5997 ОСОБАЯ Коровино вар п/о  ОСТАНКИНО</v>
          </cell>
          <cell r="D139">
            <v>24.359000000000002</v>
          </cell>
        </row>
        <row r="140">
          <cell r="A140" t="str">
            <v>6041 МОЛОЧНЫЕ К ЗАВТРАКУ сос п/о мгс 1*3  ОСТАНКИНО</v>
          </cell>
          <cell r="D140">
            <v>9.2509999999999994</v>
          </cell>
        </row>
        <row r="141">
          <cell r="A141" t="str">
            <v>6042 МОЛОЧНЫЕ К ЗАВТРАКУ сос п/о в/у 0.4кг   ОСТАНКИНО</v>
          </cell>
          <cell r="D141">
            <v>259</v>
          </cell>
        </row>
        <row r="142">
          <cell r="A142" t="str">
            <v>6062 МОЛОЧНЫЕ К ЗАВТРАКУ сос п/о мгс 2*2   ОСТАНКИНО</v>
          </cell>
          <cell r="D142">
            <v>57.661000000000001</v>
          </cell>
        </row>
        <row r="143">
          <cell r="A143" t="str">
            <v>6123 МОЛОЧНЫЕ КЛАССИЧЕСКИЕ ПМ сос п/о мгс 2*4   ОСТАНКИНО</v>
          </cell>
          <cell r="D143">
            <v>106.22</v>
          </cell>
        </row>
        <row r="144">
          <cell r="A144" t="str">
            <v>6227 МОЛОЧНЫЕ ТРАДИЦ. сос п/о мгс 0.6кг LTF  ОСТАНКИНО</v>
          </cell>
          <cell r="D144">
            <v>40</v>
          </cell>
        </row>
        <row r="145">
          <cell r="A145" t="str">
            <v>6241 ХОТ-ДОГ Папа может сос п/о мгс 0.38кг  ОСТАНКИНО</v>
          </cell>
          <cell r="D145">
            <v>32</v>
          </cell>
        </row>
        <row r="146">
          <cell r="A146" t="str">
            <v>6247 ДОМАШНЯЯ Папа может вар п/о 0,4кг 8шт.  ОСТАНКИНО</v>
          </cell>
          <cell r="D146">
            <v>64</v>
          </cell>
        </row>
        <row r="147">
          <cell r="A147" t="str">
            <v>6268 ГОВЯЖЬЯ Папа может вар п/о 0,4кг 8 шт.  ОСТАНКИНО</v>
          </cell>
          <cell r="D147">
            <v>116</v>
          </cell>
        </row>
        <row r="148">
          <cell r="A148" t="str">
            <v>6279 КОРЕЙКА ПО-ОСТ.к/в в/с с/н в/у 1/150_45с  ОСТАНКИНО</v>
          </cell>
          <cell r="D148">
            <v>24</v>
          </cell>
        </row>
        <row r="149">
          <cell r="A149" t="str">
            <v>6281 СВИНИНА ДЕЛИКАТ. к/в мл/к в/у 0.3кг 45с  ОСТАНКИНО</v>
          </cell>
          <cell r="D149">
            <v>95</v>
          </cell>
        </row>
        <row r="150">
          <cell r="A150" t="str">
            <v>6297 ФИЛЕЙНЫЕ сос ц/о в/у 1/270 12шт_45с  ОСТАНКИНО</v>
          </cell>
          <cell r="D150">
            <v>362</v>
          </cell>
        </row>
        <row r="151">
          <cell r="A151" t="str">
            <v>6325 ДОКТОРСКАЯ ПРЕМИУМ вар п/о 0.4кг 8шт.  ОСТАНКИНО</v>
          </cell>
          <cell r="D151">
            <v>111</v>
          </cell>
        </row>
        <row r="152">
          <cell r="A152" t="str">
            <v>6333 МЯСНАЯ Папа может вар п/о 0.4кг 8шт.  ОСТАНКИНО</v>
          </cell>
          <cell r="D152">
            <v>1272</v>
          </cell>
        </row>
        <row r="153">
          <cell r="A153" t="str">
            <v>6353 ЭКСТРА Папа может вар п/о 0.4кг 8шт.  ОСТАНКИНО</v>
          </cell>
          <cell r="D153">
            <v>323</v>
          </cell>
        </row>
        <row r="154">
          <cell r="A154" t="str">
            <v>6392 ФИЛЕЙНАЯ Папа может вар п/о 0.4кг. ОСТАНКИНО</v>
          </cell>
          <cell r="D154">
            <v>1162</v>
          </cell>
        </row>
        <row r="155">
          <cell r="A155" t="str">
            <v>6415 БАЛЫКОВАЯ Коровино п/к в/у 0.84кг 6шт.  ОСТАНКИНО</v>
          </cell>
          <cell r="D155">
            <v>103</v>
          </cell>
        </row>
        <row r="156">
          <cell r="A156" t="str">
            <v>6427 КЛАССИЧЕСКАЯ ПМ вар п/о 0.35кг 8шт. ОСТАНКИНО</v>
          </cell>
          <cell r="D156">
            <v>196</v>
          </cell>
        </row>
        <row r="157">
          <cell r="A157" t="str">
            <v>6438 БОГАТЫРСКИЕ Папа Может сос п/о в/у 0,3кг  ОСТАНКИНО</v>
          </cell>
          <cell r="D157">
            <v>96</v>
          </cell>
        </row>
        <row r="158">
          <cell r="A158" t="str">
            <v>6448 СВИНИНА МАДЕРА с/к с/н в/у 1/100 10шт.   ОСТАНКИНО</v>
          </cell>
          <cell r="D158">
            <v>39</v>
          </cell>
        </row>
        <row r="159">
          <cell r="A159" t="str">
            <v>6450 БЕКОН с/к с/н в/у 1/100 10шт.  ОСТАНКИНО</v>
          </cell>
          <cell r="D159">
            <v>75</v>
          </cell>
        </row>
        <row r="160">
          <cell r="A160" t="str">
            <v>6453 ЭКСТРА Папа может с/к с/н в/у 1/100 14шт.   ОСТАНКИНО</v>
          </cell>
          <cell r="D160">
            <v>204</v>
          </cell>
        </row>
        <row r="161">
          <cell r="A161" t="str">
            <v>6454 АРОМАТНАЯ с/к с/н в/у 1/100 14шт.  ОСТАНКИНО</v>
          </cell>
          <cell r="D161">
            <v>135</v>
          </cell>
        </row>
        <row r="162">
          <cell r="A162" t="str">
            <v>6461 СОЧНЫЙ ГРИЛЬ ПМ сос п/о мгс 1*6  ОСТАНКИНО</v>
          </cell>
          <cell r="D162">
            <v>2.101</v>
          </cell>
        </row>
        <row r="163">
          <cell r="A163" t="str">
            <v>6475 С СЫРОМ Папа может сос ц/о мгс 0.4кг6шт  ОСТАНКИНО</v>
          </cell>
          <cell r="D163">
            <v>69</v>
          </cell>
        </row>
        <row r="164">
          <cell r="A164" t="str">
            <v>6527 ШПИКАЧКИ СОЧНЫЕ ПМ сар б/о мгс 1*3 45с ОСТАНКИНО</v>
          </cell>
          <cell r="D164">
            <v>111.407</v>
          </cell>
        </row>
        <row r="165">
          <cell r="A165" t="str">
            <v>6534 СЕРВЕЛАТ ФИНСКИЙ СН в/к п/о 0.35кг 8шт  ОСТАНКИНО</v>
          </cell>
          <cell r="D165">
            <v>20</v>
          </cell>
        </row>
        <row r="166">
          <cell r="A166" t="str">
            <v>6535 СЕРВЕЛАТ ОРЕХОВЫЙ СН в/к п/о 0,35кг 8шт.  ОСТАНКИНО</v>
          </cell>
          <cell r="D166">
            <v>32</v>
          </cell>
        </row>
        <row r="167">
          <cell r="A167" t="str">
            <v>6562 СЕРВЕЛАТ КАРЕЛЬСКИЙ СН в/к в/у 0,28кг  ОСТАНКИНО</v>
          </cell>
          <cell r="D167">
            <v>136</v>
          </cell>
        </row>
        <row r="168">
          <cell r="A168" t="str">
            <v>6563 СЛИВОЧНЫЕ СН сос п/о мгс 1*6  ОСТАНКИНО</v>
          </cell>
          <cell r="D168">
            <v>40.151000000000003</v>
          </cell>
        </row>
        <row r="169">
          <cell r="A169" t="str">
            <v>6564 СЕРВЕЛАТ ОРЕХОВЫЙ ПМ в/к в/у 0.31кг 8шт.  ОСТАНКИНО</v>
          </cell>
          <cell r="D169">
            <v>11</v>
          </cell>
        </row>
        <row r="170">
          <cell r="A170" t="str">
            <v>6565 СЕРВЕЛАТ С АРОМ.ТРАВАМИ в/к в/у 0,31кг  ОСТАНКИНО</v>
          </cell>
          <cell r="D170">
            <v>10</v>
          </cell>
        </row>
        <row r="171">
          <cell r="A171" t="str">
            <v>6566 СЕРВЕЛАТ С БЕЛ.ГРИБАМИ в/к в/у 0,31кг  ОСТАНКИНО</v>
          </cell>
          <cell r="D171">
            <v>7</v>
          </cell>
        </row>
        <row r="172">
          <cell r="A172" t="str">
            <v>6589 МОЛОЧНЫЕ ГОСТ СН сос п/о мгс 0.41кг 10шт  ОСТАНКИНО</v>
          </cell>
          <cell r="D172">
            <v>52</v>
          </cell>
        </row>
        <row r="173">
          <cell r="A173" t="str">
            <v>6590 СЛИВОЧНЫЕ СН сос п/о мгс 0.41кг 10шт.  ОСТАНКИНО</v>
          </cell>
          <cell r="D173">
            <v>102</v>
          </cell>
        </row>
        <row r="174">
          <cell r="A174" t="str">
            <v>6592 ДОКТОРСКАЯ СН вар п/о  ОСТАНКИНО</v>
          </cell>
          <cell r="D174">
            <v>6.7889999999999997</v>
          </cell>
        </row>
        <row r="175">
          <cell r="A175" t="str">
            <v>6593 ДОКТОРСКАЯ СН вар п/о 0.45кг 8шт.  ОСТАНКИНО</v>
          </cell>
          <cell r="D175">
            <v>48</v>
          </cell>
        </row>
        <row r="176">
          <cell r="A176" t="str">
            <v>6594 МОЛОЧНАЯ СН вар п/о  ОСТАНКИНО</v>
          </cell>
          <cell r="D176">
            <v>8.1549999999999994</v>
          </cell>
        </row>
        <row r="177">
          <cell r="A177" t="str">
            <v>6595 МОЛОЧНАЯ СН вар п/о 0.45кг 8шт.  ОСТАНКИНО</v>
          </cell>
          <cell r="D177">
            <v>47</v>
          </cell>
        </row>
        <row r="178">
          <cell r="A178" t="str">
            <v>6597 РУССКАЯ СН вар п/о 0.45кг 8шт.  ОСТАНКИНО</v>
          </cell>
          <cell r="D178">
            <v>2</v>
          </cell>
        </row>
        <row r="179">
          <cell r="A179" t="str">
            <v>6601 ГОВЯЖЬИ СН сос п/о мгс 1*6  ОСТАНКИНО</v>
          </cell>
          <cell r="D179">
            <v>25.393999999999998</v>
          </cell>
        </row>
        <row r="180">
          <cell r="A180" t="str">
            <v>6606 СЫТНЫЕ Папа может сар б/о мгс 1*3 45с  ОСТАНКИНО</v>
          </cell>
          <cell r="D180">
            <v>29.425999999999998</v>
          </cell>
        </row>
        <row r="181">
          <cell r="A181" t="str">
            <v>6636 БАЛЫКОВАЯ СН в/к п/о 0,35кг 8шт  ОСТАНКИНО</v>
          </cell>
          <cell r="D181">
            <v>12</v>
          </cell>
        </row>
        <row r="182">
          <cell r="A182" t="str">
            <v>6641 СЛИВОЧНЫЕ ПМ сос п/о мгс 0,41кг 10шт.  ОСТАНКИНО</v>
          </cell>
          <cell r="D182">
            <v>507</v>
          </cell>
        </row>
        <row r="183">
          <cell r="A183" t="str">
            <v>6642 СОЧНЫЙ ГРИЛЬ ПМ сос п/о мгс 0,41кг 8шт.  ОСТАНКИНО</v>
          </cell>
          <cell r="D183">
            <v>422</v>
          </cell>
        </row>
        <row r="184">
          <cell r="A184" t="str">
            <v>6644 СОЧНЫЕ ПМ сос п/о мгс 0,41кг 10шт.  ОСТАНКИНО</v>
          </cell>
          <cell r="D184">
            <v>1215</v>
          </cell>
        </row>
        <row r="185">
          <cell r="A185" t="str">
            <v>6645 ВЕТЧ.КЛАССИЧЕСКАЯ СН п/о 0.8кг 4шт.  ОСТАНКИНО</v>
          </cell>
          <cell r="D185">
            <v>13</v>
          </cell>
        </row>
        <row r="186">
          <cell r="A186" t="str">
            <v>6648 СОЧНЫЕ Папа может сар п/о мгс 1*3  ОСТАНКИНО</v>
          </cell>
          <cell r="D186">
            <v>5.2869999999999999</v>
          </cell>
        </row>
        <row r="187">
          <cell r="A187" t="str">
            <v>6650 СОЧНЫЕ С СЫРОМ ПМ сар п/о мгс 1*3  ОСТАНКИНО</v>
          </cell>
          <cell r="D187">
            <v>10.561</v>
          </cell>
        </row>
        <row r="188">
          <cell r="A188" t="str">
            <v>6658 АРОМАТНАЯ С ЧЕСНОЧКОМ СН в/к мтс 0.330кг  ОСТАНКИНО</v>
          </cell>
          <cell r="D188">
            <v>3</v>
          </cell>
        </row>
        <row r="189">
          <cell r="A189" t="str">
            <v>6666 БОЯНСКАЯ Папа может п/к в/у 0,28кг 8 шт. ОСТАНКИНО</v>
          </cell>
          <cell r="D189">
            <v>281</v>
          </cell>
        </row>
        <row r="190">
          <cell r="A190" t="str">
            <v>6669 ВЕНСКАЯ САЛЯМИ п/к в/у 0.28кг 8шт  ОСТАНКИНО</v>
          </cell>
          <cell r="D190">
            <v>157</v>
          </cell>
        </row>
        <row r="191">
          <cell r="A191" t="str">
            <v>6683 СЕРВЕЛАТ ЗЕРНИСТЫЙ ПМ в/к в/у 0,35кг  ОСТАНКИНО</v>
          </cell>
          <cell r="D191">
            <v>586</v>
          </cell>
        </row>
        <row r="192">
          <cell r="A192" t="str">
            <v>6684 СЕРВЕЛАТ КАРЕЛЬСКИЙ ПМ в/к в/у 0.28кг  ОСТАНКИНО</v>
          </cell>
          <cell r="D192">
            <v>550</v>
          </cell>
        </row>
        <row r="193">
          <cell r="A193" t="str">
            <v>6689 СЕРВЕЛАТ ОХОТНИЧИЙ ПМ в/к в/у 0,35кг 8шт  ОСТАНКИНО</v>
          </cell>
          <cell r="D193">
            <v>1127</v>
          </cell>
        </row>
        <row r="194">
          <cell r="A194" t="str">
            <v>6692 СЕРВЕЛАТ ПРИМА в/к в/у 0.28кг 8шт.  ОСТАНКИНО</v>
          </cell>
          <cell r="D194">
            <v>127</v>
          </cell>
        </row>
        <row r="195">
          <cell r="A195" t="str">
            <v>6697 СЕРВЕЛАТ ФИНСКИЙ ПМ в/к в/у 0,35кг 8шт.  ОСТАНКИНО</v>
          </cell>
          <cell r="D195">
            <v>1150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20</v>
          </cell>
        </row>
        <row r="197">
          <cell r="A197" t="str">
            <v>БОНУС МОЛОЧНЫЕ ТРАДИЦ. сос п/о мгс 0.6кг_UZ (6083)</v>
          </cell>
          <cell r="D197">
            <v>52</v>
          </cell>
        </row>
        <row r="198">
          <cell r="A198" t="str">
            <v>БОНУС МОЛОЧНЫЕ ТРАДИЦ. сос п/о мгс 1*6_UZ (6082)</v>
          </cell>
          <cell r="D198">
            <v>9.6110000000000007</v>
          </cell>
        </row>
        <row r="199">
          <cell r="A199" t="str">
            <v>БОНУС СОЧНЫЕ сос п/о мгс 0.41кг_UZ (6087)  ОСТАНКИНО</v>
          </cell>
          <cell r="D199">
            <v>64</v>
          </cell>
        </row>
        <row r="200">
          <cell r="A200" t="str">
            <v>БОНУС СОЧНЫЕ сос п/о мгс 1*6_UZ (6088)  ОСТАНКИНО</v>
          </cell>
          <cell r="D200">
            <v>26.184000000000001</v>
          </cell>
        </row>
        <row r="201">
          <cell r="A201" t="str">
            <v>БОНУС_273  Сосиски Сочинки с сочной грудинкой, МГС 0.4кг,   ПОКОМ</v>
          </cell>
          <cell r="D201">
            <v>180</v>
          </cell>
        </row>
        <row r="202">
          <cell r="A202" t="str">
            <v>БОНУС_283  Сосиски Сочинки, ВЕС, ТМ Стародворье ПОКОМ</v>
          </cell>
          <cell r="D202">
            <v>86.841999999999999</v>
          </cell>
        </row>
        <row r="203">
          <cell r="A203" t="str">
            <v>БОНУС_305  Колбаса Сервелат Мясорубский с мелкорубленным окороком в/у  ТМ Стародворье ВЕС   ПОКОМ</v>
          </cell>
          <cell r="D203">
            <v>77.807000000000002</v>
          </cell>
        </row>
        <row r="204">
          <cell r="A204" t="str">
            <v>БОНУС_307 Колбаса Сервелат Мясорубский с мелкорубленным окороком 0,35 кг срез ТМ Стародворье   Поком</v>
          </cell>
          <cell r="D204">
            <v>36</v>
          </cell>
        </row>
        <row r="205">
          <cell r="A205" t="str">
            <v>БОНУС_Готовые чебупели сочные с мясом ТМ Горячая штучка  0,3кг зам    ПОКОМ</v>
          </cell>
          <cell r="D205">
            <v>87</v>
          </cell>
        </row>
        <row r="206">
          <cell r="A206" t="str">
            <v>БОНУС_Колбаса Докторская Особая ТМ Особый рецепт,  0,5кг, ПОКОМ</v>
          </cell>
          <cell r="D206">
            <v>45</v>
          </cell>
        </row>
        <row r="207">
          <cell r="A207" t="str">
            <v>БОНУС_Пельмени Отборные из свинины и говядины 0,9 кг ТМ Стародворье ТС Медвежье ушко  ПОКОМ</v>
          </cell>
          <cell r="D207">
            <v>53</v>
          </cell>
        </row>
        <row r="208">
          <cell r="A208" t="str">
            <v>Бутербродная вареная 0,47 кг шт.  СПК</v>
          </cell>
          <cell r="D208">
            <v>3</v>
          </cell>
        </row>
        <row r="209">
          <cell r="A209" t="str">
            <v>Вареники замороженные "Благолепные" с картофелем и грибами. ВЕС  ПОКОМ</v>
          </cell>
          <cell r="D209">
            <v>15</v>
          </cell>
        </row>
        <row r="210">
          <cell r="A210" t="str">
            <v>Вацлавская вареная 400 гр.шт.  СПК</v>
          </cell>
          <cell r="D210">
            <v>-3</v>
          </cell>
        </row>
        <row r="211">
          <cell r="A211" t="str">
            <v>Вацлавская вареная ВЕС СПК</v>
          </cell>
          <cell r="D211">
            <v>2.3759999999999999</v>
          </cell>
        </row>
        <row r="212">
          <cell r="A212" t="str">
            <v>Вацлавская п/к (черева) 390 гр.шт. термоус.пак  СПК</v>
          </cell>
          <cell r="D212">
            <v>-3</v>
          </cell>
        </row>
        <row r="213">
          <cell r="A213" t="str">
            <v>Ветчина Вацлавская 400 гр.шт.  СПК</v>
          </cell>
          <cell r="D213">
            <v>4</v>
          </cell>
        </row>
        <row r="214">
          <cell r="A214" t="str">
            <v>ВЫВЕДЕНА!!!!!! 084  Колбаски Баварские копченые, NDX в МГС 0,28 кг, ТМ Стародворье  ПОКОМ</v>
          </cell>
          <cell r="D214">
            <v>-3</v>
          </cell>
        </row>
        <row r="215">
          <cell r="A215" t="str">
            <v>Готовые чебупели острые с мясом Горячая штучка 0,3 кг зам  ПОКОМ</v>
          </cell>
          <cell r="D215">
            <v>2</v>
          </cell>
        </row>
        <row r="216">
          <cell r="A216" t="str">
            <v>Готовые чебупели с ветчиной и сыром Горячая штучка 0,3кг зам  ПОКОМ</v>
          </cell>
          <cell r="D216">
            <v>552</v>
          </cell>
        </row>
        <row r="217">
          <cell r="A217" t="str">
            <v>Готовые чебупели сочные с мясом ТМ Горячая штучка  0,3кг зам  ПОКОМ</v>
          </cell>
          <cell r="D217">
            <v>222</v>
          </cell>
        </row>
        <row r="218">
          <cell r="A218" t="str">
            <v>Готовые чебуреки с мясом ТМ Горячая штучка 0,09 кг флоу-пак ПОКОМ</v>
          </cell>
          <cell r="D218">
            <v>37</v>
          </cell>
        </row>
        <row r="219">
          <cell r="A219" t="str">
            <v>Дельгаро с/в "Эликатессе" 140 гр.шт.  СПК</v>
          </cell>
          <cell r="D219">
            <v>40</v>
          </cell>
        </row>
        <row r="220">
          <cell r="A220" t="str">
            <v>Деревенская с чесночком и сальцем п/к (черева) 390 гр.шт. термоус. пак.  СПК</v>
          </cell>
          <cell r="D220">
            <v>6</v>
          </cell>
        </row>
        <row r="221">
          <cell r="A221" t="str">
            <v>Докторская вареная термоус.пак. "Высокий вкус"  СПК</v>
          </cell>
          <cell r="D221">
            <v>48.39</v>
          </cell>
        </row>
        <row r="222">
          <cell r="A222" t="str">
            <v>Жар-ладушки с мясом, картофелем и грибами. ВЕС  ПОКОМ</v>
          </cell>
          <cell r="D222">
            <v>7.4</v>
          </cell>
        </row>
        <row r="223">
          <cell r="A223" t="str">
            <v>Жар-ладушки с мясом. ВЕС  ПОКОМ</v>
          </cell>
          <cell r="D223">
            <v>29.6</v>
          </cell>
        </row>
        <row r="224">
          <cell r="A224" t="str">
            <v>Жар-ладушки с яблоком и грушей, ВЕС  ПОКОМ</v>
          </cell>
          <cell r="D224">
            <v>55.5</v>
          </cell>
        </row>
        <row r="225">
          <cell r="A225" t="str">
            <v>Карбонад Юбилейный термоус.пак.  СПК</v>
          </cell>
          <cell r="D225">
            <v>6.5780000000000003</v>
          </cell>
        </row>
        <row r="226">
          <cell r="A226" t="str">
            <v>Классика с/к 235 гр.шт. "Высокий вкус"  СПК</v>
          </cell>
          <cell r="D226">
            <v>43</v>
          </cell>
        </row>
        <row r="227">
          <cell r="A227" t="str">
            <v>Классическая с/к "Сибирский стандарт" 560 гр.шт.  СПК</v>
          </cell>
          <cell r="D227">
            <v>684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161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119</v>
          </cell>
        </row>
        <row r="230">
          <cell r="A230" t="str">
            <v>Колбаски ПодПивасики с сыром с/к 100 гр.шт. (в ср.защ.атм.)  СПК</v>
          </cell>
          <cell r="D230">
            <v>56</v>
          </cell>
        </row>
        <row r="231">
          <cell r="A231" t="str">
            <v>Коньячная с/к 0,10 кг.шт. нарезка (лоток с ср.зад.атм.) "Высокий вкус"  СПК</v>
          </cell>
          <cell r="D231">
            <v>149</v>
          </cell>
        </row>
        <row r="232">
          <cell r="A232" t="str">
            <v>Круггетсы с сырным соусом ТМ Горячая штучка 0,25 кг зам  ПОКОМ</v>
          </cell>
          <cell r="D232">
            <v>72</v>
          </cell>
        </row>
        <row r="233">
          <cell r="A233" t="str">
            <v>Круггетсы сочные ТМ Горячая штучка ТС Круггетсы 0,25 кг зам  ПОКОМ</v>
          </cell>
          <cell r="D233">
            <v>214</v>
          </cell>
        </row>
        <row r="234">
          <cell r="A234" t="str">
            <v>Ла Фаворте с/в "Эликатессе" 140 гр.шт.  СПК</v>
          </cell>
          <cell r="D234">
            <v>31</v>
          </cell>
        </row>
        <row r="235">
          <cell r="A235" t="str">
            <v>Любительская вареная термоус.пак. "Высокий вкус"  СПК</v>
          </cell>
          <cell r="D235">
            <v>32.75</v>
          </cell>
        </row>
        <row r="236">
          <cell r="A236" t="str">
            <v>Мини-сосиски в тесте "Фрайпики" 1,8кг ВЕС,  ПОКОМ</v>
          </cell>
          <cell r="D236">
            <v>23.5</v>
          </cell>
        </row>
        <row r="237">
          <cell r="A237" t="str">
            <v>Мини-сосиски в тесте "Фрайпики" 3,7кг ВЕС,  ПОКОМ</v>
          </cell>
          <cell r="D237">
            <v>59.2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382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608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381</v>
          </cell>
        </row>
        <row r="241">
          <cell r="A241" t="str">
            <v>Наггетсы хрустящие п/ф ВЕС ПОКОМ</v>
          </cell>
          <cell r="D241">
            <v>78</v>
          </cell>
        </row>
        <row r="242">
          <cell r="A242" t="str">
            <v>Новосибирская с/к 0,10 кг.шт. нарезка (лоток с ср.защ.атм.) "Высокий вкус"  СПК</v>
          </cell>
          <cell r="D242">
            <v>141</v>
          </cell>
        </row>
        <row r="243">
          <cell r="A243" t="str">
            <v>Оригинальная с перцем с/к  СПК</v>
          </cell>
          <cell r="D243">
            <v>129.107</v>
          </cell>
        </row>
        <row r="244">
          <cell r="A244" t="str">
            <v>Оригинальная с перцем с/к "Сибирский стандарт" 560 гр.шт.  СПК</v>
          </cell>
          <cell r="D244">
            <v>1008</v>
          </cell>
        </row>
        <row r="245">
          <cell r="A245" t="str">
            <v>Особая вареная  СПК</v>
          </cell>
          <cell r="D245">
            <v>2.41</v>
          </cell>
        </row>
        <row r="246">
          <cell r="A246" t="str">
            <v>Пекантино с/в "Эликатессе" 0,10 кг.шт. нарезка (лоток с.ср.защ.атм.)  СПК</v>
          </cell>
          <cell r="D246">
            <v>142</v>
          </cell>
        </row>
        <row r="247">
          <cell r="A247" t="str">
            <v>Пельмени Grandmeni со сливочным маслом Горячая штучка 0,75 кг ПОКОМ</v>
          </cell>
          <cell r="D247">
            <v>126</v>
          </cell>
        </row>
        <row r="248">
          <cell r="A248" t="str">
            <v>Пельмени Бигбули #МЕГАВКУСИЩЕ с сочной грудинкой 0,43 кг  ПОКОМ</v>
          </cell>
          <cell r="D248">
            <v>8</v>
          </cell>
        </row>
        <row r="249">
          <cell r="A249" t="str">
            <v>Пельмени Бигбули #МЕГАВКУСИЩЕ с сочной грудинкой 0,9 кг  ПОКОМ</v>
          </cell>
          <cell r="D249">
            <v>243</v>
          </cell>
        </row>
        <row r="250">
          <cell r="A250" t="str">
            <v>Пельмени Бигбули с мясом, Горячая штучка 0,43кг  ПОКОМ</v>
          </cell>
          <cell r="D250">
            <v>26</v>
          </cell>
        </row>
        <row r="251">
          <cell r="A251" t="str">
            <v>Пельмени Бигбули с мясом, Горячая штучка 0,9кг  ПОКОМ</v>
          </cell>
          <cell r="D251">
            <v>62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D252">
            <v>378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D253">
            <v>31</v>
          </cell>
        </row>
        <row r="254">
          <cell r="A254" t="str">
            <v>Пельмени Бульмени с говядиной и свининой Горячая шт. 0,9 кг  ПОКОМ</v>
          </cell>
          <cell r="D254">
            <v>196</v>
          </cell>
        </row>
        <row r="255">
          <cell r="A255" t="str">
            <v>Пельмени Бульмени с говядиной и свининой Горячая штучка 0,43  ПОКОМ</v>
          </cell>
          <cell r="D255">
            <v>148</v>
          </cell>
        </row>
        <row r="256">
          <cell r="A256" t="str">
            <v>Пельмени Бульмени с говядиной и свининой Наваристые Горячая штучка ВЕС  ПОКОМ</v>
          </cell>
          <cell r="D256">
            <v>220</v>
          </cell>
        </row>
        <row r="257">
          <cell r="A257" t="str">
            <v>Пельмени Бульмени со сливочным маслом Горячая штучка 0,9 кг  ПОКОМ</v>
          </cell>
          <cell r="D257">
            <v>730</v>
          </cell>
        </row>
        <row r="258">
          <cell r="A258" t="str">
            <v>Пельмени Бульмени со сливочным маслом ТМ Горячая шт. 0,43 кг  ПОКОМ</v>
          </cell>
          <cell r="D258">
            <v>144</v>
          </cell>
        </row>
        <row r="259">
          <cell r="A259" t="str">
            <v>Пельмени Левантские ТМ Особый рецепт 0,8 кг  ПОКОМ</v>
          </cell>
          <cell r="D259">
            <v>15</v>
          </cell>
        </row>
        <row r="260">
          <cell r="A260" t="str">
            <v>Пельмени Мясорубские ТМ Стародворье фоупак равиоли 0,7 кг  ПОКОМ</v>
          </cell>
          <cell r="D260">
            <v>385</v>
          </cell>
        </row>
        <row r="261">
          <cell r="A261" t="str">
            <v>Пельмени Отборные из свинины и говядины 0,9 кг ТМ Стародворье ТС Медвежье ушко  ПОКОМ</v>
          </cell>
          <cell r="D261">
            <v>32</v>
          </cell>
        </row>
        <row r="262">
          <cell r="A262" t="str">
            <v>Пельмени Отборные с говядиной 0,9 кг НОВА ТМ Стародворье ТС Медвежье ушко  ПОКОМ</v>
          </cell>
          <cell r="D262">
            <v>3</v>
          </cell>
        </row>
        <row r="263">
          <cell r="A263" t="str">
            <v>Пельмени Отборные с говядиной и свининой 0,43 кг ТМ Стародворье ТС Медвежье ушко</v>
          </cell>
          <cell r="D263">
            <v>5</v>
          </cell>
        </row>
        <row r="264">
          <cell r="A264" t="str">
            <v>Пельмени С говядиной и свининой, ВЕС, сфера пуговки Мясная Галерея  ПОКОМ</v>
          </cell>
          <cell r="D264">
            <v>115</v>
          </cell>
        </row>
        <row r="265">
          <cell r="A265" t="str">
            <v>Пельмени Со свининой и говядиной ТМ Особый рецепт Любимая ложка 1,0 кг  ПОКОМ</v>
          </cell>
          <cell r="D265">
            <v>110</v>
          </cell>
        </row>
        <row r="266">
          <cell r="A266" t="str">
            <v>Пельмени Сочные сфера 0,9 кг ТМ Стародворье ПОКОМ</v>
          </cell>
          <cell r="D266">
            <v>319</v>
          </cell>
        </row>
        <row r="267">
          <cell r="A267" t="str">
            <v>Пипперони с/к "Эликатессе" 0,10 кг.шт.  СПК</v>
          </cell>
          <cell r="D267">
            <v>148</v>
          </cell>
        </row>
        <row r="268">
          <cell r="A268" t="str">
            <v>По-Австрийски с/к 260 гр.шт. "Высокий вкус"  СПК</v>
          </cell>
          <cell r="D268">
            <v>38</v>
          </cell>
        </row>
        <row r="269">
          <cell r="A269" t="str">
            <v>Покровская вареная 0,47 кг шт.  СПК</v>
          </cell>
          <cell r="D269">
            <v>1</v>
          </cell>
        </row>
        <row r="270">
          <cell r="A270" t="str">
            <v>Праздничная с/к "Сибирский стандарт" 560 гр.шт.  СПК</v>
          </cell>
          <cell r="D270">
            <v>1260</v>
          </cell>
        </row>
        <row r="271">
          <cell r="A271" t="str">
            <v>Салями Трюфель с/в "Эликатессе" 0,16 кг.шт.  СПК</v>
          </cell>
          <cell r="D271">
            <v>53</v>
          </cell>
        </row>
        <row r="272">
          <cell r="A272" t="str">
            <v>Салями Финская с/к 235 гр.шт. "Высокий вкус"  СПК</v>
          </cell>
          <cell r="D272">
            <v>16</v>
          </cell>
        </row>
        <row r="273">
          <cell r="A273" t="str">
            <v>Сардельки "Докторские" (черева) ( в ср.защ.атм.) 1.0 кг. "Высокий вкус"  СПК</v>
          </cell>
          <cell r="D273">
            <v>62.01</v>
          </cell>
        </row>
        <row r="274">
          <cell r="A274" t="str">
            <v>Сардельки из говядины (черева) (в ср.защ.атм.) "Высокий вкус"  СПК</v>
          </cell>
          <cell r="D274">
            <v>32.540999999999997</v>
          </cell>
        </row>
        <row r="275">
          <cell r="A275" t="str">
            <v>Сардельки из свинины (черева) ( в ср.защ.атм) "Высокий вкус"  СПК</v>
          </cell>
          <cell r="D275">
            <v>1.208</v>
          </cell>
        </row>
        <row r="276">
          <cell r="A276" t="str">
            <v>Семейная с чесночком вареная (СПК+СКМ)  СПК</v>
          </cell>
          <cell r="D276">
            <v>191.2</v>
          </cell>
        </row>
        <row r="277">
          <cell r="A277" t="str">
            <v>Семейная с чесночком Экстра вареная  СПК</v>
          </cell>
          <cell r="D277">
            <v>34.942</v>
          </cell>
        </row>
        <row r="278">
          <cell r="A278" t="str">
            <v>Сервелат мелкозернистый в/к 0,5 кг.шт. термоус.пак. "Высокий вкус"  СПК</v>
          </cell>
          <cell r="D278">
            <v>2</v>
          </cell>
        </row>
        <row r="279">
          <cell r="A279" t="str">
            <v>Сервелат Фирменный в/к 0,10 кг.шт. нарезка (лоток с ср.защ.атм.)  СПК</v>
          </cell>
          <cell r="D279">
            <v>1</v>
          </cell>
        </row>
        <row r="280">
          <cell r="A280" t="str">
            <v>Сибирская особая с/к 0,10 кг.шт. нарезка (лоток с ср.защ.атм.)  СПК</v>
          </cell>
          <cell r="D280">
            <v>173</v>
          </cell>
        </row>
        <row r="281">
          <cell r="A281" t="str">
            <v>Сибирская особая с/к 0,235 кг шт.  СПК</v>
          </cell>
          <cell r="D281">
            <v>56</v>
          </cell>
        </row>
        <row r="282">
          <cell r="A282" t="str">
            <v>Сосиски "Баварские" 0,36 кг.шт. вак.упак.  СПК</v>
          </cell>
          <cell r="D282">
            <v>3</v>
          </cell>
        </row>
        <row r="283">
          <cell r="A283" t="str">
            <v>Сосиски "БОЛЬШАЯ сосиска" "Сибирский стандарт" (лоток с ср.защ.атм.)  СПК</v>
          </cell>
          <cell r="D283">
            <v>214.22399999999999</v>
          </cell>
        </row>
        <row r="284">
          <cell r="A284" t="str">
            <v>Сосиски Мусульманские "Просто выгодно" (в ср.защ.атм.)  СПК</v>
          </cell>
          <cell r="D284">
            <v>16.074000000000002</v>
          </cell>
        </row>
        <row r="285">
          <cell r="A285" t="str">
            <v>Торо Неро с/в "Эликатессе" 140 гр.шт.  СПК</v>
          </cell>
          <cell r="D285">
            <v>28</v>
          </cell>
        </row>
        <row r="286">
          <cell r="A286" t="str">
            <v>Уши свиные копченые к пиву 0,15кг нар. д/ф шт.  СПК</v>
          </cell>
          <cell r="D286">
            <v>7</v>
          </cell>
        </row>
        <row r="287">
          <cell r="A287" t="str">
            <v>Фестивальная с/к 0,10 кг.шт. нарезка (лоток с ср.защ.атм.)  СПК</v>
          </cell>
          <cell r="D287">
            <v>170</v>
          </cell>
        </row>
        <row r="288">
          <cell r="A288" t="str">
            <v>Фестивальная с/к 0,235 кг.шт.  СПК</v>
          </cell>
          <cell r="D288">
            <v>110</v>
          </cell>
        </row>
        <row r="289">
          <cell r="A289" t="str">
            <v>Фестивальная с/к ВЕС   СПК</v>
          </cell>
          <cell r="D289">
            <v>24.16</v>
          </cell>
        </row>
        <row r="290">
          <cell r="A290" t="str">
            <v>Фуэт с/в "Эликатессе" 160 гр.шт.  СПК</v>
          </cell>
          <cell r="D290">
            <v>30</v>
          </cell>
        </row>
        <row r="291">
          <cell r="A291" t="str">
            <v>Хинкали Классические хинкали ВЕС,  ПОКОМ</v>
          </cell>
          <cell r="D291">
            <v>10</v>
          </cell>
        </row>
        <row r="292">
          <cell r="A292" t="str">
            <v>Хотстеры ТМ Горячая штучка ТС Хотстеры 0,25 кг зам  ПОКОМ</v>
          </cell>
          <cell r="D292">
            <v>507</v>
          </cell>
        </row>
        <row r="293">
          <cell r="A293" t="str">
            <v>Хрустящие крылышки ТМ Горячая штучка 0,3 кг зам  ПОКОМ</v>
          </cell>
          <cell r="D293">
            <v>22</v>
          </cell>
        </row>
        <row r="294">
          <cell r="A294" t="str">
            <v>Хрустящие крылышки. В панировке куриные жареные.ВЕС  ПОКОМ</v>
          </cell>
          <cell r="D294">
            <v>5.4</v>
          </cell>
        </row>
        <row r="295">
          <cell r="A295" t="str">
            <v>Чебупай сочное яблоко ТМ Горячая штучка 0,2 кг зам.  ПОКОМ</v>
          </cell>
          <cell r="D295">
            <v>32</v>
          </cell>
        </row>
        <row r="296">
          <cell r="A296" t="str">
            <v>Чебупай спелая вишня ТМ Горячая штучка 0,2 кг зам.  ПОКОМ</v>
          </cell>
          <cell r="D296">
            <v>38</v>
          </cell>
        </row>
        <row r="297">
          <cell r="A297" t="str">
            <v>Чебупели Курочка гриль ТМ Горячая штучка, 0,3 кг зам  ПОКОМ</v>
          </cell>
          <cell r="D297">
            <v>20</v>
          </cell>
        </row>
        <row r="298">
          <cell r="A298" t="str">
            <v>Чебупицца курочка по-итальянски Горячая штучка 0,25 кг зам  ПОКОМ</v>
          </cell>
          <cell r="D298">
            <v>764</v>
          </cell>
        </row>
        <row r="299">
          <cell r="A299" t="str">
            <v>Чебупицца Пепперони ТМ Горячая штучка ТС Чебупицца 0.25кг зам  ПОКОМ</v>
          </cell>
          <cell r="D299">
            <v>833</v>
          </cell>
        </row>
        <row r="300">
          <cell r="A300" t="str">
            <v>Чоризо с/к "Эликатессе" 0,20 кг.шт.  СПК</v>
          </cell>
          <cell r="D300">
            <v>3</v>
          </cell>
        </row>
        <row r="301">
          <cell r="A301" t="str">
            <v>Шпикачки Русские (черева) (в ср.защ.атм.) "Высокий вкус"  СПК</v>
          </cell>
          <cell r="D301">
            <v>17.579000000000001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166</v>
          </cell>
        </row>
        <row r="303">
          <cell r="A303" t="str">
            <v>Юбилейная с/к 0,10 кг.шт. нарезка (лоток с ср.защ.атм.)  СПК</v>
          </cell>
          <cell r="D303">
            <v>155</v>
          </cell>
        </row>
        <row r="304">
          <cell r="A304" t="str">
            <v>Юбилейная с/к 0,235 кг.шт.  СПК</v>
          </cell>
          <cell r="D304">
            <v>123</v>
          </cell>
        </row>
        <row r="305">
          <cell r="A305" t="str">
            <v>Итого</v>
          </cell>
          <cell r="D305">
            <v>53374.05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113"/>
  <sheetViews>
    <sheetView tabSelected="1" workbookViewId="0">
      <pane xSplit="2" ySplit="5" topLeftCell="C81" activePane="bottomRight" state="frozen"/>
      <selection pane="topRight" activeCell="C1" sqref="C1"/>
      <selection pane="bottomLeft" activeCell="A6" sqref="A6"/>
      <selection pane="bottomRight" activeCell="T109" sqref="T109"/>
    </sheetView>
  </sheetViews>
  <sheetFormatPr defaultColWidth="10.5" defaultRowHeight="11.45" customHeight="1" outlineLevelRow="1" x14ac:dyDescent="0.2"/>
  <cols>
    <col min="1" max="1" width="57" style="1" customWidth="1"/>
    <col min="2" max="2" width="4.6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17" width="1" style="5" customWidth="1"/>
    <col min="18" max="18" width="1.1640625" style="5" customWidth="1"/>
    <col min="19" max="19" width="0.6640625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5" style="5" customWidth="1"/>
    <col min="25" max="25" width="5.6640625" style="5" bestFit="1" customWidth="1"/>
    <col min="26" max="27" width="1.33203125" style="5" customWidth="1"/>
    <col min="28" max="28" width="6.6640625" style="5" bestFit="1" customWidth="1"/>
    <col min="29" max="29" width="6" style="5" bestFit="1" customWidth="1"/>
    <col min="30" max="32" width="6.6640625" style="5" bestFit="1" customWidth="1"/>
    <col min="33" max="33" width="8.5" style="5" customWidth="1"/>
    <col min="34" max="35" width="6.1640625" style="5" bestFit="1" customWidth="1"/>
    <col min="36" max="36" width="6.6640625" style="5" bestFit="1" customWidth="1"/>
    <col min="37" max="38" width="1.83203125" style="5" customWidth="1"/>
    <col min="39" max="16384" width="10.5" style="5"/>
  </cols>
  <sheetData>
    <row r="1" spans="1:36" s="1" customFormat="1" ht="12.95" customHeight="1" outlineLevel="1" x14ac:dyDescent="0.2">
      <c r="A1" s="2" t="s">
        <v>0</v>
      </c>
    </row>
    <row r="2" spans="1:36" s="1" customFormat="1" ht="9.9499999999999993" customHeight="1" x14ac:dyDescent="0.2">
      <c r="T2" s="1" t="s">
        <v>143</v>
      </c>
    </row>
    <row r="3" spans="1:36" ht="12.95" customHeight="1" x14ac:dyDescent="0.2">
      <c r="A3" s="4"/>
      <c r="B3" s="4"/>
      <c r="C3" s="4" t="s">
        <v>1</v>
      </c>
      <c r="D3" s="4"/>
      <c r="E3" s="4"/>
      <c r="F3" s="4"/>
      <c r="G3" s="10" t="s">
        <v>115</v>
      </c>
      <c r="H3" s="10" t="s">
        <v>116</v>
      </c>
      <c r="I3" s="10" t="s">
        <v>117</v>
      </c>
      <c r="J3" s="10" t="s">
        <v>118</v>
      </c>
      <c r="K3" s="10" t="s">
        <v>119</v>
      </c>
      <c r="L3" s="10" t="s">
        <v>120</v>
      </c>
      <c r="M3" s="10" t="s">
        <v>120</v>
      </c>
      <c r="N3" s="10" t="s">
        <v>120</v>
      </c>
      <c r="O3" s="10" t="s">
        <v>120</v>
      </c>
      <c r="P3" s="10" t="s">
        <v>120</v>
      </c>
      <c r="Q3" s="10" t="s">
        <v>120</v>
      </c>
      <c r="R3" s="11" t="s">
        <v>120</v>
      </c>
      <c r="S3" s="10" t="s">
        <v>121</v>
      </c>
      <c r="T3" s="11" t="s">
        <v>120</v>
      </c>
      <c r="U3" s="11" t="s">
        <v>120</v>
      </c>
      <c r="V3" s="10" t="s">
        <v>117</v>
      </c>
      <c r="W3" s="11" t="s">
        <v>120</v>
      </c>
      <c r="X3" s="10" t="s">
        <v>122</v>
      </c>
      <c r="Y3" s="11" t="s">
        <v>123</v>
      </c>
      <c r="Z3" s="10" t="s">
        <v>124</v>
      </c>
      <c r="AA3" s="10" t="s">
        <v>125</v>
      </c>
      <c r="AB3" s="10" t="s">
        <v>126</v>
      </c>
      <c r="AC3" s="10" t="s">
        <v>127</v>
      </c>
      <c r="AD3" s="10" t="s">
        <v>117</v>
      </c>
      <c r="AE3" s="10" t="s">
        <v>117</v>
      </c>
      <c r="AF3" s="10" t="s">
        <v>128</v>
      </c>
      <c r="AG3" s="10" t="s">
        <v>129</v>
      </c>
      <c r="AH3" s="11" t="s">
        <v>130</v>
      </c>
      <c r="AI3" s="11" t="s">
        <v>130</v>
      </c>
      <c r="AJ3" s="11" t="s">
        <v>130</v>
      </c>
    </row>
    <row r="4" spans="1:36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3" t="s">
        <v>134</v>
      </c>
      <c r="M4" s="13" t="s">
        <v>134</v>
      </c>
      <c r="N4" s="13" t="s">
        <v>135</v>
      </c>
      <c r="O4" s="13" t="s">
        <v>136</v>
      </c>
      <c r="T4" s="13" t="s">
        <v>137</v>
      </c>
      <c r="W4" s="13" t="s">
        <v>138</v>
      </c>
      <c r="AD4" s="13" t="s">
        <v>141</v>
      </c>
      <c r="AE4" s="13" t="s">
        <v>140</v>
      </c>
      <c r="AF4" s="13" t="s">
        <v>142</v>
      </c>
      <c r="AH4" s="13" t="s">
        <v>137</v>
      </c>
      <c r="AI4" s="13" t="s">
        <v>138</v>
      </c>
      <c r="AJ4" s="13" t="s">
        <v>139</v>
      </c>
    </row>
    <row r="5" spans="1:36" ht="11.1" customHeight="1" x14ac:dyDescent="0.2">
      <c r="A5" s="6"/>
      <c r="B5" s="6"/>
      <c r="C5" s="3"/>
      <c r="D5" s="3"/>
      <c r="E5" s="9">
        <f>SUM(E6:E119)</f>
        <v>142396.01299999998</v>
      </c>
      <c r="F5" s="9">
        <f>SUM(F6:F119)</f>
        <v>75490.727000000014</v>
      </c>
      <c r="J5" s="9">
        <f>SUM(J6:J119)</f>
        <v>149841.17400000006</v>
      </c>
      <c r="K5" s="9">
        <f t="shared" ref="K5:W5" si="0">SUM(K6:K119)</f>
        <v>-7445.1610000000001</v>
      </c>
      <c r="L5" s="9">
        <f t="shared" si="0"/>
        <v>10000</v>
      </c>
      <c r="M5" s="9">
        <f t="shared" si="0"/>
        <v>32600</v>
      </c>
      <c r="N5" s="9">
        <f t="shared" si="0"/>
        <v>29930</v>
      </c>
      <c r="O5" s="9">
        <f t="shared" si="0"/>
        <v>25878.5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6750</v>
      </c>
      <c r="U5" s="9">
        <f t="shared" si="0"/>
        <v>0</v>
      </c>
      <c r="V5" s="9">
        <f t="shared" si="0"/>
        <v>22763.681799999998</v>
      </c>
      <c r="W5" s="9">
        <f t="shared" si="0"/>
        <v>0</v>
      </c>
      <c r="Z5" s="9">
        <f t="shared" ref="Z5" si="1">SUM(Z6:Z119)</f>
        <v>0</v>
      </c>
      <c r="AA5" s="9">
        <f t="shared" ref="AA5" si="2">SUM(AA6:AA119)</f>
        <v>0</v>
      </c>
      <c r="AB5" s="9">
        <f t="shared" ref="AB5" si="3">SUM(AB6:AB119)</f>
        <v>26047.604000000003</v>
      </c>
      <c r="AC5" s="9">
        <f t="shared" ref="AC5" si="4">SUM(AC6:AC119)</f>
        <v>2530</v>
      </c>
      <c r="AD5" s="9">
        <f t="shared" ref="AD5" si="5">SUM(AD6:AD119)</f>
        <v>21597.981599999996</v>
      </c>
      <c r="AE5" s="9">
        <f t="shared" ref="AE5" si="6">SUM(AE6:AE119)</f>
        <v>22273.622599999988</v>
      </c>
      <c r="AF5" s="9">
        <f t="shared" ref="AF5" si="7">SUM(AF6:AF119)</f>
        <v>24474.332000000002</v>
      </c>
      <c r="AH5" s="9">
        <f t="shared" ref="AH5" si="8">SUM(AH6:AH119)</f>
        <v>5367.7</v>
      </c>
      <c r="AI5" s="9">
        <f t="shared" ref="AI5" si="9">SUM(AI6:AI119)</f>
        <v>0</v>
      </c>
      <c r="AJ5" s="9">
        <f t="shared" ref="AJ5" si="10">SUM(AJ6:AJ119)</f>
        <v>17332.125</v>
      </c>
    </row>
    <row r="6" spans="1:36" s="1" customFormat="1" ht="11.1" customHeight="1" outlineLevel="1" x14ac:dyDescent="0.2">
      <c r="A6" s="7" t="s">
        <v>9</v>
      </c>
      <c r="B6" s="7" t="s">
        <v>8</v>
      </c>
      <c r="C6" s="8">
        <v>21.827000000000002</v>
      </c>
      <c r="D6" s="8">
        <v>60.792999999999999</v>
      </c>
      <c r="E6" s="8">
        <v>78.847999999999999</v>
      </c>
      <c r="F6" s="8">
        <v>-4.4219999999999997</v>
      </c>
      <c r="G6" s="1" t="str">
        <f>VLOOKUP(A:A,[1]TDSheet!$A:$G,7,0)</f>
        <v>н</v>
      </c>
      <c r="H6" s="1">
        <f>VLOOKUP(A:A,[1]TDSheet!$A:$H,8,0)</f>
        <v>1</v>
      </c>
      <c r="I6" s="1" t="e">
        <f>VLOOKUP(A:A,[1]TDSheet!$A:$I,9,0)</f>
        <v>#N/A</v>
      </c>
      <c r="J6" s="12">
        <f>VLOOKUP(A:A,[2]TDSheet!$A:$F,6,0)</f>
        <v>136.5</v>
      </c>
      <c r="K6" s="12">
        <f>E6-J6</f>
        <v>-57.652000000000001</v>
      </c>
      <c r="L6" s="12">
        <f>VLOOKUP(A:A,[1]TDSheet!$A:$L,12,0)</f>
        <v>0</v>
      </c>
      <c r="M6" s="12">
        <f>VLOOKUP(A:A,[1]TDSheet!$A:$M,13,0)</f>
        <v>40</v>
      </c>
      <c r="N6" s="12">
        <f>VLOOKUP(A:A,[1]TDSheet!$A:$W,23,0)</f>
        <v>50</v>
      </c>
      <c r="O6" s="12">
        <f>VLOOKUP(A:A,[3]TDSheet!$A:$C,3,0)</f>
        <v>22.5</v>
      </c>
      <c r="P6" s="12"/>
      <c r="Q6" s="12"/>
      <c r="R6" s="12"/>
      <c r="S6" s="12"/>
      <c r="T6" s="14"/>
      <c r="U6" s="14"/>
      <c r="V6" s="12">
        <f>(E6-AB6-AC6)/5</f>
        <v>11.2096</v>
      </c>
      <c r="W6" s="14"/>
      <c r="X6" s="15">
        <f>(F6+L6+M6+N6+T6+W6)/V6</f>
        <v>7.6343491293177284</v>
      </c>
      <c r="Y6" s="12">
        <f>F6/V6</f>
        <v>-0.39448330002854692</v>
      </c>
      <c r="Z6" s="12"/>
      <c r="AA6" s="12"/>
      <c r="AB6" s="12">
        <f>VLOOKUP(A:A,[1]TDSheet!$A:$AB,28,0)</f>
        <v>22.8</v>
      </c>
      <c r="AC6" s="12">
        <f>VLOOKUP(A:A,[1]TDSheet!$A:$AC,29,0)</f>
        <v>0</v>
      </c>
      <c r="AD6" s="12">
        <f>VLOOKUP(A:A,[1]TDSheet!$A:$AD,30,0)</f>
        <v>12.7774</v>
      </c>
      <c r="AE6" s="12">
        <f>VLOOKUP(A:A,[1]TDSheet!$A:$AE,31,0)</f>
        <v>5.7551999999999994</v>
      </c>
      <c r="AF6" s="12">
        <f>VLOOKUP(A:A,[4]TDSheet!$A:$D,4,0)</f>
        <v>5.7220000000000004</v>
      </c>
      <c r="AG6" s="12">
        <f>VLOOKUP(A:A,[1]TDSheet!$A:$AG,33,0)</f>
        <v>0</v>
      </c>
      <c r="AH6" s="12">
        <f>T6*H6</f>
        <v>0</v>
      </c>
      <c r="AI6" s="12">
        <f>W6*H6</f>
        <v>0</v>
      </c>
      <c r="AJ6" s="12">
        <f>O6*H6</f>
        <v>22.5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596.54</v>
      </c>
      <c r="D7" s="8">
        <v>599.29999999999995</v>
      </c>
      <c r="E7" s="8">
        <v>659.58799999999997</v>
      </c>
      <c r="F7" s="8">
        <v>615.34299999999996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2">
        <f>VLOOKUP(A:A,[2]TDSheet!$A:$F,6,0)</f>
        <v>661.14499999999998</v>
      </c>
      <c r="K7" s="12">
        <f t="shared" ref="K7:K70" si="11">E7-J7</f>
        <v>-1.5570000000000164</v>
      </c>
      <c r="L7" s="12">
        <f>VLOOKUP(A:A,[1]TDSheet!$A:$L,12,0)</f>
        <v>0</v>
      </c>
      <c r="M7" s="12">
        <f>VLOOKUP(A:A,[1]TDSheet!$A:$M,13,0)</f>
        <v>0</v>
      </c>
      <c r="N7" s="12">
        <f>VLOOKUP(A:A,[1]TDSheet!$A:$W,23,0)</f>
        <v>0</v>
      </c>
      <c r="O7" s="12">
        <f>VLOOKUP(A:A,[3]TDSheet!$A:$C,3,0)</f>
        <v>123</v>
      </c>
      <c r="P7" s="12"/>
      <c r="Q7" s="12"/>
      <c r="R7" s="12"/>
      <c r="S7" s="12"/>
      <c r="T7" s="14">
        <v>140</v>
      </c>
      <c r="U7" s="14"/>
      <c r="V7" s="12">
        <f t="shared" ref="V7:V70" si="12">(E7-AB7-AC7)/5</f>
        <v>116.77159999999999</v>
      </c>
      <c r="W7" s="14"/>
      <c r="X7" s="15">
        <f t="shared" ref="X7:X70" si="13">(F7+L7+M7+N7+T7+W7)/V7</f>
        <v>6.4685505722281791</v>
      </c>
      <c r="Y7" s="12">
        <f t="shared" ref="Y7:Y70" si="14">F7/V7</f>
        <v>5.2696289166201371</v>
      </c>
      <c r="Z7" s="12"/>
      <c r="AA7" s="12"/>
      <c r="AB7" s="12">
        <f>VLOOKUP(A:A,[1]TDSheet!$A:$AB,28,0)</f>
        <v>75.73</v>
      </c>
      <c r="AC7" s="12">
        <f>VLOOKUP(A:A,[1]TDSheet!$A:$AC,29,0)</f>
        <v>0</v>
      </c>
      <c r="AD7" s="12">
        <f>VLOOKUP(A:A,[1]TDSheet!$A:$AD,30,0)</f>
        <v>178.875</v>
      </c>
      <c r="AE7" s="12">
        <f>VLOOKUP(A:A,[1]TDSheet!$A:$AE,31,0)</f>
        <v>141.3622</v>
      </c>
      <c r="AF7" s="12">
        <f>VLOOKUP(A:A,[4]TDSheet!$A:$D,4,0)</f>
        <v>160.69900000000001</v>
      </c>
      <c r="AG7" s="12" t="str">
        <f>VLOOKUP(A:A,[1]TDSheet!$A:$AG,33,0)</f>
        <v>оконч</v>
      </c>
      <c r="AH7" s="12">
        <f t="shared" ref="AH7:AH70" si="15">T7*H7</f>
        <v>140</v>
      </c>
      <c r="AI7" s="12">
        <f t="shared" ref="AI7:AI70" si="16">W7*H7</f>
        <v>0</v>
      </c>
      <c r="AJ7" s="12">
        <f t="shared" ref="AJ7:AJ70" si="17">O7*H7</f>
        <v>123</v>
      </c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21.585000000000001</v>
      </c>
      <c r="D8" s="8">
        <v>1681.2460000000001</v>
      </c>
      <c r="E8" s="8">
        <v>709.89200000000005</v>
      </c>
      <c r="F8" s="8">
        <v>309.20699999999999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2">
        <f>VLOOKUP(A:A,[2]TDSheet!$A:$F,6,0)</f>
        <v>824.45399999999995</v>
      </c>
      <c r="K8" s="12">
        <f t="shared" si="11"/>
        <v>-114.5619999999999</v>
      </c>
      <c r="L8" s="12">
        <f>VLOOKUP(A:A,[1]TDSheet!$A:$L,12,0)</f>
        <v>0</v>
      </c>
      <c r="M8" s="12">
        <f>VLOOKUP(A:A,[1]TDSheet!$A:$M,13,0)</f>
        <v>250</v>
      </c>
      <c r="N8" s="12">
        <f>VLOOKUP(A:A,[1]TDSheet!$A:$W,23,0)</f>
        <v>200</v>
      </c>
      <c r="O8" s="12">
        <f>VLOOKUP(A:A,[3]TDSheet!$A:$C,3,0)</f>
        <v>258</v>
      </c>
      <c r="P8" s="12"/>
      <c r="Q8" s="12"/>
      <c r="R8" s="12"/>
      <c r="S8" s="12"/>
      <c r="T8" s="14"/>
      <c r="U8" s="14"/>
      <c r="V8" s="12">
        <f t="shared" si="12"/>
        <v>84.451000000000008</v>
      </c>
      <c r="W8" s="14"/>
      <c r="X8" s="15">
        <f t="shared" si="13"/>
        <v>8.98991130951676</v>
      </c>
      <c r="Y8" s="12">
        <f t="shared" si="14"/>
        <v>3.6613776035807741</v>
      </c>
      <c r="Z8" s="12"/>
      <c r="AA8" s="12"/>
      <c r="AB8" s="12">
        <f>VLOOKUP(A:A,[1]TDSheet!$A:$AB,28,0)</f>
        <v>287.637</v>
      </c>
      <c r="AC8" s="12">
        <f>VLOOKUP(A:A,[1]TDSheet!$A:$AC,29,0)</f>
        <v>0</v>
      </c>
      <c r="AD8" s="12">
        <f>VLOOKUP(A:A,[1]TDSheet!$A:$AD,30,0)</f>
        <v>93.551999999999992</v>
      </c>
      <c r="AE8" s="12">
        <f>VLOOKUP(A:A,[1]TDSheet!$A:$AE,31,0)</f>
        <v>29.094600000000003</v>
      </c>
      <c r="AF8" s="12">
        <f>VLOOKUP(A:A,[4]TDSheet!$A:$D,4,0)</f>
        <v>117.99299999999999</v>
      </c>
      <c r="AG8" s="12" t="e">
        <f>VLOOKUP(A:A,[1]TDSheet!$A:$AG,33,0)</f>
        <v>#N/A</v>
      </c>
      <c r="AH8" s="12">
        <f t="shared" si="15"/>
        <v>0</v>
      </c>
      <c r="AI8" s="12">
        <f t="shared" si="16"/>
        <v>0</v>
      </c>
      <c r="AJ8" s="12">
        <f t="shared" si="17"/>
        <v>258</v>
      </c>
    </row>
    <row r="9" spans="1:36" s="1" customFormat="1" ht="11.1" customHeight="1" outlineLevel="1" x14ac:dyDescent="0.2">
      <c r="A9" s="7" t="s">
        <v>12</v>
      </c>
      <c r="B9" s="7" t="s">
        <v>8</v>
      </c>
      <c r="C9" s="8">
        <v>1136.192</v>
      </c>
      <c r="D9" s="8">
        <v>6140.3860000000004</v>
      </c>
      <c r="E9" s="8">
        <v>2093.71</v>
      </c>
      <c r="F9" s="8">
        <v>802.90899999999999</v>
      </c>
      <c r="G9" s="1" t="str">
        <f>VLOOKUP(A:A,[1]TDSheet!$A:$G,7,0)</f>
        <v>н</v>
      </c>
      <c r="H9" s="1">
        <f>VLOOKUP(A:A,[1]TDSheet!$A:$H,8,0)</f>
        <v>1</v>
      </c>
      <c r="I9" s="1" t="e">
        <f>VLOOKUP(A:A,[1]TDSheet!$A:$I,9,0)</f>
        <v>#N/A</v>
      </c>
      <c r="J9" s="12">
        <f>VLOOKUP(A:A,[2]TDSheet!$A:$F,6,0)</f>
        <v>2008.269</v>
      </c>
      <c r="K9" s="12">
        <f t="shared" si="11"/>
        <v>85.441000000000031</v>
      </c>
      <c r="L9" s="12">
        <f>VLOOKUP(A:A,[1]TDSheet!$A:$L,12,0)</f>
        <v>0</v>
      </c>
      <c r="M9" s="12">
        <f>VLOOKUP(A:A,[1]TDSheet!$A:$M,13,0)</f>
        <v>800</v>
      </c>
      <c r="N9" s="12">
        <f>VLOOKUP(A:A,[1]TDSheet!$A:$W,23,0)</f>
        <v>300</v>
      </c>
      <c r="O9" s="12">
        <f>VLOOKUP(A:A,[3]TDSheet!$A:$C,3,0)</f>
        <v>390</v>
      </c>
      <c r="P9" s="12"/>
      <c r="Q9" s="12"/>
      <c r="R9" s="12"/>
      <c r="S9" s="12"/>
      <c r="T9" s="14">
        <v>300</v>
      </c>
      <c r="U9" s="14"/>
      <c r="V9" s="12">
        <f t="shared" si="12"/>
        <v>342.488</v>
      </c>
      <c r="W9" s="14"/>
      <c r="X9" s="15">
        <f t="shared" si="13"/>
        <v>6.432076452313658</v>
      </c>
      <c r="Y9" s="12">
        <f t="shared" si="14"/>
        <v>2.3443419915442294</v>
      </c>
      <c r="Z9" s="12"/>
      <c r="AA9" s="12"/>
      <c r="AB9" s="12">
        <f>VLOOKUP(A:A,[1]TDSheet!$A:$AB,28,0)</f>
        <v>381.27</v>
      </c>
      <c r="AC9" s="12">
        <f>VLOOKUP(A:A,[1]TDSheet!$A:$AC,29,0)</f>
        <v>0</v>
      </c>
      <c r="AD9" s="12">
        <f>VLOOKUP(A:A,[1]TDSheet!$A:$AD,30,0)</f>
        <v>416.02100000000002</v>
      </c>
      <c r="AE9" s="12">
        <f>VLOOKUP(A:A,[1]TDSheet!$A:$AE,31,0)</f>
        <v>315.95840000000004</v>
      </c>
      <c r="AF9" s="12">
        <f>VLOOKUP(A:A,[4]TDSheet!$A:$D,4,0)</f>
        <v>446.47</v>
      </c>
      <c r="AG9" s="12" t="str">
        <f>VLOOKUP(A:A,[1]TDSheet!$A:$AG,33,0)</f>
        <v>оконч</v>
      </c>
      <c r="AH9" s="12">
        <f t="shared" si="15"/>
        <v>300</v>
      </c>
      <c r="AI9" s="12">
        <f t="shared" si="16"/>
        <v>0</v>
      </c>
      <c r="AJ9" s="12">
        <f t="shared" si="17"/>
        <v>390</v>
      </c>
    </row>
    <row r="10" spans="1:36" s="1" customFormat="1" ht="11.1" customHeight="1" outlineLevel="1" x14ac:dyDescent="0.2">
      <c r="A10" s="7" t="s">
        <v>13</v>
      </c>
      <c r="B10" s="7" t="s">
        <v>8</v>
      </c>
      <c r="C10" s="8">
        <v>96.611999999999995</v>
      </c>
      <c r="D10" s="8">
        <v>829.26099999999997</v>
      </c>
      <c r="E10" s="8">
        <v>358.79700000000003</v>
      </c>
      <c r="F10" s="8">
        <v>138.50800000000001</v>
      </c>
      <c r="G10" s="1">
        <f>VLOOKUP(A:A,[1]TDSheet!$A:$G,7,0)</f>
        <v>0</v>
      </c>
      <c r="H10" s="1">
        <f>VLOOKUP(A:A,[1]TDSheet!$A:$H,8,0)</f>
        <v>1</v>
      </c>
      <c r="I10" s="1" t="e">
        <f>VLOOKUP(A:A,[1]TDSheet!$A:$I,9,0)</f>
        <v>#N/A</v>
      </c>
      <c r="J10" s="12">
        <f>VLOOKUP(A:A,[2]TDSheet!$A:$F,6,0)</f>
        <v>391.101</v>
      </c>
      <c r="K10" s="12">
        <f t="shared" si="11"/>
        <v>-32.303999999999974</v>
      </c>
      <c r="L10" s="12">
        <f>VLOOKUP(A:A,[1]TDSheet!$A:$L,12,0)</f>
        <v>0</v>
      </c>
      <c r="M10" s="12">
        <f>VLOOKUP(A:A,[1]TDSheet!$A:$M,13,0)</f>
        <v>60</v>
      </c>
      <c r="N10" s="12">
        <f>VLOOKUP(A:A,[1]TDSheet!$A:$W,23,0)</f>
        <v>50</v>
      </c>
      <c r="O10" s="12">
        <f>VLOOKUP(A:A,[3]TDSheet!$A:$C,3,0)</f>
        <v>108</v>
      </c>
      <c r="P10" s="12"/>
      <c r="Q10" s="12"/>
      <c r="R10" s="12"/>
      <c r="S10" s="12"/>
      <c r="T10" s="14"/>
      <c r="U10" s="14"/>
      <c r="V10" s="12">
        <f t="shared" si="12"/>
        <v>44.645400000000009</v>
      </c>
      <c r="W10" s="14"/>
      <c r="X10" s="15">
        <f t="shared" si="13"/>
        <v>5.5662621457081798</v>
      </c>
      <c r="Y10" s="12">
        <f t="shared" si="14"/>
        <v>3.1024024871543312</v>
      </c>
      <c r="Z10" s="12"/>
      <c r="AA10" s="12"/>
      <c r="AB10" s="12">
        <f>VLOOKUP(A:A,[1]TDSheet!$A:$AB,28,0)</f>
        <v>135.57</v>
      </c>
      <c r="AC10" s="12">
        <f>VLOOKUP(A:A,[1]TDSheet!$A:$AC,29,0)</f>
        <v>0</v>
      </c>
      <c r="AD10" s="12">
        <f>VLOOKUP(A:A,[1]TDSheet!$A:$AD,30,0)</f>
        <v>48.913600000000002</v>
      </c>
      <c r="AE10" s="12">
        <f>VLOOKUP(A:A,[1]TDSheet!$A:$AE,31,0)</f>
        <v>41.129599999999996</v>
      </c>
      <c r="AF10" s="12">
        <f>VLOOKUP(A:A,[4]TDSheet!$A:$D,4,0)</f>
        <v>53.338999999999999</v>
      </c>
      <c r="AG10" s="12" t="e">
        <f>VLOOKUP(A:A,[1]TDSheet!$A:$AG,33,0)</f>
        <v>#N/A</v>
      </c>
      <c r="AH10" s="12">
        <f t="shared" si="15"/>
        <v>0</v>
      </c>
      <c r="AI10" s="12">
        <f t="shared" si="16"/>
        <v>0</v>
      </c>
      <c r="AJ10" s="12">
        <f t="shared" si="17"/>
        <v>108</v>
      </c>
    </row>
    <row r="11" spans="1:36" s="1" customFormat="1" ht="11.1" customHeight="1" outlineLevel="1" x14ac:dyDescent="0.2">
      <c r="A11" s="7" t="s">
        <v>15</v>
      </c>
      <c r="B11" s="7" t="s">
        <v>14</v>
      </c>
      <c r="C11" s="8">
        <v>101</v>
      </c>
      <c r="D11" s="8">
        <v>679</v>
      </c>
      <c r="E11" s="8">
        <v>397</v>
      </c>
      <c r="F11" s="8">
        <v>82</v>
      </c>
      <c r="G11" s="1">
        <f>VLOOKUP(A:A,[1]TDSheet!$A:$G,7,0)</f>
        <v>0</v>
      </c>
      <c r="H11" s="1">
        <f>VLOOKUP(A:A,[1]TDSheet!$A:$H,8,0)</f>
        <v>0.5</v>
      </c>
      <c r="I11" s="1" t="e">
        <f>VLOOKUP(A:A,[1]TDSheet!$A:$I,9,0)</f>
        <v>#N/A</v>
      </c>
      <c r="J11" s="12">
        <f>VLOOKUP(A:A,[2]TDSheet!$A:$F,6,0)</f>
        <v>429</v>
      </c>
      <c r="K11" s="12">
        <f t="shared" si="11"/>
        <v>-32</v>
      </c>
      <c r="L11" s="12">
        <f>VLOOKUP(A:A,[1]TDSheet!$A:$L,12,0)</f>
        <v>0</v>
      </c>
      <c r="M11" s="12">
        <f>VLOOKUP(A:A,[1]TDSheet!$A:$M,13,0)</f>
        <v>140</v>
      </c>
      <c r="N11" s="12">
        <f>VLOOKUP(A:A,[1]TDSheet!$A:$W,23,0)</f>
        <v>30</v>
      </c>
      <c r="O11" s="12">
        <f>VLOOKUP(A:A,[3]TDSheet!$A:$C,3,0)</f>
        <v>235.5</v>
      </c>
      <c r="P11" s="12"/>
      <c r="Q11" s="12"/>
      <c r="R11" s="12"/>
      <c r="S11" s="12"/>
      <c r="T11" s="14"/>
      <c r="U11" s="14"/>
      <c r="V11" s="12">
        <f t="shared" si="12"/>
        <v>37.4</v>
      </c>
      <c r="W11" s="14"/>
      <c r="X11" s="15">
        <f t="shared" si="13"/>
        <v>6.737967914438503</v>
      </c>
      <c r="Y11" s="12">
        <f t="shared" si="14"/>
        <v>2.1925133689839571</v>
      </c>
      <c r="Z11" s="12"/>
      <c r="AA11" s="12"/>
      <c r="AB11" s="12">
        <f>VLOOKUP(A:A,[1]TDSheet!$A:$AB,28,0)</f>
        <v>210</v>
      </c>
      <c r="AC11" s="12">
        <f>VLOOKUP(A:A,[1]TDSheet!$A:$AC,29,0)</f>
        <v>0</v>
      </c>
      <c r="AD11" s="12">
        <f>VLOOKUP(A:A,[1]TDSheet!$A:$AD,30,0)</f>
        <v>35.200000000000003</v>
      </c>
      <c r="AE11" s="12">
        <f>VLOOKUP(A:A,[1]TDSheet!$A:$AE,31,0)</f>
        <v>32.4</v>
      </c>
      <c r="AF11" s="12">
        <f>VLOOKUP(A:A,[4]TDSheet!$A:$D,4,0)</f>
        <v>30</v>
      </c>
      <c r="AG11" s="12">
        <f>VLOOKUP(A:A,[1]TDSheet!$A:$AG,33,0)</f>
        <v>0</v>
      </c>
      <c r="AH11" s="12">
        <f t="shared" si="15"/>
        <v>0</v>
      </c>
      <c r="AI11" s="12">
        <f t="shared" si="16"/>
        <v>0</v>
      </c>
      <c r="AJ11" s="12">
        <f t="shared" si="17"/>
        <v>117.75</v>
      </c>
    </row>
    <row r="12" spans="1:36" s="1" customFormat="1" ht="11.1" customHeight="1" outlineLevel="1" x14ac:dyDescent="0.2">
      <c r="A12" s="7" t="s">
        <v>16</v>
      </c>
      <c r="B12" s="7" t="s">
        <v>14</v>
      </c>
      <c r="C12" s="8">
        <v>572</v>
      </c>
      <c r="D12" s="8">
        <v>6584</v>
      </c>
      <c r="E12" s="8">
        <v>1454</v>
      </c>
      <c r="F12" s="8">
        <v>593</v>
      </c>
      <c r="G12" s="1" t="str">
        <f>VLOOKUP(A:A,[1]TDSheet!$A:$G,7,0)</f>
        <v>н</v>
      </c>
      <c r="H12" s="1">
        <f>VLOOKUP(A:A,[1]TDSheet!$A:$H,8,0)</f>
        <v>0.4</v>
      </c>
      <c r="I12" s="1" t="e">
        <f>VLOOKUP(A:A,[1]TDSheet!$A:$I,9,0)</f>
        <v>#N/A</v>
      </c>
      <c r="J12" s="12">
        <f>VLOOKUP(A:A,[2]TDSheet!$A:$F,6,0)</f>
        <v>1596</v>
      </c>
      <c r="K12" s="12">
        <f t="shared" si="11"/>
        <v>-142</v>
      </c>
      <c r="L12" s="12">
        <f>VLOOKUP(A:A,[1]TDSheet!$A:$L,12,0)</f>
        <v>0</v>
      </c>
      <c r="M12" s="12">
        <f>VLOOKUP(A:A,[1]TDSheet!$A:$M,13,0)</f>
        <v>320</v>
      </c>
      <c r="N12" s="12">
        <f>VLOOKUP(A:A,[1]TDSheet!$A:$W,23,0)</f>
        <v>400</v>
      </c>
      <c r="O12" s="12">
        <f>VLOOKUP(A:A,[3]TDSheet!$A:$C,3,0)</f>
        <v>670</v>
      </c>
      <c r="P12" s="12"/>
      <c r="Q12" s="12"/>
      <c r="R12" s="12"/>
      <c r="S12" s="12"/>
      <c r="T12" s="14"/>
      <c r="U12" s="14"/>
      <c r="V12" s="12">
        <f t="shared" si="12"/>
        <v>208.8</v>
      </c>
      <c r="W12" s="14"/>
      <c r="X12" s="15">
        <f t="shared" si="13"/>
        <v>6.2883141762452102</v>
      </c>
      <c r="Y12" s="12">
        <f t="shared" si="14"/>
        <v>2.8400383141762449</v>
      </c>
      <c r="Z12" s="12"/>
      <c r="AA12" s="12"/>
      <c r="AB12" s="12">
        <f>VLOOKUP(A:A,[1]TDSheet!$A:$AB,28,0)</f>
        <v>410</v>
      </c>
      <c r="AC12" s="12">
        <f>VLOOKUP(A:A,[1]TDSheet!$A:$AC,29,0)</f>
        <v>0</v>
      </c>
      <c r="AD12" s="12">
        <f>VLOOKUP(A:A,[1]TDSheet!$A:$AD,30,0)</f>
        <v>193</v>
      </c>
      <c r="AE12" s="12">
        <f>VLOOKUP(A:A,[1]TDSheet!$A:$AE,31,0)</f>
        <v>205</v>
      </c>
      <c r="AF12" s="12">
        <f>VLOOKUP(A:A,[4]TDSheet!$A:$D,4,0)</f>
        <v>209</v>
      </c>
      <c r="AG12" s="12" t="str">
        <f>VLOOKUP(A:A,[1]TDSheet!$A:$AG,33,0)</f>
        <v>?????</v>
      </c>
      <c r="AH12" s="12">
        <f t="shared" si="15"/>
        <v>0</v>
      </c>
      <c r="AI12" s="12">
        <f t="shared" si="16"/>
        <v>0</v>
      </c>
      <c r="AJ12" s="12">
        <f t="shared" si="17"/>
        <v>268</v>
      </c>
    </row>
    <row r="13" spans="1:36" s="1" customFormat="1" ht="11.1" customHeight="1" outlineLevel="1" x14ac:dyDescent="0.2">
      <c r="A13" s="7" t="s">
        <v>17</v>
      </c>
      <c r="B13" s="7" t="s">
        <v>14</v>
      </c>
      <c r="C13" s="8">
        <v>3573</v>
      </c>
      <c r="D13" s="8">
        <v>2133</v>
      </c>
      <c r="E13" s="8">
        <v>4179</v>
      </c>
      <c r="F13" s="8">
        <v>1862</v>
      </c>
      <c r="G13" s="1">
        <f>VLOOKUP(A:A,[1]TDSheet!$A:$G,7,0)</f>
        <v>0</v>
      </c>
      <c r="H13" s="1">
        <f>VLOOKUP(A:A,[1]TDSheet!$A:$H,8,0)</f>
        <v>0.45</v>
      </c>
      <c r="I13" s="1" t="e">
        <f>VLOOKUP(A:A,[1]TDSheet!$A:$I,9,0)</f>
        <v>#N/A</v>
      </c>
      <c r="J13" s="12">
        <f>VLOOKUP(A:A,[2]TDSheet!$A:$F,6,0)</f>
        <v>4319</v>
      </c>
      <c r="K13" s="12">
        <f t="shared" si="11"/>
        <v>-140</v>
      </c>
      <c r="L13" s="12">
        <f>VLOOKUP(A:A,[1]TDSheet!$A:$L,12,0)</f>
        <v>0</v>
      </c>
      <c r="M13" s="12">
        <f>VLOOKUP(A:A,[1]TDSheet!$A:$M,13,0)</f>
        <v>2000</v>
      </c>
      <c r="N13" s="12">
        <f>VLOOKUP(A:A,[1]TDSheet!$A:$W,23,0)</f>
        <v>800</v>
      </c>
      <c r="O13" s="12">
        <f>VLOOKUP(A:A,[3]TDSheet!$A:$C,3,0)</f>
        <v>225</v>
      </c>
      <c r="P13" s="12"/>
      <c r="Q13" s="12"/>
      <c r="R13" s="12"/>
      <c r="S13" s="12"/>
      <c r="T13" s="14"/>
      <c r="U13" s="14"/>
      <c r="V13" s="12">
        <f t="shared" si="12"/>
        <v>774.6</v>
      </c>
      <c r="W13" s="14"/>
      <c r="X13" s="15">
        <f t="shared" si="13"/>
        <v>6.0185902401239346</v>
      </c>
      <c r="Y13" s="12">
        <f t="shared" si="14"/>
        <v>2.4038213271365865</v>
      </c>
      <c r="Z13" s="12"/>
      <c r="AA13" s="12"/>
      <c r="AB13" s="12">
        <f>VLOOKUP(A:A,[1]TDSheet!$A:$AB,28,0)</f>
        <v>306</v>
      </c>
      <c r="AC13" s="12">
        <f>VLOOKUP(A:A,[1]TDSheet!$A:$AC,29,0)</f>
        <v>0</v>
      </c>
      <c r="AD13" s="12">
        <f>VLOOKUP(A:A,[1]TDSheet!$A:$AD,30,0)</f>
        <v>491.8</v>
      </c>
      <c r="AE13" s="12">
        <f>VLOOKUP(A:A,[1]TDSheet!$A:$AE,31,0)</f>
        <v>639</v>
      </c>
      <c r="AF13" s="12">
        <f>VLOOKUP(A:A,[4]TDSheet!$A:$D,4,0)</f>
        <v>914</v>
      </c>
      <c r="AG13" s="12" t="str">
        <f>VLOOKUP(A:A,[1]TDSheet!$A:$AG,33,0)</f>
        <v>октак</v>
      </c>
      <c r="AH13" s="12">
        <f t="shared" si="15"/>
        <v>0</v>
      </c>
      <c r="AI13" s="12">
        <f t="shared" si="16"/>
        <v>0</v>
      </c>
      <c r="AJ13" s="12">
        <f t="shared" si="17"/>
        <v>101.25</v>
      </c>
    </row>
    <row r="14" spans="1:36" s="1" customFormat="1" ht="11.1" customHeight="1" outlineLevel="1" x14ac:dyDescent="0.2">
      <c r="A14" s="7" t="s">
        <v>18</v>
      </c>
      <c r="B14" s="7" t="s">
        <v>14</v>
      </c>
      <c r="C14" s="8">
        <v>3062</v>
      </c>
      <c r="D14" s="8">
        <v>3494</v>
      </c>
      <c r="E14" s="8">
        <v>4076</v>
      </c>
      <c r="F14" s="8">
        <v>2871</v>
      </c>
      <c r="G14" s="1">
        <f>VLOOKUP(A:A,[1]TDSheet!$A:$G,7,0)</f>
        <v>0</v>
      </c>
      <c r="H14" s="1">
        <f>VLOOKUP(A:A,[1]TDSheet!$A:$H,8,0)</f>
        <v>0.45</v>
      </c>
      <c r="I14" s="1" t="e">
        <f>VLOOKUP(A:A,[1]TDSheet!$A:$I,9,0)</f>
        <v>#N/A</v>
      </c>
      <c r="J14" s="12">
        <f>VLOOKUP(A:A,[2]TDSheet!$A:$F,6,0)</f>
        <v>4146</v>
      </c>
      <c r="K14" s="12">
        <f t="shared" si="11"/>
        <v>-70</v>
      </c>
      <c r="L14" s="12">
        <f>VLOOKUP(A:A,[1]TDSheet!$A:$L,12,0)</f>
        <v>0</v>
      </c>
      <c r="M14" s="12">
        <f>VLOOKUP(A:A,[1]TDSheet!$A:$M,13,0)</f>
        <v>300</v>
      </c>
      <c r="N14" s="12">
        <f>VLOOKUP(A:A,[1]TDSheet!$A:$W,23,0)</f>
        <v>700</v>
      </c>
      <c r="O14" s="12">
        <f>VLOOKUP(A:A,[3]TDSheet!$A:$C,3,0)</f>
        <v>225</v>
      </c>
      <c r="P14" s="12"/>
      <c r="Q14" s="12"/>
      <c r="R14" s="12"/>
      <c r="S14" s="12"/>
      <c r="T14" s="14"/>
      <c r="U14" s="14"/>
      <c r="V14" s="12">
        <f t="shared" si="12"/>
        <v>583.6</v>
      </c>
      <c r="W14" s="14"/>
      <c r="X14" s="15">
        <f t="shared" si="13"/>
        <v>6.6329677861549001</v>
      </c>
      <c r="Y14" s="12">
        <f t="shared" si="14"/>
        <v>4.9194653872515417</v>
      </c>
      <c r="Z14" s="12"/>
      <c r="AA14" s="12"/>
      <c r="AB14" s="12">
        <f>VLOOKUP(A:A,[1]TDSheet!$A:$AB,28,0)</f>
        <v>306</v>
      </c>
      <c r="AC14" s="12">
        <f>VLOOKUP(A:A,[1]TDSheet!$A:$AC,29,0)</f>
        <v>852</v>
      </c>
      <c r="AD14" s="12">
        <f>VLOOKUP(A:A,[1]TDSheet!$A:$AD,30,0)</f>
        <v>960</v>
      </c>
      <c r="AE14" s="12">
        <f>VLOOKUP(A:A,[1]TDSheet!$A:$AE,31,0)</f>
        <v>739.2</v>
      </c>
      <c r="AF14" s="12">
        <f>VLOOKUP(A:A,[4]TDSheet!$A:$D,4,0)</f>
        <v>539</v>
      </c>
      <c r="AG14" s="12" t="str">
        <f>VLOOKUP(A:A,[1]TDSheet!$A:$AG,33,0)</f>
        <v>оконч</v>
      </c>
      <c r="AH14" s="12">
        <f t="shared" si="15"/>
        <v>0</v>
      </c>
      <c r="AI14" s="12">
        <f t="shared" si="16"/>
        <v>0</v>
      </c>
      <c r="AJ14" s="12">
        <f t="shared" si="17"/>
        <v>101.25</v>
      </c>
    </row>
    <row r="15" spans="1:36" s="1" customFormat="1" ht="11.1" customHeight="1" outlineLevel="1" x14ac:dyDescent="0.2">
      <c r="A15" s="7" t="s">
        <v>19</v>
      </c>
      <c r="B15" s="7" t="s">
        <v>14</v>
      </c>
      <c r="C15" s="8">
        <v>166</v>
      </c>
      <c r="D15" s="8">
        <v>284</v>
      </c>
      <c r="E15" s="8">
        <v>321</v>
      </c>
      <c r="F15" s="8">
        <v>150</v>
      </c>
      <c r="G15" s="1">
        <f>VLOOKUP(A:A,[1]TDSheet!$A:$G,7,0)</f>
        <v>0</v>
      </c>
      <c r="H15" s="1">
        <f>VLOOKUP(A:A,[1]TDSheet!$A:$H,8,0)</f>
        <v>0.5</v>
      </c>
      <c r="I15" s="1" t="e">
        <f>VLOOKUP(A:A,[1]TDSheet!$A:$I,9,0)</f>
        <v>#N/A</v>
      </c>
      <c r="J15" s="12">
        <f>VLOOKUP(A:A,[2]TDSheet!$A:$F,6,0)</f>
        <v>335</v>
      </c>
      <c r="K15" s="12">
        <f t="shared" si="11"/>
        <v>-14</v>
      </c>
      <c r="L15" s="12">
        <f>VLOOKUP(A:A,[1]TDSheet!$A:$L,12,0)</f>
        <v>0</v>
      </c>
      <c r="M15" s="12">
        <f>VLOOKUP(A:A,[1]TDSheet!$A:$M,13,0)</f>
        <v>0</v>
      </c>
      <c r="N15" s="12">
        <f>VLOOKUP(A:A,[1]TDSheet!$A:$W,23,0)</f>
        <v>120</v>
      </c>
      <c r="O15" s="12">
        <f>VLOOKUP(A:A,[3]TDSheet!$A:$C,3,0)</f>
        <v>90</v>
      </c>
      <c r="P15" s="12"/>
      <c r="Q15" s="12"/>
      <c r="R15" s="12"/>
      <c r="S15" s="12"/>
      <c r="T15" s="14"/>
      <c r="U15" s="14"/>
      <c r="V15" s="12">
        <f t="shared" si="12"/>
        <v>41.4</v>
      </c>
      <c r="W15" s="14"/>
      <c r="X15" s="15">
        <f t="shared" si="13"/>
        <v>6.5217391304347831</v>
      </c>
      <c r="Y15" s="12">
        <f t="shared" si="14"/>
        <v>3.6231884057971016</v>
      </c>
      <c r="Z15" s="12"/>
      <c r="AA15" s="12"/>
      <c r="AB15" s="12">
        <f>VLOOKUP(A:A,[1]TDSheet!$A:$AB,28,0)</f>
        <v>114</v>
      </c>
      <c r="AC15" s="12">
        <f>VLOOKUP(A:A,[1]TDSheet!$A:$AC,29,0)</f>
        <v>0</v>
      </c>
      <c r="AD15" s="12">
        <f>VLOOKUP(A:A,[1]TDSheet!$A:$AD,30,0)</f>
        <v>48.4</v>
      </c>
      <c r="AE15" s="12">
        <f>VLOOKUP(A:A,[1]TDSheet!$A:$AE,31,0)</f>
        <v>41.6</v>
      </c>
      <c r="AF15" s="12">
        <f>VLOOKUP(A:A,[4]TDSheet!$A:$D,4,0)</f>
        <v>39</v>
      </c>
      <c r="AG15" s="12" t="e">
        <f>VLOOKUP(A:A,[1]TDSheet!$A:$AG,33,0)</f>
        <v>#N/A</v>
      </c>
      <c r="AH15" s="12">
        <f t="shared" si="15"/>
        <v>0</v>
      </c>
      <c r="AI15" s="12">
        <f t="shared" si="16"/>
        <v>0</v>
      </c>
      <c r="AJ15" s="12">
        <f t="shared" si="17"/>
        <v>45</v>
      </c>
    </row>
    <row r="16" spans="1:36" s="1" customFormat="1" ht="11.1" customHeight="1" outlineLevel="1" x14ac:dyDescent="0.2">
      <c r="A16" s="7" t="s">
        <v>20</v>
      </c>
      <c r="B16" s="7" t="s">
        <v>14</v>
      </c>
      <c r="C16" s="8">
        <v>16</v>
      </c>
      <c r="D16" s="8">
        <v>142</v>
      </c>
      <c r="E16" s="8">
        <v>115</v>
      </c>
      <c r="F16" s="8">
        <v>42</v>
      </c>
      <c r="G16" s="1">
        <f>VLOOKUP(A:A,[1]TDSheet!$A:$G,7,0)</f>
        <v>0</v>
      </c>
      <c r="H16" s="1">
        <f>VLOOKUP(A:A,[1]TDSheet!$A:$H,8,0)</f>
        <v>0.4</v>
      </c>
      <c r="I16" s="1" t="e">
        <f>VLOOKUP(A:A,[1]TDSheet!$A:$I,9,0)</f>
        <v>#N/A</v>
      </c>
      <c r="J16" s="12">
        <f>VLOOKUP(A:A,[2]TDSheet!$A:$F,6,0)</f>
        <v>233</v>
      </c>
      <c r="K16" s="12">
        <f t="shared" si="11"/>
        <v>-118</v>
      </c>
      <c r="L16" s="12">
        <f>VLOOKUP(A:A,[1]TDSheet!$A:$L,12,0)</f>
        <v>0</v>
      </c>
      <c r="M16" s="12">
        <f>VLOOKUP(A:A,[1]TDSheet!$A:$M,13,0)</f>
        <v>20</v>
      </c>
      <c r="N16" s="12">
        <f>VLOOKUP(A:A,[1]TDSheet!$A:$W,23,0)</f>
        <v>20</v>
      </c>
      <c r="O16" s="12">
        <f>VLOOKUP(A:A,[3]TDSheet!$A:$C,3,0)</f>
        <v>37.5</v>
      </c>
      <c r="P16" s="12"/>
      <c r="Q16" s="12"/>
      <c r="R16" s="12"/>
      <c r="S16" s="12"/>
      <c r="T16" s="14">
        <v>50</v>
      </c>
      <c r="U16" s="14"/>
      <c r="V16" s="12">
        <f t="shared" si="12"/>
        <v>15</v>
      </c>
      <c r="W16" s="14"/>
      <c r="X16" s="15">
        <f t="shared" si="13"/>
        <v>8.8000000000000007</v>
      </c>
      <c r="Y16" s="12">
        <f t="shared" si="14"/>
        <v>2.8</v>
      </c>
      <c r="Z16" s="12"/>
      <c r="AA16" s="12"/>
      <c r="AB16" s="12">
        <f>VLOOKUP(A:A,[1]TDSheet!$A:$AB,28,0)</f>
        <v>40</v>
      </c>
      <c r="AC16" s="12">
        <f>VLOOKUP(A:A,[1]TDSheet!$A:$AC,29,0)</f>
        <v>0</v>
      </c>
      <c r="AD16" s="12">
        <f>VLOOKUP(A:A,[1]TDSheet!$A:$AD,30,0)</f>
        <v>17.600000000000001</v>
      </c>
      <c r="AE16" s="12">
        <f>VLOOKUP(A:A,[1]TDSheet!$A:$AE,31,0)</f>
        <v>13.2</v>
      </c>
      <c r="AF16" s="12">
        <f>VLOOKUP(A:A,[4]TDSheet!$A:$D,4,0)</f>
        <v>19</v>
      </c>
      <c r="AG16" s="12">
        <f>VLOOKUP(A:A,[1]TDSheet!$A:$AG,33,0)</f>
        <v>0</v>
      </c>
      <c r="AH16" s="12">
        <f t="shared" si="15"/>
        <v>20</v>
      </c>
      <c r="AI16" s="12">
        <f t="shared" si="16"/>
        <v>0</v>
      </c>
      <c r="AJ16" s="12">
        <f t="shared" si="17"/>
        <v>15</v>
      </c>
    </row>
    <row r="17" spans="1:36" s="1" customFormat="1" ht="21.95" customHeight="1" outlineLevel="1" x14ac:dyDescent="0.2">
      <c r="A17" s="7" t="s">
        <v>21</v>
      </c>
      <c r="B17" s="7" t="s">
        <v>14</v>
      </c>
      <c r="C17" s="8">
        <v>106</v>
      </c>
      <c r="D17" s="8">
        <v>258</v>
      </c>
      <c r="E17" s="8">
        <v>174</v>
      </c>
      <c r="F17" s="8">
        <v>211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0</v>
      </c>
      <c r="J17" s="12">
        <f>VLOOKUP(A:A,[2]TDSheet!$A:$F,6,0)</f>
        <v>193</v>
      </c>
      <c r="K17" s="12">
        <f t="shared" si="11"/>
        <v>-19</v>
      </c>
      <c r="L17" s="12">
        <f>VLOOKUP(A:A,[1]TDSheet!$A:$L,12,0)</f>
        <v>0</v>
      </c>
      <c r="M17" s="12">
        <f>VLOOKUP(A:A,[1]TDSheet!$A:$M,13,0)</f>
        <v>0</v>
      </c>
      <c r="N17" s="12">
        <f>VLOOKUP(A:A,[1]TDSheet!$A:$W,23,0)</f>
        <v>100</v>
      </c>
      <c r="O17" s="12">
        <f>VLOOKUP(A:A,[3]TDSheet!$A:$C,3,0)</f>
        <v>37.5</v>
      </c>
      <c r="P17" s="12"/>
      <c r="Q17" s="12"/>
      <c r="R17" s="12"/>
      <c r="S17" s="12"/>
      <c r="T17" s="14"/>
      <c r="U17" s="14"/>
      <c r="V17" s="12">
        <f t="shared" si="12"/>
        <v>25.8</v>
      </c>
      <c r="W17" s="14"/>
      <c r="X17" s="15">
        <f t="shared" si="13"/>
        <v>12.054263565891473</v>
      </c>
      <c r="Y17" s="12">
        <f t="shared" si="14"/>
        <v>8.1782945736434112</v>
      </c>
      <c r="Z17" s="12"/>
      <c r="AA17" s="12"/>
      <c r="AB17" s="12">
        <f>VLOOKUP(A:A,[1]TDSheet!$A:$AB,28,0)</f>
        <v>45</v>
      </c>
      <c r="AC17" s="12">
        <f>VLOOKUP(A:A,[1]TDSheet!$A:$AC,29,0)</f>
        <v>0</v>
      </c>
      <c r="AD17" s="12">
        <f>VLOOKUP(A:A,[1]TDSheet!$A:$AD,30,0)</f>
        <v>27.4</v>
      </c>
      <c r="AE17" s="12">
        <f>VLOOKUP(A:A,[1]TDSheet!$A:$AE,31,0)</f>
        <v>29.6</v>
      </c>
      <c r="AF17" s="12">
        <f>VLOOKUP(A:A,[4]TDSheet!$A:$D,4,0)</f>
        <v>18</v>
      </c>
      <c r="AG17" s="12" t="e">
        <f>VLOOKUP(A:A,[1]TDSheet!$A:$AG,33,0)</f>
        <v>#N/A</v>
      </c>
      <c r="AH17" s="12">
        <f t="shared" si="15"/>
        <v>0</v>
      </c>
      <c r="AI17" s="12">
        <f t="shared" si="16"/>
        <v>0</v>
      </c>
      <c r="AJ17" s="12">
        <f t="shared" si="17"/>
        <v>6.3750000000000009</v>
      </c>
    </row>
    <row r="18" spans="1:36" s="1" customFormat="1" ht="11.1" customHeight="1" outlineLevel="1" x14ac:dyDescent="0.2">
      <c r="A18" s="7" t="s">
        <v>22</v>
      </c>
      <c r="B18" s="7" t="s">
        <v>14</v>
      </c>
      <c r="C18" s="8">
        <v>99</v>
      </c>
      <c r="D18" s="8">
        <v>431</v>
      </c>
      <c r="E18" s="8">
        <v>387</v>
      </c>
      <c r="F18" s="8">
        <v>134</v>
      </c>
      <c r="G18" s="1">
        <f>VLOOKUP(A:A,[1]TDSheet!$A:$G,7,0)</f>
        <v>0</v>
      </c>
      <c r="H18" s="1">
        <f>VLOOKUP(A:A,[1]TDSheet!$A:$H,8,0)</f>
        <v>0.45</v>
      </c>
      <c r="I18" s="1" t="e">
        <f>VLOOKUP(A:A,[1]TDSheet!$A:$I,9,0)</f>
        <v>#N/A</v>
      </c>
      <c r="J18" s="12">
        <f>VLOOKUP(A:A,[2]TDSheet!$A:$F,6,0)</f>
        <v>426</v>
      </c>
      <c r="K18" s="12">
        <f t="shared" si="11"/>
        <v>-39</v>
      </c>
      <c r="L18" s="12">
        <f>VLOOKUP(A:A,[1]TDSheet!$A:$L,12,0)</f>
        <v>0</v>
      </c>
      <c r="M18" s="12">
        <f>VLOOKUP(A:A,[1]TDSheet!$A:$M,13,0)</f>
        <v>220</v>
      </c>
      <c r="N18" s="12">
        <f>VLOOKUP(A:A,[1]TDSheet!$A:$W,23,0)</f>
        <v>100</v>
      </c>
      <c r="O18" s="12">
        <f>VLOOKUP(A:A,[3]TDSheet!$A:$C,3,0)</f>
        <v>60</v>
      </c>
      <c r="P18" s="12"/>
      <c r="Q18" s="12"/>
      <c r="R18" s="12"/>
      <c r="S18" s="12"/>
      <c r="T18" s="14">
        <v>100</v>
      </c>
      <c r="U18" s="14"/>
      <c r="V18" s="12">
        <f t="shared" si="12"/>
        <v>77.400000000000006</v>
      </c>
      <c r="W18" s="14"/>
      <c r="X18" s="15">
        <f t="shared" si="13"/>
        <v>7.1576227390180875</v>
      </c>
      <c r="Y18" s="12">
        <f t="shared" si="14"/>
        <v>1.7312661498708009</v>
      </c>
      <c r="Z18" s="12"/>
      <c r="AA18" s="12"/>
      <c r="AB18" s="12">
        <f>VLOOKUP(A:A,[1]TDSheet!$A:$AB,28,0)</f>
        <v>0</v>
      </c>
      <c r="AC18" s="12">
        <f>VLOOKUP(A:A,[1]TDSheet!$A:$AC,29,0)</f>
        <v>0</v>
      </c>
      <c r="AD18" s="12">
        <f>VLOOKUP(A:A,[1]TDSheet!$A:$AD,30,0)</f>
        <v>42.8</v>
      </c>
      <c r="AE18" s="12">
        <f>VLOOKUP(A:A,[1]TDSheet!$A:$AE,31,0)</f>
        <v>63.2</v>
      </c>
      <c r="AF18" s="12">
        <f>VLOOKUP(A:A,[4]TDSheet!$A:$D,4,0)</f>
        <v>134</v>
      </c>
      <c r="AG18" s="12" t="str">
        <f>VLOOKUP(A:A,[1]TDSheet!$A:$AG,33,0)</f>
        <v>продокт</v>
      </c>
      <c r="AH18" s="12">
        <f t="shared" si="15"/>
        <v>45</v>
      </c>
      <c r="AI18" s="12">
        <f t="shared" si="16"/>
        <v>0</v>
      </c>
      <c r="AJ18" s="12">
        <f t="shared" si="17"/>
        <v>27</v>
      </c>
    </row>
    <row r="19" spans="1:36" s="1" customFormat="1" ht="11.1" customHeight="1" outlineLevel="1" x14ac:dyDescent="0.2">
      <c r="A19" s="7" t="s">
        <v>23</v>
      </c>
      <c r="B19" s="7" t="s">
        <v>14</v>
      </c>
      <c r="C19" s="8">
        <v>444</v>
      </c>
      <c r="D19" s="8">
        <v>798</v>
      </c>
      <c r="E19" s="8">
        <v>505</v>
      </c>
      <c r="F19" s="8">
        <v>390</v>
      </c>
      <c r="G19" s="1">
        <f>VLOOKUP(A:A,[1]TDSheet!$A:$G,7,0)</f>
        <v>0</v>
      </c>
      <c r="H19" s="1">
        <f>VLOOKUP(A:A,[1]TDSheet!$A:$H,8,0)</f>
        <v>0.5</v>
      </c>
      <c r="I19" s="1" t="e">
        <f>VLOOKUP(A:A,[1]TDSheet!$A:$I,9,0)</f>
        <v>#N/A</v>
      </c>
      <c r="J19" s="12">
        <f>VLOOKUP(A:A,[2]TDSheet!$A:$F,6,0)</f>
        <v>517</v>
      </c>
      <c r="K19" s="12">
        <f t="shared" si="11"/>
        <v>-12</v>
      </c>
      <c r="L19" s="12">
        <f>VLOOKUP(A:A,[1]TDSheet!$A:$L,12,0)</f>
        <v>0</v>
      </c>
      <c r="M19" s="12">
        <f>VLOOKUP(A:A,[1]TDSheet!$A:$M,13,0)</f>
        <v>450</v>
      </c>
      <c r="N19" s="12">
        <f>VLOOKUP(A:A,[1]TDSheet!$A:$W,23,0)</f>
        <v>200</v>
      </c>
      <c r="O19" s="12">
        <f>VLOOKUP(A:A,[3]TDSheet!$A:$C,3,0)</f>
        <v>97.5</v>
      </c>
      <c r="P19" s="12"/>
      <c r="Q19" s="12"/>
      <c r="R19" s="12"/>
      <c r="S19" s="12"/>
      <c r="T19" s="14"/>
      <c r="U19" s="14"/>
      <c r="V19" s="12">
        <f t="shared" si="12"/>
        <v>81</v>
      </c>
      <c r="W19" s="14"/>
      <c r="X19" s="15">
        <f t="shared" si="13"/>
        <v>12.839506172839506</v>
      </c>
      <c r="Y19" s="12">
        <f t="shared" si="14"/>
        <v>4.8148148148148149</v>
      </c>
      <c r="Z19" s="12"/>
      <c r="AA19" s="12"/>
      <c r="AB19" s="12">
        <f>VLOOKUP(A:A,[1]TDSheet!$A:$AB,28,0)</f>
        <v>100</v>
      </c>
      <c r="AC19" s="12">
        <f>VLOOKUP(A:A,[1]TDSheet!$A:$AC,29,0)</f>
        <v>0</v>
      </c>
      <c r="AD19" s="12">
        <f>VLOOKUP(A:A,[1]TDSheet!$A:$AD,30,0)</f>
        <v>117.6</v>
      </c>
      <c r="AE19" s="12">
        <f>VLOOKUP(A:A,[1]TDSheet!$A:$AE,31,0)</f>
        <v>101.4</v>
      </c>
      <c r="AF19" s="12">
        <f>VLOOKUP(A:A,[4]TDSheet!$A:$D,4,0)</f>
        <v>94</v>
      </c>
      <c r="AG19" s="12" t="e">
        <f>VLOOKUP(A:A,[1]TDSheet!$A:$AG,33,0)</f>
        <v>#N/A</v>
      </c>
      <c r="AH19" s="12">
        <f t="shared" si="15"/>
        <v>0</v>
      </c>
      <c r="AI19" s="12">
        <f t="shared" si="16"/>
        <v>0</v>
      </c>
      <c r="AJ19" s="12">
        <f t="shared" si="17"/>
        <v>48.75</v>
      </c>
    </row>
    <row r="20" spans="1:36" s="1" customFormat="1" ht="11.1" customHeight="1" outlineLevel="1" x14ac:dyDescent="0.2">
      <c r="A20" s="7" t="s">
        <v>24</v>
      </c>
      <c r="B20" s="7" t="s">
        <v>14</v>
      </c>
      <c r="C20" s="8">
        <v>-1</v>
      </c>
      <c r="D20" s="8">
        <v>474</v>
      </c>
      <c r="E20" s="8">
        <v>234</v>
      </c>
      <c r="F20" s="8">
        <v>36</v>
      </c>
      <c r="G20" s="1">
        <f>VLOOKUP(A:A,[1]TDSheet!$A:$G,7,0)</f>
        <v>0</v>
      </c>
      <c r="H20" s="1">
        <f>VLOOKUP(A:A,[1]TDSheet!$A:$H,8,0)</f>
        <v>0.3</v>
      </c>
      <c r="I20" s="1" t="e">
        <f>VLOOKUP(A:A,[1]TDSheet!$A:$I,9,0)</f>
        <v>#N/A</v>
      </c>
      <c r="J20" s="12">
        <f>VLOOKUP(A:A,[2]TDSheet!$A:$F,6,0)</f>
        <v>405</v>
      </c>
      <c r="K20" s="12">
        <f t="shared" si="11"/>
        <v>-171</v>
      </c>
      <c r="L20" s="12">
        <f>VLOOKUP(A:A,[1]TDSheet!$A:$L,12,0)</f>
        <v>0</v>
      </c>
      <c r="M20" s="12">
        <f>VLOOKUP(A:A,[1]TDSheet!$A:$M,13,0)</f>
        <v>30</v>
      </c>
      <c r="N20" s="12">
        <f>VLOOKUP(A:A,[1]TDSheet!$A:$W,23,0)</f>
        <v>100</v>
      </c>
      <c r="O20" s="12">
        <f>VLOOKUP(A:A,[3]TDSheet!$A:$C,3,0)</f>
        <v>40.5</v>
      </c>
      <c r="P20" s="12"/>
      <c r="Q20" s="12"/>
      <c r="R20" s="12"/>
      <c r="S20" s="12"/>
      <c r="T20" s="14">
        <v>80</v>
      </c>
      <c r="U20" s="14"/>
      <c r="V20" s="12">
        <f t="shared" si="12"/>
        <v>38.4</v>
      </c>
      <c r="W20" s="14"/>
      <c r="X20" s="15">
        <f t="shared" si="13"/>
        <v>6.40625</v>
      </c>
      <c r="Y20" s="12">
        <f t="shared" si="14"/>
        <v>0.9375</v>
      </c>
      <c r="Z20" s="12"/>
      <c r="AA20" s="12"/>
      <c r="AB20" s="12">
        <f>VLOOKUP(A:A,[1]TDSheet!$A:$AB,28,0)</f>
        <v>42</v>
      </c>
      <c r="AC20" s="12">
        <f>VLOOKUP(A:A,[1]TDSheet!$A:$AC,29,0)</f>
        <v>0</v>
      </c>
      <c r="AD20" s="12">
        <f>VLOOKUP(A:A,[1]TDSheet!$A:$AD,30,0)</f>
        <v>29.2</v>
      </c>
      <c r="AE20" s="12">
        <f>VLOOKUP(A:A,[1]TDSheet!$A:$AE,31,0)</f>
        <v>11</v>
      </c>
      <c r="AF20" s="12">
        <f>VLOOKUP(A:A,[4]TDSheet!$A:$D,4,0)</f>
        <v>48</v>
      </c>
      <c r="AG20" s="12">
        <f>VLOOKUP(A:A,[1]TDSheet!$A:$AG,33,0)</f>
        <v>0</v>
      </c>
      <c r="AH20" s="12">
        <f t="shared" si="15"/>
        <v>24</v>
      </c>
      <c r="AI20" s="12">
        <f t="shared" si="16"/>
        <v>0</v>
      </c>
      <c r="AJ20" s="12">
        <f t="shared" si="17"/>
        <v>12.15</v>
      </c>
    </row>
    <row r="21" spans="1:36" s="1" customFormat="1" ht="11.1" customHeight="1" outlineLevel="1" x14ac:dyDescent="0.2">
      <c r="A21" s="7" t="s">
        <v>25</v>
      </c>
      <c r="B21" s="7" t="s">
        <v>14</v>
      </c>
      <c r="C21" s="8">
        <v>24</v>
      </c>
      <c r="D21" s="8">
        <v>162</v>
      </c>
      <c r="E21" s="8">
        <v>189</v>
      </c>
      <c r="F21" s="8">
        <v>11</v>
      </c>
      <c r="G21" s="1">
        <f>VLOOKUP(A:A,[1]TDSheet!$A:$G,7,0)</f>
        <v>0</v>
      </c>
      <c r="H21" s="1">
        <f>VLOOKUP(A:A,[1]TDSheet!$A:$H,8,0)</f>
        <v>0.5</v>
      </c>
      <c r="I21" s="1" t="e">
        <f>VLOOKUP(A:A,[1]TDSheet!$A:$I,9,0)</f>
        <v>#N/A</v>
      </c>
      <c r="J21" s="12">
        <f>VLOOKUP(A:A,[2]TDSheet!$A:$F,6,0)</f>
        <v>219</v>
      </c>
      <c r="K21" s="12">
        <f t="shared" si="11"/>
        <v>-30</v>
      </c>
      <c r="L21" s="12">
        <f>VLOOKUP(A:A,[1]TDSheet!$A:$L,12,0)</f>
        <v>0</v>
      </c>
      <c r="M21" s="12">
        <f>VLOOKUP(A:A,[1]TDSheet!$A:$M,13,0)</f>
        <v>80</v>
      </c>
      <c r="N21" s="12">
        <f>VLOOKUP(A:A,[1]TDSheet!$A:$W,23,0)</f>
        <v>50</v>
      </c>
      <c r="O21" s="12">
        <f>VLOOKUP(A:A,[3]TDSheet!$A:$C,3,0)</f>
        <v>97.5</v>
      </c>
      <c r="P21" s="12"/>
      <c r="Q21" s="12"/>
      <c r="R21" s="12"/>
      <c r="S21" s="12"/>
      <c r="T21" s="14">
        <v>40</v>
      </c>
      <c r="U21" s="14"/>
      <c r="V21" s="12">
        <f t="shared" si="12"/>
        <v>23.8</v>
      </c>
      <c r="W21" s="14"/>
      <c r="X21" s="15">
        <f t="shared" si="13"/>
        <v>7.6050420168067223</v>
      </c>
      <c r="Y21" s="12">
        <f t="shared" si="14"/>
        <v>0.4621848739495798</v>
      </c>
      <c r="Z21" s="12"/>
      <c r="AA21" s="12"/>
      <c r="AB21" s="12">
        <f>VLOOKUP(A:A,[1]TDSheet!$A:$AB,28,0)</f>
        <v>70</v>
      </c>
      <c r="AC21" s="12">
        <f>VLOOKUP(A:A,[1]TDSheet!$A:$AC,29,0)</f>
        <v>0</v>
      </c>
      <c r="AD21" s="12">
        <f>VLOOKUP(A:A,[1]TDSheet!$A:$AD,30,0)</f>
        <v>17.399999999999999</v>
      </c>
      <c r="AE21" s="12">
        <f>VLOOKUP(A:A,[1]TDSheet!$A:$AE,31,0)</f>
        <v>9.6</v>
      </c>
      <c r="AF21" s="12">
        <f>VLOOKUP(A:A,[4]TDSheet!$A:$D,4,0)</f>
        <v>20</v>
      </c>
      <c r="AG21" s="12">
        <f>VLOOKUP(A:A,[1]TDSheet!$A:$AG,33,0)</f>
        <v>0</v>
      </c>
      <c r="AH21" s="12">
        <f t="shared" si="15"/>
        <v>20</v>
      </c>
      <c r="AI21" s="12">
        <f t="shared" si="16"/>
        <v>0</v>
      </c>
      <c r="AJ21" s="12">
        <f t="shared" si="17"/>
        <v>48.75</v>
      </c>
    </row>
    <row r="22" spans="1:36" s="1" customFormat="1" ht="11.1" customHeight="1" outlineLevel="1" x14ac:dyDescent="0.2">
      <c r="A22" s="7" t="s">
        <v>26</v>
      </c>
      <c r="B22" s="7" t="s">
        <v>14</v>
      </c>
      <c r="C22" s="8">
        <v>19</v>
      </c>
      <c r="D22" s="8">
        <v>58</v>
      </c>
      <c r="E22" s="8">
        <v>79</v>
      </c>
      <c r="F22" s="8">
        <v>4</v>
      </c>
      <c r="G22" s="1">
        <f>VLOOKUP(A:A,[1]TDSheet!$A:$G,7,0)</f>
        <v>0</v>
      </c>
      <c r="H22" s="1">
        <f>VLOOKUP(A:A,[1]TDSheet!$A:$H,8,0)</f>
        <v>0.35</v>
      </c>
      <c r="I22" s="1" t="e">
        <f>VLOOKUP(A:A,[1]TDSheet!$A:$I,9,0)</f>
        <v>#N/A</v>
      </c>
      <c r="J22" s="12">
        <f>VLOOKUP(A:A,[2]TDSheet!$A:$F,6,0)</f>
        <v>131</v>
      </c>
      <c r="K22" s="12">
        <f t="shared" si="11"/>
        <v>-52</v>
      </c>
      <c r="L22" s="12">
        <f>VLOOKUP(A:A,[1]TDSheet!$A:$L,12,0)</f>
        <v>0</v>
      </c>
      <c r="M22" s="12">
        <f>VLOOKUP(A:A,[1]TDSheet!$A:$M,13,0)</f>
        <v>50</v>
      </c>
      <c r="N22" s="12">
        <f>VLOOKUP(A:A,[1]TDSheet!$A:$W,23,0)</f>
        <v>30</v>
      </c>
      <c r="O22" s="12">
        <f>VLOOKUP(A:A,[3]TDSheet!$A:$C,3,0)</f>
        <v>22.5</v>
      </c>
      <c r="P22" s="12"/>
      <c r="Q22" s="12"/>
      <c r="R22" s="12"/>
      <c r="S22" s="12"/>
      <c r="T22" s="14"/>
      <c r="U22" s="14"/>
      <c r="V22" s="12">
        <f t="shared" si="12"/>
        <v>11</v>
      </c>
      <c r="W22" s="14"/>
      <c r="X22" s="15">
        <f t="shared" si="13"/>
        <v>7.6363636363636367</v>
      </c>
      <c r="Y22" s="12">
        <f t="shared" si="14"/>
        <v>0.36363636363636365</v>
      </c>
      <c r="Z22" s="12"/>
      <c r="AA22" s="12"/>
      <c r="AB22" s="12">
        <f>VLOOKUP(A:A,[1]TDSheet!$A:$AB,28,0)</f>
        <v>24</v>
      </c>
      <c r="AC22" s="12">
        <f>VLOOKUP(A:A,[1]TDSheet!$A:$AC,29,0)</f>
        <v>0</v>
      </c>
      <c r="AD22" s="12">
        <f>VLOOKUP(A:A,[1]TDSheet!$A:$AD,30,0)</f>
        <v>8.6</v>
      </c>
      <c r="AE22" s="12">
        <f>VLOOKUP(A:A,[1]TDSheet!$A:$AE,31,0)</f>
        <v>5.6</v>
      </c>
      <c r="AF22" s="12">
        <f>VLOOKUP(A:A,[4]TDSheet!$A:$D,4,0)</f>
        <v>3</v>
      </c>
      <c r="AG22" s="12" t="e">
        <f>VLOOKUP(A:A,[1]TDSheet!$A:$AG,33,0)</f>
        <v>#N/A</v>
      </c>
      <c r="AH22" s="12">
        <f t="shared" si="15"/>
        <v>0</v>
      </c>
      <c r="AI22" s="12">
        <f t="shared" si="16"/>
        <v>0</v>
      </c>
      <c r="AJ22" s="12">
        <f t="shared" si="17"/>
        <v>7.8749999999999991</v>
      </c>
    </row>
    <row r="23" spans="1:36" s="1" customFormat="1" ht="11.1" customHeight="1" outlineLevel="1" x14ac:dyDescent="0.2">
      <c r="A23" s="7" t="s">
        <v>27</v>
      </c>
      <c r="B23" s="7" t="s">
        <v>14</v>
      </c>
      <c r="C23" s="8">
        <v>2634</v>
      </c>
      <c r="D23" s="8">
        <v>839</v>
      </c>
      <c r="E23" s="8">
        <v>1395</v>
      </c>
      <c r="F23" s="8">
        <v>2274</v>
      </c>
      <c r="G23" s="1">
        <f>VLOOKUP(A:A,[1]TDSheet!$A:$G,7,0)</f>
        <v>0</v>
      </c>
      <c r="H23" s="1">
        <f>VLOOKUP(A:A,[1]TDSheet!$A:$H,8,0)</f>
        <v>0.17</v>
      </c>
      <c r="I23" s="1" t="e">
        <f>VLOOKUP(A:A,[1]TDSheet!$A:$I,9,0)</f>
        <v>#N/A</v>
      </c>
      <c r="J23" s="12">
        <f>VLOOKUP(A:A,[2]TDSheet!$A:$F,6,0)</f>
        <v>1404</v>
      </c>
      <c r="K23" s="12">
        <f t="shared" si="11"/>
        <v>-9</v>
      </c>
      <c r="L23" s="12">
        <f>VLOOKUP(A:A,[1]TDSheet!$A:$L,12,0)</f>
        <v>0</v>
      </c>
      <c r="M23" s="12">
        <f>VLOOKUP(A:A,[1]TDSheet!$A:$M,13,0)</f>
        <v>0</v>
      </c>
      <c r="N23" s="12">
        <f>VLOOKUP(A:A,[1]TDSheet!$A:$W,23,0)</f>
        <v>0</v>
      </c>
      <c r="O23" s="12">
        <f>VLOOKUP(A:A,[3]TDSheet!$A:$C,3,0)</f>
        <v>150</v>
      </c>
      <c r="P23" s="12"/>
      <c r="Q23" s="12"/>
      <c r="R23" s="12"/>
      <c r="S23" s="12"/>
      <c r="T23" s="14"/>
      <c r="U23" s="14"/>
      <c r="V23" s="12">
        <f t="shared" si="12"/>
        <v>219</v>
      </c>
      <c r="W23" s="14"/>
      <c r="X23" s="15">
        <f t="shared" si="13"/>
        <v>10.383561643835616</v>
      </c>
      <c r="Y23" s="12">
        <f t="shared" si="14"/>
        <v>10.383561643835616</v>
      </c>
      <c r="Z23" s="12"/>
      <c r="AA23" s="12"/>
      <c r="AB23" s="12">
        <f>VLOOKUP(A:A,[1]TDSheet!$A:$AB,28,0)</f>
        <v>300</v>
      </c>
      <c r="AC23" s="12">
        <f>VLOOKUP(A:A,[1]TDSheet!$A:$AC,29,0)</f>
        <v>0</v>
      </c>
      <c r="AD23" s="12">
        <f>VLOOKUP(A:A,[1]TDSheet!$A:$AD,30,0)</f>
        <v>214</v>
      </c>
      <c r="AE23" s="12">
        <f>VLOOKUP(A:A,[1]TDSheet!$A:$AE,31,0)</f>
        <v>246</v>
      </c>
      <c r="AF23" s="12">
        <f>VLOOKUP(A:A,[4]TDSheet!$A:$D,4,0)</f>
        <v>184</v>
      </c>
      <c r="AG23" s="12">
        <f>VLOOKUP(A:A,[1]TDSheet!$A:$AG,33,0)</f>
        <v>0</v>
      </c>
      <c r="AH23" s="12">
        <f t="shared" si="15"/>
        <v>0</v>
      </c>
      <c r="AI23" s="12">
        <f t="shared" si="16"/>
        <v>0</v>
      </c>
      <c r="AJ23" s="12">
        <f t="shared" si="17"/>
        <v>25.500000000000004</v>
      </c>
    </row>
    <row r="24" spans="1:36" s="1" customFormat="1" ht="11.1" customHeight="1" outlineLevel="1" x14ac:dyDescent="0.2">
      <c r="A24" s="7" t="s">
        <v>28</v>
      </c>
      <c r="B24" s="7" t="s">
        <v>14</v>
      </c>
      <c r="C24" s="8">
        <v>34</v>
      </c>
      <c r="D24" s="8">
        <v>405</v>
      </c>
      <c r="E24" s="8">
        <v>320</v>
      </c>
      <c r="F24" s="8">
        <v>114</v>
      </c>
      <c r="G24" s="1">
        <f>VLOOKUP(A:A,[1]TDSheet!$A:$G,7,0)</f>
        <v>0</v>
      </c>
      <c r="H24" s="1">
        <f>VLOOKUP(A:A,[1]TDSheet!$A:$H,8,0)</f>
        <v>0.38</v>
      </c>
      <c r="I24" s="1" t="e">
        <f>VLOOKUP(A:A,[1]TDSheet!$A:$I,9,0)</f>
        <v>#N/A</v>
      </c>
      <c r="J24" s="12">
        <f>VLOOKUP(A:A,[2]TDSheet!$A:$F,6,0)</f>
        <v>401</v>
      </c>
      <c r="K24" s="12">
        <f t="shared" si="11"/>
        <v>-81</v>
      </c>
      <c r="L24" s="12">
        <f>VLOOKUP(A:A,[1]TDSheet!$A:$L,12,0)</f>
        <v>0</v>
      </c>
      <c r="M24" s="12">
        <f>VLOOKUP(A:A,[1]TDSheet!$A:$M,13,0)</f>
        <v>0</v>
      </c>
      <c r="N24" s="12">
        <f>VLOOKUP(A:A,[1]TDSheet!$A:$W,23,0)</f>
        <v>100</v>
      </c>
      <c r="O24" s="12">
        <f>VLOOKUP(A:A,[3]TDSheet!$A:$C,3,0)</f>
        <v>75</v>
      </c>
      <c r="P24" s="12"/>
      <c r="Q24" s="12"/>
      <c r="R24" s="12"/>
      <c r="S24" s="12"/>
      <c r="T24" s="14">
        <v>140</v>
      </c>
      <c r="U24" s="14"/>
      <c r="V24" s="12">
        <f t="shared" si="12"/>
        <v>54.4</v>
      </c>
      <c r="W24" s="14"/>
      <c r="X24" s="15">
        <f t="shared" si="13"/>
        <v>6.507352941176471</v>
      </c>
      <c r="Y24" s="12">
        <f t="shared" si="14"/>
        <v>2.0955882352941178</v>
      </c>
      <c r="Z24" s="12"/>
      <c r="AA24" s="12"/>
      <c r="AB24" s="12">
        <f>VLOOKUP(A:A,[1]TDSheet!$A:$AB,28,0)</f>
        <v>48</v>
      </c>
      <c r="AC24" s="12">
        <f>VLOOKUP(A:A,[1]TDSheet!$A:$AC,29,0)</f>
        <v>0</v>
      </c>
      <c r="AD24" s="12">
        <f>VLOOKUP(A:A,[1]TDSheet!$A:$AD,30,0)</f>
        <v>32.200000000000003</v>
      </c>
      <c r="AE24" s="12">
        <f>VLOOKUP(A:A,[1]TDSheet!$A:$AE,31,0)</f>
        <v>47.6</v>
      </c>
      <c r="AF24" s="12">
        <f>VLOOKUP(A:A,[4]TDSheet!$A:$D,4,0)</f>
        <v>77</v>
      </c>
      <c r="AG24" s="12" t="e">
        <f>VLOOKUP(A:A,[1]TDSheet!$A:$AG,33,0)</f>
        <v>#N/A</v>
      </c>
      <c r="AH24" s="12">
        <f t="shared" si="15"/>
        <v>53.2</v>
      </c>
      <c r="AI24" s="12">
        <f t="shared" si="16"/>
        <v>0</v>
      </c>
      <c r="AJ24" s="12">
        <f t="shared" si="17"/>
        <v>28.5</v>
      </c>
    </row>
    <row r="25" spans="1:36" s="1" customFormat="1" ht="11.1" customHeight="1" outlineLevel="1" x14ac:dyDescent="0.2">
      <c r="A25" s="7" t="s">
        <v>29</v>
      </c>
      <c r="B25" s="7" t="s">
        <v>14</v>
      </c>
      <c r="C25" s="8">
        <v>3298</v>
      </c>
      <c r="D25" s="8">
        <v>3553</v>
      </c>
      <c r="E25" s="8">
        <v>5534</v>
      </c>
      <c r="F25" s="8">
        <v>1831</v>
      </c>
      <c r="G25" s="1" t="str">
        <f>VLOOKUP(A:A,[1]TDSheet!$A:$G,7,0)</f>
        <v>н</v>
      </c>
      <c r="H25" s="1">
        <f>VLOOKUP(A:A,[1]TDSheet!$A:$H,8,0)</f>
        <v>0.42</v>
      </c>
      <c r="I25" s="1" t="e">
        <f>VLOOKUP(A:A,[1]TDSheet!$A:$I,9,0)</f>
        <v>#N/A</v>
      </c>
      <c r="J25" s="12">
        <f>VLOOKUP(A:A,[2]TDSheet!$A:$F,6,0)</f>
        <v>5582</v>
      </c>
      <c r="K25" s="12">
        <f t="shared" si="11"/>
        <v>-48</v>
      </c>
      <c r="L25" s="12">
        <f>VLOOKUP(A:A,[1]TDSheet!$A:$L,12,0)</f>
        <v>0</v>
      </c>
      <c r="M25" s="12">
        <f>VLOOKUP(A:A,[1]TDSheet!$A:$M,13,0)</f>
        <v>2300</v>
      </c>
      <c r="N25" s="12">
        <f>VLOOKUP(A:A,[1]TDSheet!$A:$W,23,0)</f>
        <v>800</v>
      </c>
      <c r="O25" s="12">
        <f>VLOOKUP(A:A,[3]TDSheet!$A:$C,3,0)</f>
        <v>1650</v>
      </c>
      <c r="P25" s="12"/>
      <c r="Q25" s="12"/>
      <c r="R25" s="12"/>
      <c r="S25" s="12"/>
      <c r="T25" s="14">
        <v>500</v>
      </c>
      <c r="U25" s="14"/>
      <c r="V25" s="12">
        <f t="shared" si="12"/>
        <v>854.8</v>
      </c>
      <c r="W25" s="14"/>
      <c r="X25" s="15">
        <f t="shared" si="13"/>
        <v>6.3535329901731403</v>
      </c>
      <c r="Y25" s="12">
        <f t="shared" si="14"/>
        <v>2.1420215255030417</v>
      </c>
      <c r="Z25" s="12"/>
      <c r="AA25" s="12"/>
      <c r="AB25" s="12">
        <f>VLOOKUP(A:A,[1]TDSheet!$A:$AB,28,0)</f>
        <v>1260</v>
      </c>
      <c r="AC25" s="12">
        <f>VLOOKUP(A:A,[1]TDSheet!$A:$AC,29,0)</f>
        <v>0</v>
      </c>
      <c r="AD25" s="12">
        <f>VLOOKUP(A:A,[1]TDSheet!$A:$AD,30,0)</f>
        <v>594.6</v>
      </c>
      <c r="AE25" s="12">
        <f>VLOOKUP(A:A,[1]TDSheet!$A:$AE,31,0)</f>
        <v>733.4</v>
      </c>
      <c r="AF25" s="12">
        <f>VLOOKUP(A:A,[4]TDSheet!$A:$D,4,0)</f>
        <v>948</v>
      </c>
      <c r="AG25" s="12" t="str">
        <f>VLOOKUP(A:A,[1]TDSheet!$A:$AG,33,0)</f>
        <v>октак</v>
      </c>
      <c r="AH25" s="12">
        <f t="shared" si="15"/>
        <v>210</v>
      </c>
      <c r="AI25" s="12">
        <f t="shared" si="16"/>
        <v>0</v>
      </c>
      <c r="AJ25" s="12">
        <f t="shared" si="17"/>
        <v>693</v>
      </c>
    </row>
    <row r="26" spans="1:36" s="1" customFormat="1" ht="11.1" customHeight="1" outlineLevel="1" x14ac:dyDescent="0.2">
      <c r="A26" s="7" t="s">
        <v>30</v>
      </c>
      <c r="B26" s="7" t="s">
        <v>14</v>
      </c>
      <c r="C26" s="8">
        <v>6183</v>
      </c>
      <c r="D26" s="8">
        <v>19026</v>
      </c>
      <c r="E26" s="8">
        <v>8887</v>
      </c>
      <c r="F26" s="8">
        <v>4105</v>
      </c>
      <c r="G26" s="1" t="str">
        <f>VLOOKUP(A:A,[1]TDSheet!$A:$G,7,0)</f>
        <v>н</v>
      </c>
      <c r="H26" s="1">
        <f>VLOOKUP(A:A,[1]TDSheet!$A:$H,8,0)</f>
        <v>0.42</v>
      </c>
      <c r="I26" s="1" t="e">
        <f>VLOOKUP(A:A,[1]TDSheet!$A:$I,9,0)</f>
        <v>#N/A</v>
      </c>
      <c r="J26" s="12">
        <f>VLOOKUP(A:A,[2]TDSheet!$A:$F,6,0)</f>
        <v>9128</v>
      </c>
      <c r="K26" s="12">
        <f t="shared" si="11"/>
        <v>-241</v>
      </c>
      <c r="L26" s="12">
        <f>VLOOKUP(A:A,[1]TDSheet!$A:$L,12,0)</f>
        <v>0</v>
      </c>
      <c r="M26" s="12">
        <f>VLOOKUP(A:A,[1]TDSheet!$A:$M,13,0)</f>
        <v>1800</v>
      </c>
      <c r="N26" s="12">
        <f>VLOOKUP(A:A,[1]TDSheet!$A:$W,23,0)</f>
        <v>1800</v>
      </c>
      <c r="O26" s="12">
        <f>VLOOKUP(A:A,[3]TDSheet!$A:$C,3,0)</f>
        <v>2400</v>
      </c>
      <c r="P26" s="12"/>
      <c r="Q26" s="12"/>
      <c r="R26" s="12"/>
      <c r="S26" s="12"/>
      <c r="T26" s="14"/>
      <c r="U26" s="14"/>
      <c r="V26" s="12">
        <f t="shared" si="12"/>
        <v>1299.8</v>
      </c>
      <c r="W26" s="14"/>
      <c r="X26" s="15">
        <f t="shared" si="13"/>
        <v>5.927835051546392</v>
      </c>
      <c r="Y26" s="12">
        <f t="shared" si="14"/>
        <v>3.1581781812586551</v>
      </c>
      <c r="Z26" s="12"/>
      <c r="AA26" s="12"/>
      <c r="AB26" s="12">
        <f>VLOOKUP(A:A,[1]TDSheet!$A:$AB,28,0)</f>
        <v>2388</v>
      </c>
      <c r="AC26" s="12">
        <f>VLOOKUP(A:A,[1]TDSheet!$A:$AC,29,0)</f>
        <v>0</v>
      </c>
      <c r="AD26" s="12">
        <f>VLOOKUP(A:A,[1]TDSheet!$A:$AD,30,0)</f>
        <v>1528.6</v>
      </c>
      <c r="AE26" s="12">
        <f>VLOOKUP(A:A,[1]TDSheet!$A:$AE,31,0)</f>
        <v>1352.4</v>
      </c>
      <c r="AF26" s="12">
        <f>VLOOKUP(A:A,[4]TDSheet!$A:$D,4,0)</f>
        <v>1407</v>
      </c>
      <c r="AG26" s="12" t="str">
        <f>VLOOKUP(A:A,[1]TDSheet!$A:$AG,33,0)</f>
        <v>оконч</v>
      </c>
      <c r="AH26" s="12">
        <f t="shared" si="15"/>
        <v>0</v>
      </c>
      <c r="AI26" s="12">
        <f t="shared" si="16"/>
        <v>0</v>
      </c>
      <c r="AJ26" s="12">
        <f t="shared" si="17"/>
        <v>1008</v>
      </c>
    </row>
    <row r="27" spans="1:36" s="1" customFormat="1" ht="21.95" customHeight="1" outlineLevel="1" x14ac:dyDescent="0.2">
      <c r="A27" s="7" t="s">
        <v>31</v>
      </c>
      <c r="B27" s="7" t="s">
        <v>14</v>
      </c>
      <c r="C27" s="8">
        <v>1661</v>
      </c>
      <c r="D27" s="8">
        <v>283</v>
      </c>
      <c r="E27" s="8">
        <v>1079</v>
      </c>
      <c r="F27" s="8">
        <v>1032</v>
      </c>
      <c r="G27" s="1">
        <f>VLOOKUP(A:A,[1]TDSheet!$A:$G,7,0)</f>
        <v>0</v>
      </c>
      <c r="H27" s="1">
        <f>VLOOKUP(A:A,[1]TDSheet!$A:$H,8,0)</f>
        <v>0.35</v>
      </c>
      <c r="I27" s="1" t="e">
        <f>VLOOKUP(A:A,[1]TDSheet!$A:$I,9,0)</f>
        <v>#N/A</v>
      </c>
      <c r="J27" s="12">
        <f>VLOOKUP(A:A,[2]TDSheet!$A:$F,6,0)</f>
        <v>1086</v>
      </c>
      <c r="K27" s="12">
        <f t="shared" si="11"/>
        <v>-7</v>
      </c>
      <c r="L27" s="12">
        <f>VLOOKUP(A:A,[1]TDSheet!$A:$L,12,0)</f>
        <v>0</v>
      </c>
      <c r="M27" s="12">
        <f>VLOOKUP(A:A,[1]TDSheet!$A:$M,13,0)</f>
        <v>0</v>
      </c>
      <c r="N27" s="12">
        <f>VLOOKUP(A:A,[1]TDSheet!$A:$W,23,0)</f>
        <v>200</v>
      </c>
      <c r="O27" s="12">
        <f>VLOOKUP(A:A,[3]TDSheet!$A:$C,3,0)</f>
        <v>115</v>
      </c>
      <c r="P27" s="12"/>
      <c r="Q27" s="12"/>
      <c r="R27" s="12"/>
      <c r="S27" s="12"/>
      <c r="T27" s="14"/>
      <c r="U27" s="14"/>
      <c r="V27" s="12">
        <f t="shared" si="12"/>
        <v>183.4</v>
      </c>
      <c r="W27" s="14"/>
      <c r="X27" s="15">
        <f t="shared" si="13"/>
        <v>6.7175572519083966</v>
      </c>
      <c r="Y27" s="12">
        <f t="shared" si="14"/>
        <v>5.6270447110141761</v>
      </c>
      <c r="Z27" s="12"/>
      <c r="AA27" s="12"/>
      <c r="AB27" s="12">
        <f>VLOOKUP(A:A,[1]TDSheet!$A:$AB,28,0)</f>
        <v>162</v>
      </c>
      <c r="AC27" s="12">
        <f>VLOOKUP(A:A,[1]TDSheet!$A:$AC,29,0)</f>
        <v>0</v>
      </c>
      <c r="AD27" s="12">
        <f>VLOOKUP(A:A,[1]TDSheet!$A:$AD,30,0)</f>
        <v>332.8</v>
      </c>
      <c r="AE27" s="12">
        <f>VLOOKUP(A:A,[1]TDSheet!$A:$AE,31,0)</f>
        <v>238</v>
      </c>
      <c r="AF27" s="12">
        <f>VLOOKUP(A:A,[4]TDSheet!$A:$D,4,0)</f>
        <v>166</v>
      </c>
      <c r="AG27" s="12" t="str">
        <f>VLOOKUP(A:A,[1]TDSheet!$A:$AG,33,0)</f>
        <v>продокт</v>
      </c>
      <c r="AH27" s="12">
        <f t="shared" si="15"/>
        <v>0</v>
      </c>
      <c r="AI27" s="12">
        <f t="shared" si="16"/>
        <v>0</v>
      </c>
      <c r="AJ27" s="12">
        <f t="shared" si="17"/>
        <v>40.25</v>
      </c>
    </row>
    <row r="28" spans="1:36" s="1" customFormat="1" ht="21.95" customHeight="1" outlineLevel="1" x14ac:dyDescent="0.2">
      <c r="A28" s="7" t="s">
        <v>32</v>
      </c>
      <c r="B28" s="7" t="s">
        <v>14</v>
      </c>
      <c r="C28" s="8">
        <v>68</v>
      </c>
      <c r="D28" s="8">
        <v>872</v>
      </c>
      <c r="E28" s="8">
        <v>682</v>
      </c>
      <c r="F28" s="8">
        <v>257</v>
      </c>
      <c r="G28" s="1">
        <f>VLOOKUP(A:A,[1]TDSheet!$A:$G,7,0)</f>
        <v>0</v>
      </c>
      <c r="H28" s="1">
        <f>VLOOKUP(A:A,[1]TDSheet!$A:$H,8,0)</f>
        <v>0.35</v>
      </c>
      <c r="I28" s="1" t="e">
        <f>VLOOKUP(A:A,[1]TDSheet!$A:$I,9,0)</f>
        <v>#N/A</v>
      </c>
      <c r="J28" s="12">
        <f>VLOOKUP(A:A,[2]TDSheet!$A:$F,6,0)</f>
        <v>789</v>
      </c>
      <c r="K28" s="12">
        <f t="shared" si="11"/>
        <v>-107</v>
      </c>
      <c r="L28" s="12">
        <f>VLOOKUP(A:A,[1]TDSheet!$A:$L,12,0)</f>
        <v>0</v>
      </c>
      <c r="M28" s="12">
        <f>VLOOKUP(A:A,[1]TDSheet!$A:$M,13,0)</f>
        <v>0</v>
      </c>
      <c r="N28" s="12">
        <f>VLOOKUP(A:A,[1]TDSheet!$A:$W,23,0)</f>
        <v>100</v>
      </c>
      <c r="O28" s="12">
        <f>VLOOKUP(A:A,[3]TDSheet!$A:$C,3,0)</f>
        <v>90</v>
      </c>
      <c r="P28" s="12"/>
      <c r="Q28" s="12"/>
      <c r="R28" s="12"/>
      <c r="S28" s="12"/>
      <c r="T28" s="14">
        <v>100</v>
      </c>
      <c r="U28" s="14"/>
      <c r="V28" s="12">
        <f t="shared" si="12"/>
        <v>68</v>
      </c>
      <c r="W28" s="14"/>
      <c r="X28" s="15">
        <f t="shared" si="13"/>
        <v>6.7205882352941178</v>
      </c>
      <c r="Y28" s="12">
        <f t="shared" si="14"/>
        <v>3.7794117647058822</v>
      </c>
      <c r="Z28" s="12"/>
      <c r="AA28" s="12"/>
      <c r="AB28" s="12">
        <f>VLOOKUP(A:A,[1]TDSheet!$A:$AB,28,0)</f>
        <v>84</v>
      </c>
      <c r="AC28" s="12">
        <f>VLOOKUP(A:A,[1]TDSheet!$A:$AC,29,0)</f>
        <v>258</v>
      </c>
      <c r="AD28" s="12">
        <f>VLOOKUP(A:A,[1]TDSheet!$A:$AD,30,0)</f>
        <v>53.2</v>
      </c>
      <c r="AE28" s="12">
        <f>VLOOKUP(A:A,[1]TDSheet!$A:$AE,31,0)</f>
        <v>68</v>
      </c>
      <c r="AF28" s="12">
        <f>VLOOKUP(A:A,[4]TDSheet!$A:$D,4,0)</f>
        <v>93</v>
      </c>
      <c r="AG28" s="12">
        <f>VLOOKUP(A:A,[1]TDSheet!$A:$AG,33,0)</f>
        <v>0</v>
      </c>
      <c r="AH28" s="12">
        <f t="shared" si="15"/>
        <v>35</v>
      </c>
      <c r="AI28" s="12">
        <f t="shared" si="16"/>
        <v>0</v>
      </c>
      <c r="AJ28" s="12">
        <f t="shared" si="17"/>
        <v>31.499999999999996</v>
      </c>
    </row>
    <row r="29" spans="1:36" s="1" customFormat="1" ht="21.95" customHeight="1" outlineLevel="1" x14ac:dyDescent="0.2">
      <c r="A29" s="7" t="s">
        <v>33</v>
      </c>
      <c r="B29" s="7" t="s">
        <v>14</v>
      </c>
      <c r="C29" s="8">
        <v>78</v>
      </c>
      <c r="D29" s="8">
        <v>834</v>
      </c>
      <c r="E29" s="8">
        <v>789</v>
      </c>
      <c r="F29" s="8">
        <v>124</v>
      </c>
      <c r="G29" s="1">
        <f>VLOOKUP(A:A,[1]TDSheet!$A:$G,7,0)</f>
        <v>0</v>
      </c>
      <c r="H29" s="1">
        <f>VLOOKUP(A:A,[1]TDSheet!$A:$H,8,0)</f>
        <v>0.35</v>
      </c>
      <c r="I29" s="1" t="e">
        <f>VLOOKUP(A:A,[1]TDSheet!$A:$I,9,0)</f>
        <v>#N/A</v>
      </c>
      <c r="J29" s="12">
        <f>VLOOKUP(A:A,[2]TDSheet!$A:$F,6,0)</f>
        <v>1201</v>
      </c>
      <c r="K29" s="12">
        <f t="shared" si="11"/>
        <v>-412</v>
      </c>
      <c r="L29" s="12">
        <f>VLOOKUP(A:A,[1]TDSheet!$A:$L,12,0)</f>
        <v>0</v>
      </c>
      <c r="M29" s="12">
        <f>VLOOKUP(A:A,[1]TDSheet!$A:$M,13,0)</f>
        <v>300</v>
      </c>
      <c r="N29" s="12">
        <f>VLOOKUP(A:A,[1]TDSheet!$A:$W,23,0)</f>
        <v>150</v>
      </c>
      <c r="O29" s="12">
        <f>VLOOKUP(A:A,[3]TDSheet!$A:$C,3,0)</f>
        <v>90</v>
      </c>
      <c r="P29" s="12"/>
      <c r="Q29" s="12"/>
      <c r="R29" s="12"/>
      <c r="S29" s="12"/>
      <c r="T29" s="14">
        <v>200</v>
      </c>
      <c r="U29" s="14"/>
      <c r="V29" s="12">
        <f t="shared" si="12"/>
        <v>117</v>
      </c>
      <c r="W29" s="14"/>
      <c r="X29" s="15">
        <f t="shared" si="13"/>
        <v>6.615384615384615</v>
      </c>
      <c r="Y29" s="12">
        <f t="shared" si="14"/>
        <v>1.0598290598290598</v>
      </c>
      <c r="Z29" s="12"/>
      <c r="AA29" s="12"/>
      <c r="AB29" s="12">
        <f>VLOOKUP(A:A,[1]TDSheet!$A:$AB,28,0)</f>
        <v>204</v>
      </c>
      <c r="AC29" s="12">
        <f>VLOOKUP(A:A,[1]TDSheet!$A:$AC,29,0)</f>
        <v>0</v>
      </c>
      <c r="AD29" s="12">
        <f>VLOOKUP(A:A,[1]TDSheet!$A:$AD,30,0)</f>
        <v>84.4</v>
      </c>
      <c r="AE29" s="12">
        <f>VLOOKUP(A:A,[1]TDSheet!$A:$AE,31,0)</f>
        <v>86</v>
      </c>
      <c r="AF29" s="12">
        <f>VLOOKUP(A:A,[4]TDSheet!$A:$D,4,0)</f>
        <v>170</v>
      </c>
      <c r="AG29" s="12">
        <f>VLOOKUP(A:A,[1]TDSheet!$A:$AG,33,0)</f>
        <v>0</v>
      </c>
      <c r="AH29" s="12">
        <f t="shared" si="15"/>
        <v>70</v>
      </c>
      <c r="AI29" s="12">
        <f t="shared" si="16"/>
        <v>0</v>
      </c>
      <c r="AJ29" s="12">
        <f t="shared" si="17"/>
        <v>31.499999999999996</v>
      </c>
    </row>
    <row r="30" spans="1:36" s="1" customFormat="1" ht="21.95" customHeight="1" outlineLevel="1" x14ac:dyDescent="0.2">
      <c r="A30" s="7" t="s">
        <v>34</v>
      </c>
      <c r="B30" s="7" t="s">
        <v>14</v>
      </c>
      <c r="C30" s="8">
        <v>612</v>
      </c>
      <c r="D30" s="8">
        <v>1659</v>
      </c>
      <c r="E30" s="8">
        <v>1435</v>
      </c>
      <c r="F30" s="8">
        <v>1038</v>
      </c>
      <c r="G30" s="1">
        <f>VLOOKUP(A:A,[1]TDSheet!$A:$G,7,0)</f>
        <v>0</v>
      </c>
      <c r="H30" s="1">
        <f>VLOOKUP(A:A,[1]TDSheet!$A:$H,8,0)</f>
        <v>0.35</v>
      </c>
      <c r="I30" s="1" t="e">
        <f>VLOOKUP(A:A,[1]TDSheet!$A:$I,9,0)</f>
        <v>#N/A</v>
      </c>
      <c r="J30" s="12">
        <f>VLOOKUP(A:A,[2]TDSheet!$A:$F,6,0)</f>
        <v>1459</v>
      </c>
      <c r="K30" s="12">
        <f t="shared" si="11"/>
        <v>-24</v>
      </c>
      <c r="L30" s="12">
        <f>VLOOKUP(A:A,[1]TDSheet!$A:$L,12,0)</f>
        <v>0</v>
      </c>
      <c r="M30" s="12">
        <f>VLOOKUP(A:A,[1]TDSheet!$A:$M,13,0)</f>
        <v>300</v>
      </c>
      <c r="N30" s="12">
        <f>VLOOKUP(A:A,[1]TDSheet!$A:$W,23,0)</f>
        <v>300</v>
      </c>
      <c r="O30" s="12">
        <f>VLOOKUP(A:A,[3]TDSheet!$A:$C,3,0)</f>
        <v>90</v>
      </c>
      <c r="P30" s="12"/>
      <c r="Q30" s="12"/>
      <c r="R30" s="12"/>
      <c r="S30" s="12"/>
      <c r="T30" s="14"/>
      <c r="U30" s="14"/>
      <c r="V30" s="12">
        <f t="shared" si="12"/>
        <v>246.2</v>
      </c>
      <c r="W30" s="14"/>
      <c r="X30" s="15">
        <f t="shared" si="13"/>
        <v>6.6531275385865154</v>
      </c>
      <c r="Y30" s="12">
        <f t="shared" si="14"/>
        <v>4.2160844841592207</v>
      </c>
      <c r="Z30" s="12"/>
      <c r="AA30" s="12"/>
      <c r="AB30" s="12">
        <f>VLOOKUP(A:A,[1]TDSheet!$A:$AB,28,0)</f>
        <v>204</v>
      </c>
      <c r="AC30" s="12">
        <f>VLOOKUP(A:A,[1]TDSheet!$A:$AC,29,0)</f>
        <v>0</v>
      </c>
      <c r="AD30" s="12">
        <f>VLOOKUP(A:A,[1]TDSheet!$A:$AD,30,0)</f>
        <v>259.60000000000002</v>
      </c>
      <c r="AE30" s="12">
        <f>VLOOKUP(A:A,[1]TDSheet!$A:$AE,31,0)</f>
        <v>291.8</v>
      </c>
      <c r="AF30" s="12">
        <f>VLOOKUP(A:A,[4]TDSheet!$A:$D,4,0)</f>
        <v>258</v>
      </c>
      <c r="AG30" s="12" t="str">
        <f>VLOOKUP(A:A,[1]TDSheet!$A:$AG,33,0)</f>
        <v>продокт</v>
      </c>
      <c r="AH30" s="12">
        <f t="shared" si="15"/>
        <v>0</v>
      </c>
      <c r="AI30" s="12">
        <f t="shared" si="16"/>
        <v>0</v>
      </c>
      <c r="AJ30" s="12">
        <f t="shared" si="17"/>
        <v>31.499999999999996</v>
      </c>
    </row>
    <row r="31" spans="1:36" s="1" customFormat="1" ht="11.1" customHeight="1" outlineLevel="1" x14ac:dyDescent="0.2">
      <c r="A31" s="7" t="s">
        <v>35</v>
      </c>
      <c r="B31" s="7" t="s">
        <v>8</v>
      </c>
      <c r="C31" s="8">
        <v>244.166</v>
      </c>
      <c r="D31" s="8">
        <v>927.20799999999997</v>
      </c>
      <c r="E31" s="8">
        <v>649.62099999999998</v>
      </c>
      <c r="F31" s="8">
        <v>214.30600000000001</v>
      </c>
      <c r="G31" s="1">
        <f>VLOOKUP(A:A,[1]TDSheet!$A:$G,7,0)</f>
        <v>0</v>
      </c>
      <c r="H31" s="1">
        <f>VLOOKUP(A:A,[1]TDSheet!$A:$H,8,0)</f>
        <v>1</v>
      </c>
      <c r="I31" s="1" t="e">
        <f>VLOOKUP(A:A,[1]TDSheet!$A:$I,9,0)</f>
        <v>#N/A</v>
      </c>
      <c r="J31" s="12">
        <f>VLOOKUP(A:A,[2]TDSheet!$A:$F,6,0)</f>
        <v>690.96799999999996</v>
      </c>
      <c r="K31" s="12">
        <f t="shared" si="11"/>
        <v>-41.34699999999998</v>
      </c>
      <c r="L31" s="12">
        <f>VLOOKUP(A:A,[1]TDSheet!$A:$L,12,0)</f>
        <v>0</v>
      </c>
      <c r="M31" s="12">
        <f>VLOOKUP(A:A,[1]TDSheet!$A:$M,13,0)</f>
        <v>200</v>
      </c>
      <c r="N31" s="12">
        <f>VLOOKUP(A:A,[1]TDSheet!$A:$W,23,0)</f>
        <v>200</v>
      </c>
      <c r="O31" s="12">
        <f>VLOOKUP(A:A,[3]TDSheet!$A:$C,3,0)</f>
        <v>82.5</v>
      </c>
      <c r="P31" s="12"/>
      <c r="Q31" s="12"/>
      <c r="R31" s="12"/>
      <c r="S31" s="12"/>
      <c r="T31" s="14">
        <v>100</v>
      </c>
      <c r="U31" s="14"/>
      <c r="V31" s="12">
        <f t="shared" si="12"/>
        <v>106.65339999999999</v>
      </c>
      <c r="W31" s="14"/>
      <c r="X31" s="15">
        <f t="shared" si="13"/>
        <v>6.6974517455608549</v>
      </c>
      <c r="Y31" s="12">
        <f t="shared" si="14"/>
        <v>2.009368665227738</v>
      </c>
      <c r="Z31" s="12"/>
      <c r="AA31" s="12"/>
      <c r="AB31" s="12">
        <f>VLOOKUP(A:A,[1]TDSheet!$A:$AB,28,0)</f>
        <v>116.354</v>
      </c>
      <c r="AC31" s="12">
        <f>VLOOKUP(A:A,[1]TDSheet!$A:$AC,29,0)</f>
        <v>0</v>
      </c>
      <c r="AD31" s="12">
        <f>VLOOKUP(A:A,[1]TDSheet!$A:$AD,30,0)</f>
        <v>98.960599999999999</v>
      </c>
      <c r="AE31" s="12">
        <f>VLOOKUP(A:A,[1]TDSheet!$A:$AE,31,0)</f>
        <v>94.994399999999999</v>
      </c>
      <c r="AF31" s="12">
        <f>VLOOKUP(A:A,[4]TDSheet!$A:$D,4,0)</f>
        <v>123.027</v>
      </c>
      <c r="AG31" s="12" t="e">
        <f>VLOOKUP(A:A,[1]TDSheet!$A:$AG,33,0)</f>
        <v>#N/A</v>
      </c>
      <c r="AH31" s="12">
        <f t="shared" si="15"/>
        <v>100</v>
      </c>
      <c r="AI31" s="12">
        <f t="shared" si="16"/>
        <v>0</v>
      </c>
      <c r="AJ31" s="12">
        <f t="shared" si="17"/>
        <v>82.5</v>
      </c>
    </row>
    <row r="32" spans="1:36" s="1" customFormat="1" ht="11.1" customHeight="1" outlineLevel="1" x14ac:dyDescent="0.2">
      <c r="A32" s="7" t="s">
        <v>36</v>
      </c>
      <c r="B32" s="7" t="s">
        <v>8</v>
      </c>
      <c r="C32" s="8">
        <v>8477.9750000000004</v>
      </c>
      <c r="D32" s="8">
        <v>3352.7130000000002</v>
      </c>
      <c r="E32" s="8">
        <v>7334.2619999999997</v>
      </c>
      <c r="F32" s="8">
        <v>5372.223</v>
      </c>
      <c r="G32" s="1">
        <f>VLOOKUP(A:A,[1]TDSheet!$A:$G,7,0)</f>
        <v>0</v>
      </c>
      <c r="H32" s="1">
        <f>VLOOKUP(A:A,[1]TDSheet!$A:$H,8,0)</f>
        <v>1</v>
      </c>
      <c r="I32" s="1" t="e">
        <f>VLOOKUP(A:A,[1]TDSheet!$A:$I,9,0)</f>
        <v>#N/A</v>
      </c>
      <c r="J32" s="12">
        <f>VLOOKUP(A:A,[2]TDSheet!$A:$F,6,0)</f>
        <v>7363.3469999999998</v>
      </c>
      <c r="K32" s="12">
        <f t="shared" si="11"/>
        <v>-29.085000000000036</v>
      </c>
      <c r="L32" s="12">
        <f>VLOOKUP(A:A,[1]TDSheet!$A:$L,12,0)</f>
        <v>1000</v>
      </c>
      <c r="M32" s="12">
        <f>VLOOKUP(A:A,[1]TDSheet!$A:$M,13,0)</f>
        <v>0</v>
      </c>
      <c r="N32" s="12">
        <f>VLOOKUP(A:A,[1]TDSheet!$A:$W,23,0)</f>
        <v>1000</v>
      </c>
      <c r="O32" s="12">
        <f>VLOOKUP(A:A,[3]TDSheet!$A:$C,3,0)</f>
        <v>1260</v>
      </c>
      <c r="P32" s="12"/>
      <c r="Q32" s="12"/>
      <c r="R32" s="12"/>
      <c r="S32" s="12"/>
      <c r="T32" s="14"/>
      <c r="U32" s="14"/>
      <c r="V32" s="12">
        <f t="shared" si="12"/>
        <v>1129.7944</v>
      </c>
      <c r="W32" s="14"/>
      <c r="X32" s="15">
        <f t="shared" si="13"/>
        <v>6.5252784046371621</v>
      </c>
      <c r="Y32" s="12">
        <f t="shared" si="14"/>
        <v>4.7550448116931721</v>
      </c>
      <c r="Z32" s="12"/>
      <c r="AA32" s="12"/>
      <c r="AB32" s="12">
        <f>VLOOKUP(A:A,[1]TDSheet!$A:$AB,28,0)</f>
        <v>1685.29</v>
      </c>
      <c r="AC32" s="12">
        <f>VLOOKUP(A:A,[1]TDSheet!$A:$AC,29,0)</f>
        <v>0</v>
      </c>
      <c r="AD32" s="12">
        <f>VLOOKUP(A:A,[1]TDSheet!$A:$AD,30,0)</f>
        <v>1016.675</v>
      </c>
      <c r="AE32" s="12">
        <f>VLOOKUP(A:A,[1]TDSheet!$A:$AE,31,0)</f>
        <v>1072.3800000000001</v>
      </c>
      <c r="AF32" s="12">
        <f>VLOOKUP(A:A,[4]TDSheet!$A:$D,4,0)</f>
        <v>1093.5239999999999</v>
      </c>
      <c r="AG32" s="12" t="str">
        <f>VLOOKUP(A:A,[1]TDSheet!$A:$AG,33,0)</f>
        <v>октак</v>
      </c>
      <c r="AH32" s="12">
        <f t="shared" si="15"/>
        <v>0</v>
      </c>
      <c r="AI32" s="12">
        <f t="shared" si="16"/>
        <v>0</v>
      </c>
      <c r="AJ32" s="12">
        <f t="shared" si="17"/>
        <v>1260</v>
      </c>
    </row>
    <row r="33" spans="1:36" s="1" customFormat="1" ht="11.1" customHeight="1" outlineLevel="1" x14ac:dyDescent="0.2">
      <c r="A33" s="7" t="s">
        <v>37</v>
      </c>
      <c r="B33" s="7" t="s">
        <v>8</v>
      </c>
      <c r="C33" s="8">
        <v>96.641999999999996</v>
      </c>
      <c r="D33" s="8">
        <v>807.28200000000004</v>
      </c>
      <c r="E33" s="8">
        <v>421.76600000000002</v>
      </c>
      <c r="F33" s="8">
        <v>218.32</v>
      </c>
      <c r="G33" s="1">
        <f>VLOOKUP(A:A,[1]TDSheet!$A:$G,7,0)</f>
        <v>0</v>
      </c>
      <c r="H33" s="1">
        <f>VLOOKUP(A:A,[1]TDSheet!$A:$H,8,0)</f>
        <v>1</v>
      </c>
      <c r="I33" s="1" t="e">
        <f>VLOOKUP(A:A,[1]TDSheet!$A:$I,9,0)</f>
        <v>#N/A</v>
      </c>
      <c r="J33" s="12">
        <f>VLOOKUP(A:A,[2]TDSheet!$A:$F,6,0)</f>
        <v>456.62700000000001</v>
      </c>
      <c r="K33" s="12">
        <f t="shared" si="11"/>
        <v>-34.86099999999999</v>
      </c>
      <c r="L33" s="12">
        <f>VLOOKUP(A:A,[1]TDSheet!$A:$L,12,0)</f>
        <v>0</v>
      </c>
      <c r="M33" s="12">
        <f>VLOOKUP(A:A,[1]TDSheet!$A:$M,13,0)</f>
        <v>50</v>
      </c>
      <c r="N33" s="12">
        <f>VLOOKUP(A:A,[1]TDSheet!$A:$W,23,0)</f>
        <v>0</v>
      </c>
      <c r="O33" s="12">
        <f>VLOOKUP(A:A,[3]TDSheet!$A:$C,3,0)</f>
        <v>70</v>
      </c>
      <c r="P33" s="12"/>
      <c r="Q33" s="12"/>
      <c r="R33" s="12"/>
      <c r="S33" s="12"/>
      <c r="T33" s="14">
        <v>200</v>
      </c>
      <c r="U33" s="14"/>
      <c r="V33" s="12">
        <f t="shared" si="12"/>
        <v>69.469200000000001</v>
      </c>
      <c r="W33" s="14"/>
      <c r="X33" s="15">
        <f t="shared" si="13"/>
        <v>6.7414048240083373</v>
      </c>
      <c r="Y33" s="12">
        <f t="shared" si="14"/>
        <v>3.1426876946905966</v>
      </c>
      <c r="Z33" s="12"/>
      <c r="AA33" s="12"/>
      <c r="AB33" s="12">
        <f>VLOOKUP(A:A,[1]TDSheet!$A:$AB,28,0)</f>
        <v>74.42</v>
      </c>
      <c r="AC33" s="12">
        <f>VLOOKUP(A:A,[1]TDSheet!$A:$AC,29,0)</f>
        <v>0</v>
      </c>
      <c r="AD33" s="12">
        <f>VLOOKUP(A:A,[1]TDSheet!$A:$AD,30,0)</f>
        <v>61.487800000000007</v>
      </c>
      <c r="AE33" s="12">
        <f>VLOOKUP(A:A,[1]TDSheet!$A:$AE,31,0)</f>
        <v>71.237399999999994</v>
      </c>
      <c r="AF33" s="12">
        <f>VLOOKUP(A:A,[4]TDSheet!$A:$D,4,0)</f>
        <v>131.583</v>
      </c>
      <c r="AG33" s="12">
        <f>VLOOKUP(A:A,[1]TDSheet!$A:$AG,33,0)</f>
        <v>0</v>
      </c>
      <c r="AH33" s="12">
        <f t="shared" si="15"/>
        <v>200</v>
      </c>
      <c r="AI33" s="12">
        <f t="shared" si="16"/>
        <v>0</v>
      </c>
      <c r="AJ33" s="12">
        <f t="shared" si="17"/>
        <v>70</v>
      </c>
    </row>
    <row r="34" spans="1:36" s="1" customFormat="1" ht="11.1" customHeight="1" outlineLevel="1" x14ac:dyDescent="0.2">
      <c r="A34" s="7" t="s">
        <v>38</v>
      </c>
      <c r="B34" s="7" t="s">
        <v>8</v>
      </c>
      <c r="C34" s="8">
        <v>214.37299999999999</v>
      </c>
      <c r="D34" s="8">
        <v>1401.683</v>
      </c>
      <c r="E34" s="8">
        <v>993.149</v>
      </c>
      <c r="F34" s="8">
        <v>284.05099999999999</v>
      </c>
      <c r="G34" s="1">
        <f>VLOOKUP(A:A,[1]TDSheet!$A:$G,7,0)</f>
        <v>0</v>
      </c>
      <c r="H34" s="1">
        <f>VLOOKUP(A:A,[1]TDSheet!$A:$H,8,0)</f>
        <v>1</v>
      </c>
      <c r="I34" s="1" t="e">
        <f>VLOOKUP(A:A,[1]TDSheet!$A:$I,9,0)</f>
        <v>#N/A</v>
      </c>
      <c r="J34" s="12">
        <f>VLOOKUP(A:A,[2]TDSheet!$A:$F,6,0)</f>
        <v>1015.332</v>
      </c>
      <c r="K34" s="12">
        <f t="shared" si="11"/>
        <v>-22.182999999999993</v>
      </c>
      <c r="L34" s="12">
        <f>VLOOKUP(A:A,[1]TDSheet!$A:$L,12,0)</f>
        <v>0</v>
      </c>
      <c r="M34" s="12">
        <f>VLOOKUP(A:A,[1]TDSheet!$A:$M,13,0)</f>
        <v>350</v>
      </c>
      <c r="N34" s="12">
        <f>VLOOKUP(A:A,[1]TDSheet!$A:$W,23,0)</f>
        <v>300</v>
      </c>
      <c r="O34" s="12">
        <f>VLOOKUP(A:A,[3]TDSheet!$A:$C,3,0)</f>
        <v>270</v>
      </c>
      <c r="P34" s="12"/>
      <c r="Q34" s="12"/>
      <c r="R34" s="12"/>
      <c r="S34" s="12"/>
      <c r="T34" s="14"/>
      <c r="U34" s="14"/>
      <c r="V34" s="12">
        <f t="shared" si="12"/>
        <v>147.80019999999999</v>
      </c>
      <c r="W34" s="14"/>
      <c r="X34" s="15">
        <f t="shared" si="13"/>
        <v>6.3196869828322288</v>
      </c>
      <c r="Y34" s="12">
        <f t="shared" si="14"/>
        <v>1.9218580218430017</v>
      </c>
      <c r="Z34" s="12"/>
      <c r="AA34" s="12"/>
      <c r="AB34" s="12">
        <f>VLOOKUP(A:A,[1]TDSheet!$A:$AB,28,0)</f>
        <v>254.148</v>
      </c>
      <c r="AC34" s="12">
        <f>VLOOKUP(A:A,[1]TDSheet!$A:$AC,29,0)</f>
        <v>0</v>
      </c>
      <c r="AD34" s="12">
        <f>VLOOKUP(A:A,[1]TDSheet!$A:$AD,30,0)</f>
        <v>123.0076</v>
      </c>
      <c r="AE34" s="12">
        <f>VLOOKUP(A:A,[1]TDSheet!$A:$AE,31,0)</f>
        <v>132.80040000000002</v>
      </c>
      <c r="AF34" s="12">
        <f>VLOOKUP(A:A,[4]TDSheet!$A:$D,4,0)</f>
        <v>119.964</v>
      </c>
      <c r="AG34" s="12">
        <f>VLOOKUP(A:A,[1]TDSheet!$A:$AG,33,0)</f>
        <v>0</v>
      </c>
      <c r="AH34" s="12">
        <f t="shared" si="15"/>
        <v>0</v>
      </c>
      <c r="AI34" s="12">
        <f t="shared" si="16"/>
        <v>0</v>
      </c>
      <c r="AJ34" s="12">
        <f t="shared" si="17"/>
        <v>270</v>
      </c>
    </row>
    <row r="35" spans="1:36" s="1" customFormat="1" ht="21.95" customHeight="1" outlineLevel="1" x14ac:dyDescent="0.2">
      <c r="A35" s="7" t="s">
        <v>39</v>
      </c>
      <c r="B35" s="7" t="s">
        <v>8</v>
      </c>
      <c r="C35" s="8">
        <v>104.801</v>
      </c>
      <c r="D35" s="8">
        <v>358.38600000000002</v>
      </c>
      <c r="E35" s="8">
        <v>317.52800000000002</v>
      </c>
      <c r="F35" s="8">
        <v>183.63200000000001</v>
      </c>
      <c r="G35" s="1">
        <f>VLOOKUP(A:A,[1]TDSheet!$A:$G,7,0)</f>
        <v>0</v>
      </c>
      <c r="H35" s="1">
        <f>VLOOKUP(A:A,[1]TDSheet!$A:$H,8,0)</f>
        <v>1</v>
      </c>
      <c r="I35" s="1" t="e">
        <f>VLOOKUP(A:A,[1]TDSheet!$A:$I,9,0)</f>
        <v>#N/A</v>
      </c>
      <c r="J35" s="12">
        <f>VLOOKUP(A:A,[2]TDSheet!$A:$F,6,0)</f>
        <v>331.59199999999998</v>
      </c>
      <c r="K35" s="12">
        <f t="shared" si="11"/>
        <v>-14.063999999999965</v>
      </c>
      <c r="L35" s="12">
        <f>VLOOKUP(A:A,[1]TDSheet!$A:$L,12,0)</f>
        <v>0</v>
      </c>
      <c r="M35" s="12">
        <f>VLOOKUP(A:A,[1]TDSheet!$A:$M,13,0)</f>
        <v>100</v>
      </c>
      <c r="N35" s="12">
        <f>VLOOKUP(A:A,[1]TDSheet!$A:$W,23,0)</f>
        <v>50</v>
      </c>
      <c r="O35" s="12">
        <f>VLOOKUP(A:A,[3]TDSheet!$A:$C,3,0)</f>
        <v>51</v>
      </c>
      <c r="P35" s="12"/>
      <c r="Q35" s="12"/>
      <c r="R35" s="12"/>
      <c r="S35" s="12"/>
      <c r="T35" s="14">
        <v>50</v>
      </c>
      <c r="U35" s="14"/>
      <c r="V35" s="12">
        <f t="shared" si="12"/>
        <v>53.817600000000006</v>
      </c>
      <c r="W35" s="14"/>
      <c r="X35" s="15">
        <f t="shared" si="13"/>
        <v>7.1283743608038996</v>
      </c>
      <c r="Y35" s="12">
        <f t="shared" si="14"/>
        <v>3.4121179688429062</v>
      </c>
      <c r="Z35" s="12"/>
      <c r="AA35" s="12"/>
      <c r="AB35" s="12">
        <f>VLOOKUP(A:A,[1]TDSheet!$A:$AB,28,0)</f>
        <v>48.44</v>
      </c>
      <c r="AC35" s="12">
        <f>VLOOKUP(A:A,[1]TDSheet!$A:$AC,29,0)</f>
        <v>0</v>
      </c>
      <c r="AD35" s="12">
        <f>VLOOKUP(A:A,[1]TDSheet!$A:$AD,30,0)</f>
        <v>42.250199999999992</v>
      </c>
      <c r="AE35" s="12">
        <f>VLOOKUP(A:A,[1]TDSheet!$A:$AE,31,0)</f>
        <v>50.993000000000002</v>
      </c>
      <c r="AF35" s="12">
        <f>VLOOKUP(A:A,[4]TDSheet!$A:$D,4,0)</f>
        <v>52.271999999999998</v>
      </c>
      <c r="AG35" s="12">
        <f>VLOOKUP(A:A,[1]TDSheet!$A:$AG,33,0)</f>
        <v>0</v>
      </c>
      <c r="AH35" s="12">
        <f t="shared" si="15"/>
        <v>50</v>
      </c>
      <c r="AI35" s="12">
        <f t="shared" si="16"/>
        <v>0</v>
      </c>
      <c r="AJ35" s="12">
        <f t="shared" si="17"/>
        <v>51</v>
      </c>
    </row>
    <row r="36" spans="1:36" s="1" customFormat="1" ht="11.1" customHeight="1" outlineLevel="1" x14ac:dyDescent="0.2">
      <c r="A36" s="7" t="s">
        <v>40</v>
      </c>
      <c r="B36" s="7" t="s">
        <v>8</v>
      </c>
      <c r="C36" s="8">
        <v>7414.2790000000005</v>
      </c>
      <c r="D36" s="8">
        <v>9889.9009999999998</v>
      </c>
      <c r="E36" s="8">
        <v>14268.035</v>
      </c>
      <c r="F36" s="8">
        <v>4772.9250000000002</v>
      </c>
      <c r="G36" s="1">
        <f>VLOOKUP(A:A,[1]TDSheet!$A:$G,7,0)</f>
        <v>0</v>
      </c>
      <c r="H36" s="1">
        <f>VLOOKUP(A:A,[1]TDSheet!$A:$H,8,0)</f>
        <v>1</v>
      </c>
      <c r="I36" s="1" t="e">
        <f>VLOOKUP(A:A,[1]TDSheet!$A:$I,9,0)</f>
        <v>#N/A</v>
      </c>
      <c r="J36" s="12">
        <f>VLOOKUP(A:A,[2]TDSheet!$A:$F,6,0)</f>
        <v>13903.075999999999</v>
      </c>
      <c r="K36" s="12">
        <f t="shared" si="11"/>
        <v>364.95900000000074</v>
      </c>
      <c r="L36" s="12">
        <f>VLOOKUP(A:A,[1]TDSheet!$A:$L,12,0)</f>
        <v>6500</v>
      </c>
      <c r="M36" s="12">
        <f>VLOOKUP(A:A,[1]TDSheet!$A:$M,13,0)</f>
        <v>0</v>
      </c>
      <c r="N36" s="12">
        <f>VLOOKUP(A:A,[1]TDSheet!$A:$W,23,0)</f>
        <v>2200</v>
      </c>
      <c r="O36" s="12">
        <f>VLOOKUP(A:A,[3]TDSheet!$A:$C,3,0)</f>
        <v>2400</v>
      </c>
      <c r="P36" s="12"/>
      <c r="Q36" s="12"/>
      <c r="R36" s="12"/>
      <c r="S36" s="12"/>
      <c r="T36" s="14">
        <v>1800</v>
      </c>
      <c r="U36" s="14"/>
      <c r="V36" s="12">
        <f t="shared" si="12"/>
        <v>2396.58</v>
      </c>
      <c r="W36" s="14"/>
      <c r="X36" s="15">
        <f t="shared" si="13"/>
        <v>6.3727999899857295</v>
      </c>
      <c r="Y36" s="12">
        <f t="shared" si="14"/>
        <v>1.9915567183236114</v>
      </c>
      <c r="Z36" s="12"/>
      <c r="AA36" s="12"/>
      <c r="AB36" s="12">
        <f>VLOOKUP(A:A,[1]TDSheet!$A:$AB,28,0)</f>
        <v>2285.1350000000002</v>
      </c>
      <c r="AC36" s="12">
        <f>VLOOKUP(A:A,[1]TDSheet!$A:$AC,29,0)</f>
        <v>0</v>
      </c>
      <c r="AD36" s="12">
        <f>VLOOKUP(A:A,[1]TDSheet!$A:$AD,30,0)</f>
        <v>1761.1828</v>
      </c>
      <c r="AE36" s="12">
        <f>VLOOKUP(A:A,[1]TDSheet!$A:$AE,31,0)</f>
        <v>2080.5526</v>
      </c>
      <c r="AF36" s="12">
        <f>VLOOKUP(A:A,[4]TDSheet!$A:$D,4,0)</f>
        <v>2603.1439999999998</v>
      </c>
      <c r="AG36" s="12" t="str">
        <f>VLOOKUP(A:A,[1]TDSheet!$A:$AG,33,0)</f>
        <v>октак</v>
      </c>
      <c r="AH36" s="12">
        <f t="shared" si="15"/>
        <v>1800</v>
      </c>
      <c r="AI36" s="12">
        <f t="shared" si="16"/>
        <v>0</v>
      </c>
      <c r="AJ36" s="12">
        <f t="shared" si="17"/>
        <v>2400</v>
      </c>
    </row>
    <row r="37" spans="1:36" s="1" customFormat="1" ht="11.1" customHeight="1" outlineLevel="1" x14ac:dyDescent="0.2">
      <c r="A37" s="7" t="s">
        <v>41</v>
      </c>
      <c r="B37" s="7" t="s">
        <v>8</v>
      </c>
      <c r="C37" s="8">
        <v>50.762</v>
      </c>
      <c r="D37" s="8">
        <v>321.56599999999997</v>
      </c>
      <c r="E37" s="8">
        <v>243.143</v>
      </c>
      <c r="F37" s="8">
        <v>144.892</v>
      </c>
      <c r="G37" s="1" t="str">
        <f>VLOOKUP(A:A,[1]TDSheet!$A:$G,7,0)</f>
        <v>н</v>
      </c>
      <c r="H37" s="1">
        <f>VLOOKUP(A:A,[1]TDSheet!$A:$H,8,0)</f>
        <v>1</v>
      </c>
      <c r="I37" s="1" t="e">
        <f>VLOOKUP(A:A,[1]TDSheet!$A:$I,9,0)</f>
        <v>#N/A</v>
      </c>
      <c r="J37" s="12">
        <f>VLOOKUP(A:A,[2]TDSheet!$A:$F,6,0)</f>
        <v>270.14499999999998</v>
      </c>
      <c r="K37" s="12">
        <f t="shared" si="11"/>
        <v>-27.001999999999981</v>
      </c>
      <c r="L37" s="12">
        <f>VLOOKUP(A:A,[1]TDSheet!$A:$L,12,0)</f>
        <v>0</v>
      </c>
      <c r="M37" s="12">
        <f>VLOOKUP(A:A,[1]TDSheet!$A:$M,13,0)</f>
        <v>60</v>
      </c>
      <c r="N37" s="12">
        <f>VLOOKUP(A:A,[1]TDSheet!$A:$W,23,0)</f>
        <v>50</v>
      </c>
      <c r="O37" s="12">
        <f>VLOOKUP(A:A,[3]TDSheet!$A:$C,3,0)</f>
        <v>111.25</v>
      </c>
      <c r="P37" s="12"/>
      <c r="Q37" s="12"/>
      <c r="R37" s="12"/>
      <c r="S37" s="12"/>
      <c r="T37" s="14"/>
      <c r="U37" s="14"/>
      <c r="V37" s="12">
        <f t="shared" si="12"/>
        <v>27.211199999999998</v>
      </c>
      <c r="W37" s="14"/>
      <c r="X37" s="15">
        <f t="shared" si="13"/>
        <v>9.3671723408008472</v>
      </c>
      <c r="Y37" s="12">
        <f t="shared" si="14"/>
        <v>5.3247192332568947</v>
      </c>
      <c r="Z37" s="12"/>
      <c r="AA37" s="12"/>
      <c r="AB37" s="12">
        <f>VLOOKUP(A:A,[1]TDSheet!$A:$AB,28,0)</f>
        <v>107.087</v>
      </c>
      <c r="AC37" s="12">
        <f>VLOOKUP(A:A,[1]TDSheet!$A:$AC,29,0)</f>
        <v>0</v>
      </c>
      <c r="AD37" s="12">
        <f>VLOOKUP(A:A,[1]TDSheet!$A:$AD,30,0)</f>
        <v>40.128999999999998</v>
      </c>
      <c r="AE37" s="12">
        <f>VLOOKUP(A:A,[1]TDSheet!$A:$AE,31,0)</f>
        <v>31.740400000000001</v>
      </c>
      <c r="AF37" s="12">
        <f>VLOOKUP(A:A,[4]TDSheet!$A:$D,4,0)</f>
        <v>21.516999999999999</v>
      </c>
      <c r="AG37" s="12">
        <f>VLOOKUP(A:A,[1]TDSheet!$A:$AG,33,0)</f>
        <v>0</v>
      </c>
      <c r="AH37" s="12">
        <f t="shared" si="15"/>
        <v>0</v>
      </c>
      <c r="AI37" s="12">
        <f t="shared" si="16"/>
        <v>0</v>
      </c>
      <c r="AJ37" s="12">
        <f t="shared" si="17"/>
        <v>111.25</v>
      </c>
    </row>
    <row r="38" spans="1:36" s="1" customFormat="1" ht="11.1" customHeight="1" outlineLevel="1" x14ac:dyDescent="0.2">
      <c r="A38" s="7" t="s">
        <v>42</v>
      </c>
      <c r="B38" s="7" t="s">
        <v>8</v>
      </c>
      <c r="C38" s="8">
        <v>23.843</v>
      </c>
      <c r="D38" s="8">
        <v>154.51300000000001</v>
      </c>
      <c r="E38" s="8">
        <v>104.426</v>
      </c>
      <c r="F38" s="8">
        <v>40.313000000000002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2">
        <f>VLOOKUP(A:A,[2]TDSheet!$A:$F,6,0)</f>
        <v>128.90700000000001</v>
      </c>
      <c r="K38" s="12">
        <f t="shared" si="11"/>
        <v>-24.481000000000009</v>
      </c>
      <c r="L38" s="12">
        <f>VLOOKUP(A:A,[1]TDSheet!$A:$L,12,0)</f>
        <v>0</v>
      </c>
      <c r="M38" s="12">
        <f>VLOOKUP(A:A,[1]TDSheet!$A:$M,13,0)</f>
        <v>0</v>
      </c>
      <c r="N38" s="12">
        <f>VLOOKUP(A:A,[1]TDSheet!$A:$W,23,0)</f>
        <v>60</v>
      </c>
      <c r="O38" s="12">
        <f>VLOOKUP(A:A,[3]TDSheet!$A:$C,3,0)</f>
        <v>0</v>
      </c>
      <c r="P38" s="12"/>
      <c r="Q38" s="12"/>
      <c r="R38" s="12"/>
      <c r="S38" s="12"/>
      <c r="T38" s="14">
        <v>60</v>
      </c>
      <c r="U38" s="14"/>
      <c r="V38" s="12">
        <f t="shared" si="12"/>
        <v>20.885200000000001</v>
      </c>
      <c r="W38" s="14"/>
      <c r="X38" s="15">
        <f t="shared" si="13"/>
        <v>7.6759140443950731</v>
      </c>
      <c r="Y38" s="12">
        <f t="shared" si="14"/>
        <v>1.9302185279528088</v>
      </c>
      <c r="Z38" s="12"/>
      <c r="AA38" s="12"/>
      <c r="AB38" s="12">
        <f>VLOOKUP(A:A,[1]TDSheet!$A:$AB,28,0)</f>
        <v>0</v>
      </c>
      <c r="AC38" s="12">
        <f>VLOOKUP(A:A,[1]TDSheet!$A:$AC,29,0)</f>
        <v>0</v>
      </c>
      <c r="AD38" s="12">
        <f>VLOOKUP(A:A,[1]TDSheet!$A:$AD,30,0)</f>
        <v>13.777000000000001</v>
      </c>
      <c r="AE38" s="12">
        <f>VLOOKUP(A:A,[1]TDSheet!$A:$AE,31,0)</f>
        <v>15.292399999999997</v>
      </c>
      <c r="AF38" s="12">
        <f>VLOOKUP(A:A,[4]TDSheet!$A:$D,4,0)</f>
        <v>21.116</v>
      </c>
      <c r="AG38" s="12">
        <f>VLOOKUP(A:A,[1]TDSheet!$A:$AG,33,0)</f>
        <v>0</v>
      </c>
      <c r="AH38" s="12">
        <f t="shared" si="15"/>
        <v>60</v>
      </c>
      <c r="AI38" s="12">
        <f t="shared" si="16"/>
        <v>0</v>
      </c>
      <c r="AJ38" s="12">
        <f t="shared" si="17"/>
        <v>0</v>
      </c>
    </row>
    <row r="39" spans="1:36" s="1" customFormat="1" ht="11.1" customHeight="1" outlineLevel="1" x14ac:dyDescent="0.2">
      <c r="A39" s="7" t="s">
        <v>43</v>
      </c>
      <c r="B39" s="7" t="s">
        <v>8</v>
      </c>
      <c r="C39" s="8">
        <v>163.714</v>
      </c>
      <c r="D39" s="8">
        <v>508.55200000000002</v>
      </c>
      <c r="E39" s="8">
        <v>631.40300000000002</v>
      </c>
      <c r="F39" s="8">
        <v>96.524000000000001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2">
        <f>VLOOKUP(A:A,[2]TDSheet!$A:$F,6,0)</f>
        <v>700.48299999999995</v>
      </c>
      <c r="K39" s="12">
        <f t="shared" si="11"/>
        <v>-69.079999999999927</v>
      </c>
      <c r="L39" s="12">
        <f>VLOOKUP(A:A,[1]TDSheet!$A:$L,12,0)</f>
        <v>0</v>
      </c>
      <c r="M39" s="12">
        <f>VLOOKUP(A:A,[1]TDSheet!$A:$M,13,0)</f>
        <v>360</v>
      </c>
      <c r="N39" s="12">
        <f>VLOOKUP(A:A,[1]TDSheet!$A:$W,23,0)</f>
        <v>200</v>
      </c>
      <c r="O39" s="12">
        <f>VLOOKUP(A:A,[3]TDSheet!$A:$C,3,0)</f>
        <v>148.75</v>
      </c>
      <c r="P39" s="12"/>
      <c r="Q39" s="12"/>
      <c r="R39" s="12"/>
      <c r="S39" s="12"/>
      <c r="T39" s="14"/>
      <c r="U39" s="14"/>
      <c r="V39" s="12">
        <f t="shared" si="12"/>
        <v>96.563800000000001</v>
      </c>
      <c r="W39" s="14"/>
      <c r="X39" s="15">
        <f t="shared" si="13"/>
        <v>6.7988625136956085</v>
      </c>
      <c r="Y39" s="12">
        <f t="shared" si="14"/>
        <v>0.99958783726406786</v>
      </c>
      <c r="Z39" s="12"/>
      <c r="AA39" s="12"/>
      <c r="AB39" s="12">
        <f>VLOOKUP(A:A,[1]TDSheet!$A:$AB,28,0)</f>
        <v>148.584</v>
      </c>
      <c r="AC39" s="12">
        <f>VLOOKUP(A:A,[1]TDSheet!$A:$AC,29,0)</f>
        <v>0</v>
      </c>
      <c r="AD39" s="12">
        <f>VLOOKUP(A:A,[1]TDSheet!$A:$AD,30,0)</f>
        <v>110.75159999999998</v>
      </c>
      <c r="AE39" s="12">
        <f>VLOOKUP(A:A,[1]TDSheet!$A:$AE,31,0)</f>
        <v>128.05840000000001</v>
      </c>
      <c r="AF39" s="12">
        <f>VLOOKUP(A:A,[4]TDSheet!$A:$D,4,0)</f>
        <v>101.282</v>
      </c>
      <c r="AG39" s="12">
        <f>VLOOKUP(A:A,[1]TDSheet!$A:$AG,33,0)</f>
        <v>0</v>
      </c>
      <c r="AH39" s="12">
        <f t="shared" si="15"/>
        <v>0</v>
      </c>
      <c r="AI39" s="12">
        <f t="shared" si="16"/>
        <v>0</v>
      </c>
      <c r="AJ39" s="12">
        <f t="shared" si="17"/>
        <v>148.75</v>
      </c>
    </row>
    <row r="40" spans="1:36" s="1" customFormat="1" ht="11.1" customHeight="1" outlineLevel="1" x14ac:dyDescent="0.2">
      <c r="A40" s="7" t="s">
        <v>44</v>
      </c>
      <c r="B40" s="7" t="s">
        <v>8</v>
      </c>
      <c r="C40" s="8">
        <v>4203.2079999999996</v>
      </c>
      <c r="D40" s="8">
        <v>4259.1440000000002</v>
      </c>
      <c r="E40" s="8">
        <v>4717.9989999999998</v>
      </c>
      <c r="F40" s="8">
        <v>4283.576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2">
        <f>VLOOKUP(A:A,[2]TDSheet!$A:$F,6,0)</f>
        <v>4626.6909999999998</v>
      </c>
      <c r="K40" s="12">
        <f t="shared" si="11"/>
        <v>91.307999999999993</v>
      </c>
      <c r="L40" s="12">
        <f>VLOOKUP(A:A,[1]TDSheet!$A:$L,12,0)</f>
        <v>500</v>
      </c>
      <c r="M40" s="12">
        <f>VLOOKUP(A:A,[1]TDSheet!$A:$M,13,0)</f>
        <v>0</v>
      </c>
      <c r="N40" s="12">
        <f>VLOOKUP(A:A,[1]TDSheet!$A:$W,23,0)</f>
        <v>0</v>
      </c>
      <c r="O40" s="12">
        <f>VLOOKUP(A:A,[3]TDSheet!$A:$C,3,0)</f>
        <v>930</v>
      </c>
      <c r="P40" s="12"/>
      <c r="Q40" s="12"/>
      <c r="R40" s="12"/>
      <c r="S40" s="12"/>
      <c r="T40" s="14"/>
      <c r="U40" s="14"/>
      <c r="V40" s="12">
        <f t="shared" si="12"/>
        <v>704.76179999999999</v>
      </c>
      <c r="W40" s="14"/>
      <c r="X40" s="15">
        <f t="shared" si="13"/>
        <v>6.7875074954403036</v>
      </c>
      <c r="Y40" s="12">
        <f t="shared" si="14"/>
        <v>6.0780479305206381</v>
      </c>
      <c r="Z40" s="12"/>
      <c r="AA40" s="12"/>
      <c r="AB40" s="12">
        <f>VLOOKUP(A:A,[1]TDSheet!$A:$AB,28,0)</f>
        <v>1194.19</v>
      </c>
      <c r="AC40" s="12">
        <f>VLOOKUP(A:A,[1]TDSheet!$A:$AC,29,0)</f>
        <v>0</v>
      </c>
      <c r="AD40" s="12">
        <f>VLOOKUP(A:A,[1]TDSheet!$A:$AD,30,0)</f>
        <v>1304.7159999999999</v>
      </c>
      <c r="AE40" s="12">
        <f>VLOOKUP(A:A,[1]TDSheet!$A:$AE,31,0)</f>
        <v>915.17179999999985</v>
      </c>
      <c r="AF40" s="12">
        <f>VLOOKUP(A:A,[4]TDSheet!$A:$D,4,0)</f>
        <v>817.88099999999997</v>
      </c>
      <c r="AG40" s="12" t="str">
        <f>VLOOKUP(A:A,[1]TDSheet!$A:$AG,33,0)</f>
        <v>оконч</v>
      </c>
      <c r="AH40" s="12">
        <f t="shared" si="15"/>
        <v>0</v>
      </c>
      <c r="AI40" s="12">
        <f t="shared" si="16"/>
        <v>0</v>
      </c>
      <c r="AJ40" s="12">
        <f t="shared" si="17"/>
        <v>930</v>
      </c>
    </row>
    <row r="41" spans="1:36" s="1" customFormat="1" ht="11.1" customHeight="1" outlineLevel="1" x14ac:dyDescent="0.2">
      <c r="A41" s="7" t="s">
        <v>45</v>
      </c>
      <c r="B41" s="7" t="s">
        <v>8</v>
      </c>
      <c r="C41" s="8">
        <v>6595.7780000000002</v>
      </c>
      <c r="D41" s="8">
        <v>3683.7570000000001</v>
      </c>
      <c r="E41" s="8">
        <v>7073.1819999999998</v>
      </c>
      <c r="F41" s="8">
        <v>4244.6869999999999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2">
        <f>VLOOKUP(A:A,[2]TDSheet!$A:$F,6,0)</f>
        <v>6855.7070000000003</v>
      </c>
      <c r="K41" s="12">
        <f t="shared" si="11"/>
        <v>217.47499999999945</v>
      </c>
      <c r="L41" s="12">
        <f>VLOOKUP(A:A,[1]TDSheet!$A:$L,12,0)</f>
        <v>1000</v>
      </c>
      <c r="M41" s="12">
        <f>VLOOKUP(A:A,[1]TDSheet!$A:$M,13,0)</f>
        <v>400</v>
      </c>
      <c r="N41" s="12">
        <f>VLOOKUP(A:A,[1]TDSheet!$A:$W,23,0)</f>
        <v>1200</v>
      </c>
      <c r="O41" s="12">
        <f>VLOOKUP(A:A,[3]TDSheet!$A:$C,3,0)</f>
        <v>1440</v>
      </c>
      <c r="P41" s="12"/>
      <c r="Q41" s="12"/>
      <c r="R41" s="12"/>
      <c r="S41" s="12"/>
      <c r="T41" s="14">
        <v>800</v>
      </c>
      <c r="U41" s="14"/>
      <c r="V41" s="12">
        <f t="shared" si="12"/>
        <v>1174.9094</v>
      </c>
      <c r="W41" s="14"/>
      <c r="X41" s="15">
        <f t="shared" si="13"/>
        <v>6.5066182975470275</v>
      </c>
      <c r="Y41" s="12">
        <f t="shared" si="14"/>
        <v>3.6127781427231751</v>
      </c>
      <c r="Z41" s="12"/>
      <c r="AA41" s="12"/>
      <c r="AB41" s="12">
        <f>VLOOKUP(A:A,[1]TDSheet!$A:$AB,28,0)</f>
        <v>1198.635</v>
      </c>
      <c r="AC41" s="12">
        <f>VLOOKUP(A:A,[1]TDSheet!$A:$AC,29,0)</f>
        <v>0</v>
      </c>
      <c r="AD41" s="12">
        <f>VLOOKUP(A:A,[1]TDSheet!$A:$AD,30,0)</f>
        <v>965.4742</v>
      </c>
      <c r="AE41" s="12">
        <f>VLOOKUP(A:A,[1]TDSheet!$A:$AE,31,0)</f>
        <v>1025.8027999999999</v>
      </c>
      <c r="AF41" s="12">
        <f>VLOOKUP(A:A,[4]TDSheet!$A:$D,4,0)</f>
        <v>1281.627</v>
      </c>
      <c r="AG41" s="12" t="str">
        <f>VLOOKUP(A:A,[1]TDSheet!$A:$AG,33,0)</f>
        <v>октак</v>
      </c>
      <c r="AH41" s="12">
        <f t="shared" si="15"/>
        <v>800</v>
      </c>
      <c r="AI41" s="12">
        <f t="shared" si="16"/>
        <v>0</v>
      </c>
      <c r="AJ41" s="12">
        <f t="shared" si="17"/>
        <v>1440</v>
      </c>
    </row>
    <row r="42" spans="1:36" s="1" customFormat="1" ht="11.1" customHeight="1" outlineLevel="1" x14ac:dyDescent="0.2">
      <c r="A42" s="7" t="s">
        <v>46</v>
      </c>
      <c r="B42" s="7" t="s">
        <v>8</v>
      </c>
      <c r="C42" s="8">
        <v>219.70099999999999</v>
      </c>
      <c r="D42" s="8">
        <v>322.06200000000001</v>
      </c>
      <c r="E42" s="8">
        <v>342.18799999999999</v>
      </c>
      <c r="F42" s="8">
        <v>247.405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2">
        <f>VLOOKUP(A:A,[2]TDSheet!$A:$F,6,0)</f>
        <v>384.17899999999997</v>
      </c>
      <c r="K42" s="12">
        <f t="shared" si="11"/>
        <v>-41.990999999999985</v>
      </c>
      <c r="L42" s="12">
        <f>VLOOKUP(A:A,[1]TDSheet!$A:$L,12,0)</f>
        <v>0</v>
      </c>
      <c r="M42" s="12">
        <f>VLOOKUP(A:A,[1]TDSheet!$A:$M,13,0)</f>
        <v>100</v>
      </c>
      <c r="N42" s="12">
        <f>VLOOKUP(A:A,[1]TDSheet!$A:$W,23,0)</f>
        <v>100</v>
      </c>
      <c r="O42" s="12">
        <f>VLOOKUP(A:A,[3]TDSheet!$A:$C,3,0)</f>
        <v>75</v>
      </c>
      <c r="P42" s="12"/>
      <c r="Q42" s="12"/>
      <c r="R42" s="12"/>
      <c r="S42" s="12"/>
      <c r="T42" s="14"/>
      <c r="U42" s="14"/>
      <c r="V42" s="12">
        <f t="shared" si="12"/>
        <v>59.9876</v>
      </c>
      <c r="W42" s="14"/>
      <c r="X42" s="15">
        <f t="shared" si="13"/>
        <v>7.4582913802185784</v>
      </c>
      <c r="Y42" s="12">
        <f t="shared" si="14"/>
        <v>4.1242690155965569</v>
      </c>
      <c r="Z42" s="12"/>
      <c r="AA42" s="12"/>
      <c r="AB42" s="12">
        <f>VLOOKUP(A:A,[1]TDSheet!$A:$AB,28,0)</f>
        <v>42.25</v>
      </c>
      <c r="AC42" s="12">
        <f>VLOOKUP(A:A,[1]TDSheet!$A:$AC,29,0)</f>
        <v>0</v>
      </c>
      <c r="AD42" s="12">
        <f>VLOOKUP(A:A,[1]TDSheet!$A:$AD,30,0)</f>
        <v>60.8294</v>
      </c>
      <c r="AE42" s="12">
        <f>VLOOKUP(A:A,[1]TDSheet!$A:$AE,31,0)</f>
        <v>65.154200000000003</v>
      </c>
      <c r="AF42" s="12">
        <f>VLOOKUP(A:A,[4]TDSheet!$A:$D,4,0)</f>
        <v>45.448</v>
      </c>
      <c r="AG42" s="12">
        <f>VLOOKUP(A:A,[1]TDSheet!$A:$AG,33,0)</f>
        <v>0</v>
      </c>
      <c r="AH42" s="12">
        <f t="shared" si="15"/>
        <v>0</v>
      </c>
      <c r="AI42" s="12">
        <f t="shared" si="16"/>
        <v>0</v>
      </c>
      <c r="AJ42" s="12">
        <f t="shared" si="17"/>
        <v>75</v>
      </c>
    </row>
    <row r="43" spans="1:36" s="1" customFormat="1" ht="21.95" customHeight="1" outlineLevel="1" x14ac:dyDescent="0.2">
      <c r="A43" s="7" t="s">
        <v>47</v>
      </c>
      <c r="B43" s="7" t="s">
        <v>8</v>
      </c>
      <c r="C43" s="8">
        <v>2.9660000000000002</v>
      </c>
      <c r="D43" s="8">
        <v>438.84100000000001</v>
      </c>
      <c r="E43" s="8">
        <v>407.12</v>
      </c>
      <c r="F43" s="8">
        <v>45.209000000000003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2">
        <f>VLOOKUP(A:A,[2]TDSheet!$A:$F,6,0)</f>
        <v>533.18100000000004</v>
      </c>
      <c r="K43" s="12">
        <f t="shared" si="11"/>
        <v>-126.06100000000004</v>
      </c>
      <c r="L43" s="12">
        <f>VLOOKUP(A:A,[1]TDSheet!$A:$L,12,0)</f>
        <v>0</v>
      </c>
      <c r="M43" s="12">
        <f>VLOOKUP(A:A,[1]TDSheet!$A:$M,13,0)</f>
        <v>200</v>
      </c>
      <c r="N43" s="12">
        <f>VLOOKUP(A:A,[1]TDSheet!$A:$W,23,0)</f>
        <v>100</v>
      </c>
      <c r="O43" s="12">
        <f>VLOOKUP(A:A,[3]TDSheet!$A:$C,3,0)</f>
        <v>99</v>
      </c>
      <c r="P43" s="12"/>
      <c r="Q43" s="12"/>
      <c r="R43" s="12"/>
      <c r="S43" s="12"/>
      <c r="T43" s="14">
        <v>100</v>
      </c>
      <c r="U43" s="14"/>
      <c r="V43" s="12">
        <f t="shared" si="12"/>
        <v>63.518600000000006</v>
      </c>
      <c r="W43" s="14"/>
      <c r="X43" s="15">
        <f t="shared" si="13"/>
        <v>7.0091122915177593</v>
      </c>
      <c r="Y43" s="12">
        <f t="shared" si="14"/>
        <v>0.71174427647964533</v>
      </c>
      <c r="Z43" s="12"/>
      <c r="AA43" s="12"/>
      <c r="AB43" s="12">
        <f>VLOOKUP(A:A,[1]TDSheet!$A:$AB,28,0)</f>
        <v>89.527000000000001</v>
      </c>
      <c r="AC43" s="12">
        <f>VLOOKUP(A:A,[1]TDSheet!$A:$AC,29,0)</f>
        <v>0</v>
      </c>
      <c r="AD43" s="12">
        <f>VLOOKUP(A:A,[1]TDSheet!$A:$AD,30,0)</f>
        <v>32.235799999999998</v>
      </c>
      <c r="AE43" s="12">
        <f>VLOOKUP(A:A,[1]TDSheet!$A:$AE,31,0)</f>
        <v>42.845800000000004</v>
      </c>
      <c r="AF43" s="12">
        <f>VLOOKUP(A:A,[4]TDSheet!$A:$D,4,0)</f>
        <v>61.973999999999997</v>
      </c>
      <c r="AG43" s="12">
        <f>VLOOKUP(A:A,[1]TDSheet!$A:$AG,33,0)</f>
        <v>0</v>
      </c>
      <c r="AH43" s="12">
        <f t="shared" si="15"/>
        <v>100</v>
      </c>
      <c r="AI43" s="12">
        <f t="shared" si="16"/>
        <v>0</v>
      </c>
      <c r="AJ43" s="12">
        <f t="shared" si="17"/>
        <v>99</v>
      </c>
    </row>
    <row r="44" spans="1:36" s="1" customFormat="1" ht="11.1" customHeight="1" outlineLevel="1" x14ac:dyDescent="0.2">
      <c r="A44" s="7" t="s">
        <v>48</v>
      </c>
      <c r="B44" s="7" t="s">
        <v>8</v>
      </c>
      <c r="C44" s="8">
        <v>20.532</v>
      </c>
      <c r="D44" s="8">
        <v>30.359000000000002</v>
      </c>
      <c r="E44" s="8">
        <v>13.138999999999999</v>
      </c>
      <c r="F44" s="8">
        <v>39.591999999999999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2">
        <f>VLOOKUP(A:A,[2]TDSheet!$A:$F,6,0)</f>
        <v>16.454000000000001</v>
      </c>
      <c r="K44" s="12">
        <f t="shared" si="11"/>
        <v>-3.3150000000000013</v>
      </c>
      <c r="L44" s="12">
        <f>VLOOKUP(A:A,[1]TDSheet!$A:$L,12,0)</f>
        <v>0</v>
      </c>
      <c r="M44" s="12">
        <f>VLOOKUP(A:A,[1]TDSheet!$A:$M,13,0)</f>
        <v>0</v>
      </c>
      <c r="N44" s="12">
        <f>VLOOKUP(A:A,[1]TDSheet!$A:$W,23,0)</f>
        <v>0</v>
      </c>
      <c r="O44" s="12">
        <f>VLOOKUP(A:A,[3]TDSheet!$A:$C,3,0)</f>
        <v>0</v>
      </c>
      <c r="P44" s="12"/>
      <c r="Q44" s="12"/>
      <c r="R44" s="12"/>
      <c r="S44" s="12"/>
      <c r="T44" s="14"/>
      <c r="U44" s="14"/>
      <c r="V44" s="12">
        <f t="shared" si="12"/>
        <v>2.6277999999999997</v>
      </c>
      <c r="W44" s="14"/>
      <c r="X44" s="15">
        <f t="shared" si="13"/>
        <v>15.066595631326587</v>
      </c>
      <c r="Y44" s="12">
        <f t="shared" si="14"/>
        <v>15.066595631326587</v>
      </c>
      <c r="Z44" s="12"/>
      <c r="AA44" s="12"/>
      <c r="AB44" s="12">
        <f>VLOOKUP(A:A,[1]TDSheet!$A:$AB,28,0)</f>
        <v>0</v>
      </c>
      <c r="AC44" s="12">
        <f>VLOOKUP(A:A,[1]TDSheet!$A:$AC,29,0)</f>
        <v>0</v>
      </c>
      <c r="AD44" s="12">
        <f>VLOOKUP(A:A,[1]TDSheet!$A:$AD,30,0)</f>
        <v>3.2986000000000004</v>
      </c>
      <c r="AE44" s="12">
        <f>VLOOKUP(A:A,[1]TDSheet!$A:$AE,31,0)</f>
        <v>4.7804000000000002</v>
      </c>
      <c r="AF44" s="12">
        <f>VLOOKUP(A:A,[4]TDSheet!$A:$D,4,0)</f>
        <v>3.2240000000000002</v>
      </c>
      <c r="AG44" s="12" t="e">
        <f>VLOOKUP(A:A,[1]TDSheet!$A:$AG,33,0)</f>
        <v>#N/A</v>
      </c>
      <c r="AH44" s="12">
        <f t="shared" si="15"/>
        <v>0</v>
      </c>
      <c r="AI44" s="12">
        <f t="shared" si="16"/>
        <v>0</v>
      </c>
      <c r="AJ44" s="12">
        <f t="shared" si="17"/>
        <v>0</v>
      </c>
    </row>
    <row r="45" spans="1:36" s="1" customFormat="1" ht="11.1" customHeight="1" outlineLevel="1" x14ac:dyDescent="0.2">
      <c r="A45" s="7" t="s">
        <v>49</v>
      </c>
      <c r="B45" s="7" t="s">
        <v>8</v>
      </c>
      <c r="C45" s="8">
        <v>2.859</v>
      </c>
      <c r="D45" s="8">
        <v>1143.7249999999999</v>
      </c>
      <c r="E45" s="8">
        <v>700.06100000000004</v>
      </c>
      <c r="F45" s="8">
        <v>459.63099999999997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2">
        <f>VLOOKUP(A:A,[2]TDSheet!$A:$F,6,0)</f>
        <v>799.39099999999996</v>
      </c>
      <c r="K45" s="12">
        <f t="shared" si="11"/>
        <v>-99.329999999999927</v>
      </c>
      <c r="L45" s="12">
        <f>VLOOKUP(A:A,[1]TDSheet!$A:$L,12,0)</f>
        <v>0</v>
      </c>
      <c r="M45" s="12">
        <f>VLOOKUP(A:A,[1]TDSheet!$A:$M,13,0)</f>
        <v>200</v>
      </c>
      <c r="N45" s="12">
        <f>VLOOKUP(A:A,[1]TDSheet!$A:$W,23,0)</f>
        <v>150</v>
      </c>
      <c r="O45" s="12">
        <f>VLOOKUP(A:A,[3]TDSheet!$A:$C,3,0)</f>
        <v>145</v>
      </c>
      <c r="P45" s="12"/>
      <c r="Q45" s="12"/>
      <c r="R45" s="12"/>
      <c r="S45" s="12"/>
      <c r="T45" s="14"/>
      <c r="U45" s="14"/>
      <c r="V45" s="12">
        <f t="shared" si="12"/>
        <v>121.029</v>
      </c>
      <c r="W45" s="14"/>
      <c r="X45" s="15">
        <f t="shared" si="13"/>
        <v>6.6895620058002629</v>
      </c>
      <c r="Y45" s="12">
        <f t="shared" si="14"/>
        <v>3.7976931148732946</v>
      </c>
      <c r="Z45" s="12"/>
      <c r="AA45" s="12"/>
      <c r="AB45" s="12">
        <f>VLOOKUP(A:A,[1]TDSheet!$A:$AB,28,0)</f>
        <v>94.915999999999997</v>
      </c>
      <c r="AC45" s="12">
        <f>VLOOKUP(A:A,[1]TDSheet!$A:$AC,29,0)</f>
        <v>0</v>
      </c>
      <c r="AD45" s="12">
        <f>VLOOKUP(A:A,[1]TDSheet!$A:$AD,30,0)</f>
        <v>89.828400000000016</v>
      </c>
      <c r="AE45" s="12">
        <f>VLOOKUP(A:A,[1]TDSheet!$A:$AE,31,0)</f>
        <v>130.87719999999999</v>
      </c>
      <c r="AF45" s="12">
        <f>VLOOKUP(A:A,[4]TDSheet!$A:$D,4,0)</f>
        <v>93.799000000000007</v>
      </c>
      <c r="AG45" s="12">
        <f>VLOOKUP(A:A,[1]TDSheet!$A:$AG,33,0)</f>
        <v>0</v>
      </c>
      <c r="AH45" s="12">
        <f t="shared" si="15"/>
        <v>0</v>
      </c>
      <c r="AI45" s="12">
        <f t="shared" si="16"/>
        <v>0</v>
      </c>
      <c r="AJ45" s="12">
        <f t="shared" si="17"/>
        <v>145</v>
      </c>
    </row>
    <row r="46" spans="1:36" s="1" customFormat="1" ht="11.1" customHeight="1" outlineLevel="1" x14ac:dyDescent="0.2">
      <c r="A46" s="7" t="s">
        <v>50</v>
      </c>
      <c r="B46" s="7" t="s">
        <v>8</v>
      </c>
      <c r="C46" s="8">
        <v>44.643000000000001</v>
      </c>
      <c r="D46" s="8">
        <v>101.506</v>
      </c>
      <c r="E46" s="8">
        <v>117.13500000000001</v>
      </c>
      <c r="F46" s="8">
        <v>29.713000000000001</v>
      </c>
      <c r="G46" s="1" t="str">
        <f>VLOOKUP(A:A,[1]TDSheet!$A:$G,7,0)</f>
        <v>н</v>
      </c>
      <c r="H46" s="1">
        <f>VLOOKUP(A:A,[1]TDSheet!$A:$H,8,0)</f>
        <v>1</v>
      </c>
      <c r="I46" s="1" t="e">
        <f>VLOOKUP(A:A,[1]TDSheet!$A:$I,9,0)</f>
        <v>#N/A</v>
      </c>
      <c r="J46" s="12">
        <f>VLOOKUP(A:A,[2]TDSheet!$A:$F,6,0)</f>
        <v>122.426</v>
      </c>
      <c r="K46" s="12">
        <f t="shared" si="11"/>
        <v>-5.2909999999999968</v>
      </c>
      <c r="L46" s="12">
        <f>VLOOKUP(A:A,[1]TDSheet!$A:$L,12,0)</f>
        <v>0</v>
      </c>
      <c r="M46" s="12">
        <f>VLOOKUP(A:A,[1]TDSheet!$A:$M,13,0)</f>
        <v>0</v>
      </c>
      <c r="N46" s="12">
        <f>VLOOKUP(A:A,[1]TDSheet!$A:$W,23,0)</f>
        <v>0</v>
      </c>
      <c r="O46" s="12">
        <f>VLOOKUP(A:A,[3]TDSheet!$A:$C,3,0)</f>
        <v>90</v>
      </c>
      <c r="P46" s="12"/>
      <c r="Q46" s="12"/>
      <c r="R46" s="12"/>
      <c r="S46" s="12"/>
      <c r="T46" s="14"/>
      <c r="U46" s="14"/>
      <c r="V46" s="12">
        <f t="shared" si="12"/>
        <v>3.1258000000000008</v>
      </c>
      <c r="W46" s="14"/>
      <c r="X46" s="15">
        <f t="shared" si="13"/>
        <v>9.5057265340072927</v>
      </c>
      <c r="Y46" s="12">
        <f t="shared" si="14"/>
        <v>9.5057265340072927</v>
      </c>
      <c r="Z46" s="12"/>
      <c r="AA46" s="12"/>
      <c r="AB46" s="12">
        <f>VLOOKUP(A:A,[1]TDSheet!$A:$AB,28,0)</f>
        <v>101.506</v>
      </c>
      <c r="AC46" s="12">
        <f>VLOOKUP(A:A,[1]TDSheet!$A:$AC,29,0)</f>
        <v>0</v>
      </c>
      <c r="AD46" s="12">
        <f>VLOOKUP(A:A,[1]TDSheet!$A:$AD,30,0)</f>
        <v>3.9517999999999995</v>
      </c>
      <c r="AE46" s="12">
        <f>VLOOKUP(A:A,[1]TDSheet!$A:$AE,31,0)</f>
        <v>2.5336000000000012</v>
      </c>
      <c r="AF46" s="12">
        <f>VLOOKUP(A:A,[4]TDSheet!$A:$D,4,0)</f>
        <v>5.0380000000000003</v>
      </c>
      <c r="AG46" s="12" t="str">
        <f>VLOOKUP(A:A,[1]TDSheet!$A:$AG,33,0)</f>
        <v>???</v>
      </c>
      <c r="AH46" s="12">
        <f t="shared" si="15"/>
        <v>0</v>
      </c>
      <c r="AI46" s="12">
        <f t="shared" si="16"/>
        <v>0</v>
      </c>
      <c r="AJ46" s="12">
        <f t="shared" si="17"/>
        <v>90</v>
      </c>
    </row>
    <row r="47" spans="1:36" s="1" customFormat="1" ht="11.1" customHeight="1" outlineLevel="1" x14ac:dyDescent="0.2">
      <c r="A47" s="7" t="s">
        <v>51</v>
      </c>
      <c r="B47" s="7" t="s">
        <v>8</v>
      </c>
      <c r="C47" s="8">
        <v>88.992000000000004</v>
      </c>
      <c r="D47" s="8">
        <v>297.29399999999998</v>
      </c>
      <c r="E47" s="8">
        <v>280.41199999999998</v>
      </c>
      <c r="F47" s="8">
        <v>129.517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2">
        <f>VLOOKUP(A:A,[2]TDSheet!$A:$F,6,0)</f>
        <v>287.89100000000002</v>
      </c>
      <c r="K47" s="12">
        <f t="shared" si="11"/>
        <v>-7.4790000000000418</v>
      </c>
      <c r="L47" s="12">
        <f>VLOOKUP(A:A,[1]TDSheet!$A:$L,12,0)</f>
        <v>0</v>
      </c>
      <c r="M47" s="12">
        <f>VLOOKUP(A:A,[1]TDSheet!$A:$M,13,0)</f>
        <v>30</v>
      </c>
      <c r="N47" s="12">
        <f>VLOOKUP(A:A,[1]TDSheet!$A:$W,23,0)</f>
        <v>20</v>
      </c>
      <c r="O47" s="12">
        <f>VLOOKUP(A:A,[3]TDSheet!$A:$C,3,0)</f>
        <v>90</v>
      </c>
      <c r="P47" s="12"/>
      <c r="Q47" s="12"/>
      <c r="R47" s="12"/>
      <c r="S47" s="12"/>
      <c r="T47" s="14"/>
      <c r="U47" s="14"/>
      <c r="V47" s="12">
        <f t="shared" si="12"/>
        <v>28.263199999999994</v>
      </c>
      <c r="W47" s="14"/>
      <c r="X47" s="15">
        <f t="shared" si="13"/>
        <v>6.3516162359534674</v>
      </c>
      <c r="Y47" s="12">
        <f t="shared" si="14"/>
        <v>4.5825313481842125</v>
      </c>
      <c r="Z47" s="12"/>
      <c r="AA47" s="12"/>
      <c r="AB47" s="12">
        <f>VLOOKUP(A:A,[1]TDSheet!$A:$AB,28,0)</f>
        <v>139.096</v>
      </c>
      <c r="AC47" s="12">
        <f>VLOOKUP(A:A,[1]TDSheet!$A:$AC,29,0)</f>
        <v>0</v>
      </c>
      <c r="AD47" s="12">
        <f>VLOOKUP(A:A,[1]TDSheet!$A:$AD,30,0)</f>
        <v>34.113199999999992</v>
      </c>
      <c r="AE47" s="12">
        <f>VLOOKUP(A:A,[1]TDSheet!$A:$AE,31,0)</f>
        <v>32.902000000000001</v>
      </c>
      <c r="AF47" s="12">
        <f>VLOOKUP(A:A,[4]TDSheet!$A:$D,4,0)</f>
        <v>26.132000000000001</v>
      </c>
      <c r="AG47" s="12">
        <f>VLOOKUP(A:A,[1]TDSheet!$A:$AG,33,0)</f>
        <v>0</v>
      </c>
      <c r="AH47" s="12">
        <f t="shared" si="15"/>
        <v>0</v>
      </c>
      <c r="AI47" s="12">
        <f t="shared" si="16"/>
        <v>0</v>
      </c>
      <c r="AJ47" s="12">
        <f t="shared" si="17"/>
        <v>90</v>
      </c>
    </row>
    <row r="48" spans="1:36" s="1" customFormat="1" ht="11.1" customHeight="1" outlineLevel="1" x14ac:dyDescent="0.2">
      <c r="A48" s="7" t="s">
        <v>52</v>
      </c>
      <c r="B48" s="7" t="s">
        <v>8</v>
      </c>
      <c r="C48" s="8">
        <v>166.54300000000001</v>
      </c>
      <c r="D48" s="8">
        <v>255.94300000000001</v>
      </c>
      <c r="E48" s="8">
        <v>274.60399999999998</v>
      </c>
      <c r="F48" s="8">
        <v>173.47499999999999</v>
      </c>
      <c r="G48" s="1" t="str">
        <f>VLOOKUP(A:A,[1]TDSheet!$A:$G,7,0)</f>
        <v>н</v>
      </c>
      <c r="H48" s="1">
        <f>VLOOKUP(A:A,[1]TDSheet!$A:$H,8,0)</f>
        <v>1</v>
      </c>
      <c r="I48" s="1" t="e">
        <f>VLOOKUP(A:A,[1]TDSheet!$A:$I,9,0)</f>
        <v>#N/A</v>
      </c>
      <c r="J48" s="12">
        <f>VLOOKUP(A:A,[2]TDSheet!$A:$F,6,0)</f>
        <v>297.97899999999998</v>
      </c>
      <c r="K48" s="12">
        <f t="shared" si="11"/>
        <v>-23.375</v>
      </c>
      <c r="L48" s="12">
        <f>VLOOKUP(A:A,[1]TDSheet!$A:$L,12,0)</f>
        <v>0</v>
      </c>
      <c r="M48" s="12">
        <f>VLOOKUP(A:A,[1]TDSheet!$A:$M,13,0)</f>
        <v>80</v>
      </c>
      <c r="N48" s="12">
        <f>VLOOKUP(A:A,[1]TDSheet!$A:$W,23,0)</f>
        <v>20</v>
      </c>
      <c r="O48" s="12">
        <f>VLOOKUP(A:A,[3]TDSheet!$A:$C,3,0)</f>
        <v>85.5</v>
      </c>
      <c r="P48" s="12"/>
      <c r="Q48" s="12"/>
      <c r="R48" s="12"/>
      <c r="S48" s="12"/>
      <c r="T48" s="14"/>
      <c r="U48" s="14"/>
      <c r="V48" s="12">
        <f t="shared" si="12"/>
        <v>39.446799999999996</v>
      </c>
      <c r="W48" s="14"/>
      <c r="X48" s="15">
        <f t="shared" si="13"/>
        <v>6.932755001673141</v>
      </c>
      <c r="Y48" s="12">
        <f t="shared" si="14"/>
        <v>4.3976951235588189</v>
      </c>
      <c r="Z48" s="12"/>
      <c r="AA48" s="12"/>
      <c r="AB48" s="12">
        <f>VLOOKUP(A:A,[1]TDSheet!$A:$AB,28,0)</f>
        <v>77.37</v>
      </c>
      <c r="AC48" s="12">
        <f>VLOOKUP(A:A,[1]TDSheet!$A:$AC,29,0)</f>
        <v>0</v>
      </c>
      <c r="AD48" s="12">
        <f>VLOOKUP(A:A,[1]TDSheet!$A:$AD,30,0)</f>
        <v>53.095799999999997</v>
      </c>
      <c r="AE48" s="12">
        <f>VLOOKUP(A:A,[1]TDSheet!$A:$AE,31,0)</f>
        <v>45.2684</v>
      </c>
      <c r="AF48" s="12">
        <f>VLOOKUP(A:A,[4]TDSheet!$A:$D,4,0)</f>
        <v>33.384</v>
      </c>
      <c r="AG48" s="12">
        <f>VLOOKUP(A:A,[1]TDSheet!$A:$AG,33,0)</f>
        <v>0</v>
      </c>
      <c r="AH48" s="12">
        <f t="shared" si="15"/>
        <v>0</v>
      </c>
      <c r="AI48" s="12">
        <f t="shared" si="16"/>
        <v>0</v>
      </c>
      <c r="AJ48" s="12">
        <f t="shared" si="17"/>
        <v>85.5</v>
      </c>
    </row>
    <row r="49" spans="1:36" s="1" customFormat="1" ht="11.1" customHeight="1" outlineLevel="1" x14ac:dyDescent="0.2">
      <c r="A49" s="7" t="s">
        <v>53</v>
      </c>
      <c r="B49" s="7" t="s">
        <v>8</v>
      </c>
      <c r="C49" s="8">
        <v>594.79300000000001</v>
      </c>
      <c r="D49" s="8">
        <v>2022.153</v>
      </c>
      <c r="E49" s="8">
        <v>1863.62</v>
      </c>
      <c r="F49" s="8">
        <v>971.35699999999997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2">
        <f>VLOOKUP(A:A,[2]TDSheet!$A:$F,6,0)</f>
        <v>1828.4960000000001</v>
      </c>
      <c r="K49" s="12">
        <f t="shared" si="11"/>
        <v>35.123999999999796</v>
      </c>
      <c r="L49" s="12">
        <f>VLOOKUP(A:A,[1]TDSheet!$A:$L,12,0)</f>
        <v>0</v>
      </c>
      <c r="M49" s="12">
        <f>VLOOKUP(A:A,[1]TDSheet!$A:$M,13,0)</f>
        <v>520</v>
      </c>
      <c r="N49" s="12">
        <f>VLOOKUP(A:A,[1]TDSheet!$A:$W,23,0)</f>
        <v>420</v>
      </c>
      <c r="O49" s="12">
        <f>VLOOKUP(A:A,[3]TDSheet!$A:$C,3,0)</f>
        <v>135</v>
      </c>
      <c r="P49" s="12"/>
      <c r="Q49" s="12"/>
      <c r="R49" s="12"/>
      <c r="S49" s="12"/>
      <c r="T49" s="14">
        <v>100</v>
      </c>
      <c r="U49" s="14"/>
      <c r="V49" s="12">
        <f t="shared" si="12"/>
        <v>314.45259999999996</v>
      </c>
      <c r="W49" s="14"/>
      <c r="X49" s="15">
        <f t="shared" si="13"/>
        <v>6.3963757971789716</v>
      </c>
      <c r="Y49" s="12">
        <f t="shared" si="14"/>
        <v>3.0890410828213857</v>
      </c>
      <c r="Z49" s="12"/>
      <c r="AA49" s="12"/>
      <c r="AB49" s="12">
        <f>VLOOKUP(A:A,[1]TDSheet!$A:$AB,28,0)</f>
        <v>291.35700000000003</v>
      </c>
      <c r="AC49" s="12">
        <f>VLOOKUP(A:A,[1]TDSheet!$A:$AC,29,0)</f>
        <v>0</v>
      </c>
      <c r="AD49" s="12">
        <f>VLOOKUP(A:A,[1]TDSheet!$A:$AD,30,0)</f>
        <v>293.61939999999998</v>
      </c>
      <c r="AE49" s="12">
        <f>VLOOKUP(A:A,[1]TDSheet!$A:$AE,31,0)</f>
        <v>331.66459999999995</v>
      </c>
      <c r="AF49" s="12">
        <f>VLOOKUP(A:A,[4]TDSheet!$A:$D,4,0)</f>
        <v>358.63299999999998</v>
      </c>
      <c r="AG49" s="12" t="str">
        <f>VLOOKUP(A:A,[1]TDSheet!$A:$AG,33,0)</f>
        <v>продокт</v>
      </c>
      <c r="AH49" s="12">
        <f t="shared" si="15"/>
        <v>100</v>
      </c>
      <c r="AI49" s="12">
        <f t="shared" si="16"/>
        <v>0</v>
      </c>
      <c r="AJ49" s="12">
        <f t="shared" si="17"/>
        <v>135</v>
      </c>
    </row>
    <row r="50" spans="1:36" s="1" customFormat="1" ht="21.95" customHeight="1" outlineLevel="1" x14ac:dyDescent="0.2">
      <c r="A50" s="7" t="s">
        <v>54</v>
      </c>
      <c r="B50" s="7" t="s">
        <v>8</v>
      </c>
      <c r="C50" s="8">
        <v>52.738999999999997</v>
      </c>
      <c r="D50" s="8">
        <v>104.29300000000001</v>
      </c>
      <c r="E50" s="8">
        <v>125.727</v>
      </c>
      <c r="F50" s="8">
        <v>38.103999999999999</v>
      </c>
      <c r="G50" s="1">
        <f>VLOOKUP(A:A,[1]TDSheet!$A:$G,7,0)</f>
        <v>0</v>
      </c>
      <c r="H50" s="1">
        <f>VLOOKUP(A:A,[1]TDSheet!$A:$H,8,0)</f>
        <v>1</v>
      </c>
      <c r="I50" s="1" t="e">
        <f>VLOOKUP(A:A,[1]TDSheet!$A:$I,9,0)</f>
        <v>#N/A</v>
      </c>
      <c r="J50" s="12">
        <f>VLOOKUP(A:A,[2]TDSheet!$A:$F,6,0)</f>
        <v>128.69499999999999</v>
      </c>
      <c r="K50" s="12">
        <f t="shared" si="11"/>
        <v>-2.9679999999999893</v>
      </c>
      <c r="L50" s="12">
        <f>VLOOKUP(A:A,[1]TDSheet!$A:$L,12,0)</f>
        <v>0</v>
      </c>
      <c r="M50" s="12">
        <f>VLOOKUP(A:A,[1]TDSheet!$A:$M,13,0)</f>
        <v>20</v>
      </c>
      <c r="N50" s="12">
        <f>VLOOKUP(A:A,[1]TDSheet!$A:$W,23,0)</f>
        <v>30</v>
      </c>
      <c r="O50" s="12">
        <f>VLOOKUP(A:A,[3]TDSheet!$A:$C,3,0)</f>
        <v>75</v>
      </c>
      <c r="P50" s="12"/>
      <c r="Q50" s="12"/>
      <c r="R50" s="12"/>
      <c r="S50" s="12"/>
      <c r="T50" s="14"/>
      <c r="U50" s="14"/>
      <c r="V50" s="12">
        <f t="shared" si="12"/>
        <v>10.527000000000001</v>
      </c>
      <c r="W50" s="14"/>
      <c r="X50" s="15">
        <f t="shared" si="13"/>
        <v>8.3693359931604441</v>
      </c>
      <c r="Y50" s="12">
        <f t="shared" si="14"/>
        <v>3.6196447230929985</v>
      </c>
      <c r="Z50" s="12"/>
      <c r="AA50" s="12"/>
      <c r="AB50" s="12">
        <f>VLOOKUP(A:A,[1]TDSheet!$A:$AB,28,0)</f>
        <v>73.091999999999999</v>
      </c>
      <c r="AC50" s="12">
        <f>VLOOKUP(A:A,[1]TDSheet!$A:$AC,29,0)</f>
        <v>0</v>
      </c>
      <c r="AD50" s="12">
        <f>VLOOKUP(A:A,[1]TDSheet!$A:$AD,30,0)</f>
        <v>14.363799999999998</v>
      </c>
      <c r="AE50" s="12">
        <f>VLOOKUP(A:A,[1]TDSheet!$A:$AE,31,0)</f>
        <v>9.3045999999999989</v>
      </c>
      <c r="AF50" s="12">
        <f>VLOOKUP(A:A,[4]TDSheet!$A:$D,4,0)</f>
        <v>9.4909999999999997</v>
      </c>
      <c r="AG50" s="12">
        <f>VLOOKUP(A:A,[1]TDSheet!$A:$AG,33,0)</f>
        <v>0</v>
      </c>
      <c r="AH50" s="12">
        <f t="shared" si="15"/>
        <v>0</v>
      </c>
      <c r="AI50" s="12">
        <f t="shared" si="16"/>
        <v>0</v>
      </c>
      <c r="AJ50" s="12">
        <f t="shared" si="17"/>
        <v>75</v>
      </c>
    </row>
    <row r="51" spans="1:36" s="1" customFormat="1" ht="11.1" customHeight="1" outlineLevel="1" x14ac:dyDescent="0.2">
      <c r="A51" s="7" t="s">
        <v>55</v>
      </c>
      <c r="B51" s="7" t="s">
        <v>8</v>
      </c>
      <c r="C51" s="8">
        <v>170.78299999999999</v>
      </c>
      <c r="D51" s="8">
        <v>152.05099999999999</v>
      </c>
      <c r="E51" s="8">
        <v>251.68</v>
      </c>
      <c r="F51" s="8">
        <v>122.607</v>
      </c>
      <c r="G51" s="1" t="str">
        <f>VLOOKUP(A:A,[1]TDSheet!$A:$G,7,0)</f>
        <v>н</v>
      </c>
      <c r="H51" s="1">
        <f>VLOOKUP(A:A,[1]TDSheet!$A:$H,8,0)</f>
        <v>1</v>
      </c>
      <c r="I51" s="1" t="e">
        <f>VLOOKUP(A:A,[1]TDSheet!$A:$I,9,0)</f>
        <v>#N/A</v>
      </c>
      <c r="J51" s="12">
        <f>VLOOKUP(A:A,[2]TDSheet!$A:$F,6,0)</f>
        <v>253.55500000000001</v>
      </c>
      <c r="K51" s="12">
        <f t="shared" si="11"/>
        <v>-1.875</v>
      </c>
      <c r="L51" s="12">
        <f>VLOOKUP(A:A,[1]TDSheet!$A:$L,12,0)</f>
        <v>0</v>
      </c>
      <c r="M51" s="12">
        <f>VLOOKUP(A:A,[1]TDSheet!$A:$M,13,0)</f>
        <v>90</v>
      </c>
      <c r="N51" s="12">
        <f>VLOOKUP(A:A,[1]TDSheet!$A:$W,23,0)</f>
        <v>60</v>
      </c>
      <c r="O51" s="12">
        <f>VLOOKUP(A:A,[3]TDSheet!$A:$C,3,0)</f>
        <v>75</v>
      </c>
      <c r="P51" s="12"/>
      <c r="Q51" s="12"/>
      <c r="R51" s="12"/>
      <c r="S51" s="12"/>
      <c r="T51" s="14"/>
      <c r="U51" s="14"/>
      <c r="V51" s="12">
        <f t="shared" si="12"/>
        <v>33.984999999999999</v>
      </c>
      <c r="W51" s="14"/>
      <c r="X51" s="15">
        <f t="shared" si="13"/>
        <v>8.021391790495807</v>
      </c>
      <c r="Y51" s="12">
        <f t="shared" si="14"/>
        <v>3.6076798587612182</v>
      </c>
      <c r="Z51" s="12"/>
      <c r="AA51" s="12"/>
      <c r="AB51" s="12">
        <f>VLOOKUP(A:A,[1]TDSheet!$A:$AB,28,0)</f>
        <v>81.754999999999995</v>
      </c>
      <c r="AC51" s="12">
        <f>VLOOKUP(A:A,[1]TDSheet!$A:$AC,29,0)</f>
        <v>0</v>
      </c>
      <c r="AD51" s="12">
        <f>VLOOKUP(A:A,[1]TDSheet!$A:$AD,30,0)</f>
        <v>48.274999999999999</v>
      </c>
      <c r="AE51" s="12">
        <f>VLOOKUP(A:A,[1]TDSheet!$A:$AE,31,0)</f>
        <v>34.353400000000001</v>
      </c>
      <c r="AF51" s="12">
        <f>VLOOKUP(A:A,[4]TDSheet!$A:$D,4,0)</f>
        <v>17.853000000000002</v>
      </c>
      <c r="AG51" s="12">
        <f>VLOOKUP(A:A,[1]TDSheet!$A:$AG,33,0)</f>
        <v>0</v>
      </c>
      <c r="AH51" s="12">
        <f t="shared" si="15"/>
        <v>0</v>
      </c>
      <c r="AI51" s="12">
        <f t="shared" si="16"/>
        <v>0</v>
      </c>
      <c r="AJ51" s="12">
        <f t="shared" si="17"/>
        <v>75</v>
      </c>
    </row>
    <row r="52" spans="1:36" s="1" customFormat="1" ht="11.1" customHeight="1" outlineLevel="1" x14ac:dyDescent="0.2">
      <c r="A52" s="7" t="s">
        <v>56</v>
      </c>
      <c r="B52" s="7" t="s">
        <v>8</v>
      </c>
      <c r="C52" s="8">
        <v>164.68</v>
      </c>
      <c r="D52" s="8">
        <v>59.753999999999998</v>
      </c>
      <c r="E52" s="8">
        <v>146.46100000000001</v>
      </c>
      <c r="F52" s="8">
        <v>90.73</v>
      </c>
      <c r="G52" s="1">
        <f>VLOOKUP(A:A,[1]TDSheet!$A:$G,7,0)</f>
        <v>0</v>
      </c>
      <c r="H52" s="1">
        <f>VLOOKUP(A:A,[1]TDSheet!$A:$H,8,0)</f>
        <v>1</v>
      </c>
      <c r="I52" s="1" t="e">
        <f>VLOOKUP(A:A,[1]TDSheet!$A:$I,9,0)</f>
        <v>#N/A</v>
      </c>
      <c r="J52" s="12">
        <f>VLOOKUP(A:A,[2]TDSheet!$A:$F,6,0)</f>
        <v>170.255</v>
      </c>
      <c r="K52" s="12">
        <f t="shared" si="11"/>
        <v>-23.793999999999983</v>
      </c>
      <c r="L52" s="12">
        <f>VLOOKUP(A:A,[1]TDSheet!$A:$L,12,0)</f>
        <v>0</v>
      </c>
      <c r="M52" s="12">
        <f>VLOOKUP(A:A,[1]TDSheet!$A:$M,13,0)</f>
        <v>30</v>
      </c>
      <c r="N52" s="12">
        <f>VLOOKUP(A:A,[1]TDSheet!$A:$W,23,0)</f>
        <v>0</v>
      </c>
      <c r="O52" s="12">
        <f>VLOOKUP(A:A,[3]TDSheet!$A:$C,3,0)</f>
        <v>37.5</v>
      </c>
      <c r="P52" s="12"/>
      <c r="Q52" s="12"/>
      <c r="R52" s="12"/>
      <c r="S52" s="12"/>
      <c r="T52" s="14"/>
      <c r="U52" s="14"/>
      <c r="V52" s="12">
        <f t="shared" si="12"/>
        <v>18.412600000000005</v>
      </c>
      <c r="W52" s="14"/>
      <c r="X52" s="15">
        <f t="shared" si="13"/>
        <v>6.5569229766572876</v>
      </c>
      <c r="Y52" s="12">
        <f t="shared" si="14"/>
        <v>4.9276039234002793</v>
      </c>
      <c r="Z52" s="12"/>
      <c r="AA52" s="12"/>
      <c r="AB52" s="12">
        <f>VLOOKUP(A:A,[1]TDSheet!$A:$AB,28,0)</f>
        <v>54.398000000000003</v>
      </c>
      <c r="AC52" s="12">
        <f>VLOOKUP(A:A,[1]TDSheet!$A:$AC,29,0)</f>
        <v>0</v>
      </c>
      <c r="AD52" s="12">
        <f>VLOOKUP(A:A,[1]TDSheet!$A:$AD,30,0)</f>
        <v>29.863400000000002</v>
      </c>
      <c r="AE52" s="12">
        <f>VLOOKUP(A:A,[1]TDSheet!$A:$AE,31,0)</f>
        <v>17.5868</v>
      </c>
      <c r="AF52" s="12">
        <f>VLOOKUP(A:A,[4]TDSheet!$A:$D,4,0)</f>
        <v>14.253</v>
      </c>
      <c r="AG52" s="12">
        <f>VLOOKUP(A:A,[1]TDSheet!$A:$AG,33,0)</f>
        <v>0</v>
      </c>
      <c r="AH52" s="12">
        <f t="shared" si="15"/>
        <v>0</v>
      </c>
      <c r="AI52" s="12">
        <f t="shared" si="16"/>
        <v>0</v>
      </c>
      <c r="AJ52" s="12">
        <f t="shared" si="17"/>
        <v>37.5</v>
      </c>
    </row>
    <row r="53" spans="1:36" s="1" customFormat="1" ht="11.1" customHeight="1" outlineLevel="1" x14ac:dyDescent="0.2">
      <c r="A53" s="7" t="s">
        <v>57</v>
      </c>
      <c r="B53" s="7" t="s">
        <v>8</v>
      </c>
      <c r="C53" s="8">
        <v>201.35</v>
      </c>
      <c r="D53" s="8">
        <v>539.97299999999996</v>
      </c>
      <c r="E53" s="8">
        <v>494.83100000000002</v>
      </c>
      <c r="F53" s="8">
        <v>310.858</v>
      </c>
      <c r="G53" s="1" t="str">
        <f>VLOOKUP(A:A,[1]TDSheet!$A:$G,7,0)</f>
        <v>н</v>
      </c>
      <c r="H53" s="1">
        <f>VLOOKUP(A:A,[1]TDSheet!$A:$H,8,0)</f>
        <v>1</v>
      </c>
      <c r="I53" s="1" t="e">
        <f>VLOOKUP(A:A,[1]TDSheet!$A:$I,9,0)</f>
        <v>#N/A</v>
      </c>
      <c r="J53" s="12">
        <f>VLOOKUP(A:A,[2]TDSheet!$A:$F,6,0)</f>
        <v>545.55499999999995</v>
      </c>
      <c r="K53" s="12">
        <f t="shared" si="11"/>
        <v>-50.723999999999933</v>
      </c>
      <c r="L53" s="12">
        <f>VLOOKUP(A:A,[1]TDSheet!$A:$L,12,0)</f>
        <v>0</v>
      </c>
      <c r="M53" s="12">
        <f>VLOOKUP(A:A,[1]TDSheet!$A:$M,13,0)</f>
        <v>200</v>
      </c>
      <c r="N53" s="12">
        <f>VLOOKUP(A:A,[1]TDSheet!$A:$W,23,0)</f>
        <v>100</v>
      </c>
      <c r="O53" s="12">
        <f>VLOOKUP(A:A,[3]TDSheet!$A:$C,3,0)</f>
        <v>7.5</v>
      </c>
      <c r="P53" s="12"/>
      <c r="Q53" s="12"/>
      <c r="R53" s="12"/>
      <c r="S53" s="12"/>
      <c r="T53" s="14"/>
      <c r="U53" s="14"/>
      <c r="V53" s="12">
        <f t="shared" si="12"/>
        <v>85.288800000000009</v>
      </c>
      <c r="W53" s="14"/>
      <c r="X53" s="15">
        <f t="shared" si="13"/>
        <v>7.1622299762688639</v>
      </c>
      <c r="Y53" s="12">
        <f t="shared" si="14"/>
        <v>3.6447693014792093</v>
      </c>
      <c r="Z53" s="12"/>
      <c r="AA53" s="12"/>
      <c r="AB53" s="12">
        <f>VLOOKUP(A:A,[1]TDSheet!$A:$AB,28,0)</f>
        <v>68.387</v>
      </c>
      <c r="AC53" s="12">
        <f>VLOOKUP(A:A,[1]TDSheet!$A:$AC,29,0)</f>
        <v>0</v>
      </c>
      <c r="AD53" s="12">
        <f>VLOOKUP(A:A,[1]TDSheet!$A:$AD,30,0)</f>
        <v>98.277199999999993</v>
      </c>
      <c r="AE53" s="12">
        <f>VLOOKUP(A:A,[1]TDSheet!$A:$AE,31,0)</f>
        <v>90.841399999999993</v>
      </c>
      <c r="AF53" s="12">
        <f>VLOOKUP(A:A,[4]TDSheet!$A:$D,4,0)</f>
        <v>84.042000000000002</v>
      </c>
      <c r="AG53" s="12">
        <f>VLOOKUP(A:A,[1]TDSheet!$A:$AG,33,0)</f>
        <v>0</v>
      </c>
      <c r="AH53" s="12">
        <f t="shared" si="15"/>
        <v>0</v>
      </c>
      <c r="AI53" s="12">
        <f t="shared" si="16"/>
        <v>0</v>
      </c>
      <c r="AJ53" s="12">
        <f t="shared" si="17"/>
        <v>7.5</v>
      </c>
    </row>
    <row r="54" spans="1:36" s="1" customFormat="1" ht="11.1" customHeight="1" outlineLevel="1" x14ac:dyDescent="0.2">
      <c r="A54" s="7" t="s">
        <v>58</v>
      </c>
      <c r="B54" s="7" t="s">
        <v>8</v>
      </c>
      <c r="C54" s="8">
        <v>66.578999999999994</v>
      </c>
      <c r="D54" s="8">
        <v>878.65099999999995</v>
      </c>
      <c r="E54" s="8">
        <v>607.91300000000001</v>
      </c>
      <c r="F54" s="8">
        <v>378.88099999999997</v>
      </c>
      <c r="G54" s="1" t="str">
        <f>VLOOKUP(A:A,[1]TDSheet!$A:$G,7,0)</f>
        <v>н</v>
      </c>
      <c r="H54" s="1">
        <f>VLOOKUP(A:A,[1]TDSheet!$A:$H,8,0)</f>
        <v>1</v>
      </c>
      <c r="I54" s="1" t="e">
        <f>VLOOKUP(A:A,[1]TDSheet!$A:$I,9,0)</f>
        <v>#N/A</v>
      </c>
      <c r="J54" s="12">
        <f>VLOOKUP(A:A,[2]TDSheet!$A:$F,6,0)</f>
        <v>621.83500000000004</v>
      </c>
      <c r="K54" s="12">
        <f t="shared" si="11"/>
        <v>-13.922000000000025</v>
      </c>
      <c r="L54" s="12">
        <f>VLOOKUP(A:A,[1]TDSheet!$A:$L,12,0)</f>
        <v>0</v>
      </c>
      <c r="M54" s="12">
        <f>VLOOKUP(A:A,[1]TDSheet!$A:$M,13,0)</f>
        <v>150</v>
      </c>
      <c r="N54" s="12">
        <f>VLOOKUP(A:A,[1]TDSheet!$A:$W,23,0)</f>
        <v>0</v>
      </c>
      <c r="O54" s="12">
        <f>VLOOKUP(A:A,[3]TDSheet!$A:$C,3,0)</f>
        <v>45</v>
      </c>
      <c r="P54" s="12"/>
      <c r="Q54" s="12"/>
      <c r="R54" s="12"/>
      <c r="S54" s="12"/>
      <c r="T54" s="14"/>
      <c r="U54" s="14"/>
      <c r="V54" s="12">
        <f t="shared" si="12"/>
        <v>82.269199999999998</v>
      </c>
      <c r="W54" s="14"/>
      <c r="X54" s="15">
        <f t="shared" si="13"/>
        <v>6.4286634609307001</v>
      </c>
      <c r="Y54" s="12">
        <f t="shared" si="14"/>
        <v>4.6053808715776983</v>
      </c>
      <c r="Z54" s="12"/>
      <c r="AA54" s="12"/>
      <c r="AB54" s="12">
        <f>VLOOKUP(A:A,[1]TDSheet!$A:$AB,28,0)</f>
        <v>196.56700000000001</v>
      </c>
      <c r="AC54" s="12">
        <f>VLOOKUP(A:A,[1]TDSheet!$A:$AC,29,0)</f>
        <v>0</v>
      </c>
      <c r="AD54" s="12">
        <f>VLOOKUP(A:A,[1]TDSheet!$A:$AD,30,0)</f>
        <v>81.727199999999996</v>
      </c>
      <c r="AE54" s="12">
        <f>VLOOKUP(A:A,[1]TDSheet!$A:$AE,31,0)</f>
        <v>94.983400000000003</v>
      </c>
      <c r="AF54" s="12">
        <f>VLOOKUP(A:A,[4]TDSheet!$A:$D,4,0)</f>
        <v>93.207999999999998</v>
      </c>
      <c r="AG54" s="12">
        <f>VLOOKUP(A:A,[1]TDSheet!$A:$AG,33,0)</f>
        <v>0</v>
      </c>
      <c r="AH54" s="12">
        <f t="shared" si="15"/>
        <v>0</v>
      </c>
      <c r="AI54" s="12">
        <f t="shared" si="16"/>
        <v>0</v>
      </c>
      <c r="AJ54" s="12">
        <f t="shared" si="17"/>
        <v>45</v>
      </c>
    </row>
    <row r="55" spans="1:36" s="1" customFormat="1" ht="21.95" customHeight="1" outlineLevel="1" x14ac:dyDescent="0.2">
      <c r="A55" s="7" t="s">
        <v>59</v>
      </c>
      <c r="B55" s="7" t="s">
        <v>8</v>
      </c>
      <c r="C55" s="8">
        <v>167.43799999999999</v>
      </c>
      <c r="D55" s="8">
        <v>619.76300000000003</v>
      </c>
      <c r="E55" s="8">
        <v>665.279</v>
      </c>
      <c r="F55" s="8">
        <v>225.12299999999999</v>
      </c>
      <c r="G55" s="1" t="str">
        <f>VLOOKUP(A:A,[1]TDSheet!$A:$G,7,0)</f>
        <v>н</v>
      </c>
      <c r="H55" s="1">
        <f>VLOOKUP(A:A,[1]TDSheet!$A:$H,8,0)</f>
        <v>1</v>
      </c>
      <c r="I55" s="1" t="e">
        <f>VLOOKUP(A:A,[1]TDSheet!$A:$I,9,0)</f>
        <v>#N/A</v>
      </c>
      <c r="J55" s="12">
        <f>VLOOKUP(A:A,[2]TDSheet!$A:$F,6,0)</f>
        <v>672.86900000000003</v>
      </c>
      <c r="K55" s="12">
        <f t="shared" si="11"/>
        <v>-7.5900000000000318</v>
      </c>
      <c r="L55" s="12">
        <f>VLOOKUP(A:A,[1]TDSheet!$A:$L,12,0)</f>
        <v>0</v>
      </c>
      <c r="M55" s="12">
        <f>VLOOKUP(A:A,[1]TDSheet!$A:$M,13,0)</f>
        <v>300</v>
      </c>
      <c r="N55" s="12">
        <f>VLOOKUP(A:A,[1]TDSheet!$A:$W,23,0)</f>
        <v>100</v>
      </c>
      <c r="O55" s="12">
        <f>VLOOKUP(A:A,[3]TDSheet!$A:$C,3,0)</f>
        <v>30</v>
      </c>
      <c r="P55" s="12"/>
      <c r="Q55" s="12"/>
      <c r="R55" s="12"/>
      <c r="S55" s="12"/>
      <c r="T55" s="14"/>
      <c r="U55" s="14"/>
      <c r="V55" s="12">
        <f t="shared" si="12"/>
        <v>97.056399999999996</v>
      </c>
      <c r="W55" s="14"/>
      <c r="X55" s="15">
        <f t="shared" si="13"/>
        <v>6.4408220374957246</v>
      </c>
      <c r="Y55" s="12">
        <f t="shared" si="14"/>
        <v>2.319507008296207</v>
      </c>
      <c r="Z55" s="12"/>
      <c r="AA55" s="12"/>
      <c r="AB55" s="12">
        <f>VLOOKUP(A:A,[1]TDSheet!$A:$AB,28,0)</f>
        <v>179.99700000000001</v>
      </c>
      <c r="AC55" s="12">
        <f>VLOOKUP(A:A,[1]TDSheet!$A:$AC,29,0)</f>
        <v>0</v>
      </c>
      <c r="AD55" s="12">
        <f>VLOOKUP(A:A,[1]TDSheet!$A:$AD,30,0)</f>
        <v>81.100400000000008</v>
      </c>
      <c r="AE55" s="12">
        <f>VLOOKUP(A:A,[1]TDSheet!$A:$AE,31,0)</f>
        <v>85.210000000000008</v>
      </c>
      <c r="AF55" s="12">
        <f>VLOOKUP(A:A,[4]TDSheet!$A:$D,4,0)</f>
        <v>77.302999999999997</v>
      </c>
      <c r="AG55" s="12">
        <f>VLOOKUP(A:A,[1]TDSheet!$A:$AG,33,0)</f>
        <v>0</v>
      </c>
      <c r="AH55" s="12">
        <f t="shared" si="15"/>
        <v>0</v>
      </c>
      <c r="AI55" s="12">
        <f t="shared" si="16"/>
        <v>0</v>
      </c>
      <c r="AJ55" s="12">
        <f t="shared" si="17"/>
        <v>30</v>
      </c>
    </row>
    <row r="56" spans="1:36" s="1" customFormat="1" ht="11.1" customHeight="1" outlineLevel="1" x14ac:dyDescent="0.2">
      <c r="A56" s="7" t="s">
        <v>60</v>
      </c>
      <c r="B56" s="7" t="s">
        <v>14</v>
      </c>
      <c r="C56" s="8">
        <v>1150</v>
      </c>
      <c r="D56" s="8">
        <v>1946</v>
      </c>
      <c r="E56" s="8">
        <v>1823</v>
      </c>
      <c r="F56" s="8">
        <v>1444</v>
      </c>
      <c r="G56" s="1">
        <f>VLOOKUP(A:A,[1]TDSheet!$A:$G,7,0)</f>
        <v>0</v>
      </c>
      <c r="H56" s="1">
        <f>VLOOKUP(A:A,[1]TDSheet!$A:$H,8,0)</f>
        <v>0.35</v>
      </c>
      <c r="I56" s="1" t="e">
        <f>VLOOKUP(A:A,[1]TDSheet!$A:$I,9,0)</f>
        <v>#N/A</v>
      </c>
      <c r="J56" s="12">
        <f>VLOOKUP(A:A,[2]TDSheet!$A:$F,6,0)</f>
        <v>1880</v>
      </c>
      <c r="K56" s="12">
        <f t="shared" si="11"/>
        <v>-57</v>
      </c>
      <c r="L56" s="12">
        <f>VLOOKUP(A:A,[1]TDSheet!$A:$L,12,0)</f>
        <v>0</v>
      </c>
      <c r="M56" s="12">
        <f>VLOOKUP(A:A,[1]TDSheet!$A:$M,13,0)</f>
        <v>0</v>
      </c>
      <c r="N56" s="12">
        <f>VLOOKUP(A:A,[1]TDSheet!$A:$W,23,0)</f>
        <v>350</v>
      </c>
      <c r="O56" s="12">
        <f>VLOOKUP(A:A,[3]TDSheet!$A:$C,3,0)</f>
        <v>465</v>
      </c>
      <c r="P56" s="12"/>
      <c r="Q56" s="12"/>
      <c r="R56" s="12"/>
      <c r="S56" s="12"/>
      <c r="T56" s="14">
        <v>150</v>
      </c>
      <c r="U56" s="14"/>
      <c r="V56" s="12">
        <f t="shared" si="12"/>
        <v>298.60000000000002</v>
      </c>
      <c r="W56" s="14"/>
      <c r="X56" s="15">
        <f t="shared" si="13"/>
        <v>6.5103817816476885</v>
      </c>
      <c r="Y56" s="12">
        <f t="shared" si="14"/>
        <v>4.8359008707300735</v>
      </c>
      <c r="Z56" s="12"/>
      <c r="AA56" s="12"/>
      <c r="AB56" s="12">
        <f>VLOOKUP(A:A,[1]TDSheet!$A:$AB,28,0)</f>
        <v>330</v>
      </c>
      <c r="AC56" s="12">
        <f>VLOOKUP(A:A,[1]TDSheet!$A:$AC,29,0)</f>
        <v>0</v>
      </c>
      <c r="AD56" s="12">
        <f>VLOOKUP(A:A,[1]TDSheet!$A:$AD,30,0)</f>
        <v>397.8</v>
      </c>
      <c r="AE56" s="12">
        <f>VLOOKUP(A:A,[1]TDSheet!$A:$AE,31,0)</f>
        <v>357.6</v>
      </c>
      <c r="AF56" s="12">
        <f>VLOOKUP(A:A,[4]TDSheet!$A:$D,4,0)</f>
        <v>347</v>
      </c>
      <c r="AG56" s="12">
        <f>VLOOKUP(A:A,[1]TDSheet!$A:$AG,33,0)</f>
        <v>0</v>
      </c>
      <c r="AH56" s="12">
        <f t="shared" si="15"/>
        <v>52.5</v>
      </c>
      <c r="AI56" s="12">
        <f t="shared" si="16"/>
        <v>0</v>
      </c>
      <c r="AJ56" s="12">
        <f t="shared" si="17"/>
        <v>162.75</v>
      </c>
    </row>
    <row r="57" spans="1:36" s="1" customFormat="1" ht="11.1" customHeight="1" outlineLevel="1" x14ac:dyDescent="0.2">
      <c r="A57" s="7" t="s">
        <v>61</v>
      </c>
      <c r="B57" s="7" t="s">
        <v>14</v>
      </c>
      <c r="C57" s="8">
        <v>2400</v>
      </c>
      <c r="D57" s="8">
        <v>21727</v>
      </c>
      <c r="E57" s="8">
        <v>5307</v>
      </c>
      <c r="F57" s="8">
        <v>3855</v>
      </c>
      <c r="G57" s="1" t="str">
        <f>VLOOKUP(A:A,[1]TDSheet!$A:$G,7,0)</f>
        <v>акк</v>
      </c>
      <c r="H57" s="1">
        <f>VLOOKUP(A:A,[1]TDSheet!$A:$H,8,0)</f>
        <v>0.4</v>
      </c>
      <c r="I57" s="1" t="e">
        <f>VLOOKUP(A:A,[1]TDSheet!$A:$I,9,0)</f>
        <v>#N/A</v>
      </c>
      <c r="J57" s="12">
        <f>VLOOKUP(A:A,[2]TDSheet!$A:$F,6,0)</f>
        <v>5375</v>
      </c>
      <c r="K57" s="12">
        <f t="shared" si="11"/>
        <v>-68</v>
      </c>
      <c r="L57" s="12">
        <f>VLOOKUP(A:A,[1]TDSheet!$A:$L,12,0)</f>
        <v>0</v>
      </c>
      <c r="M57" s="12">
        <f>VLOOKUP(A:A,[1]TDSheet!$A:$M,13,0)</f>
        <v>3300</v>
      </c>
      <c r="N57" s="12">
        <f>VLOOKUP(A:A,[1]TDSheet!$A:$W,23,0)</f>
        <v>1500</v>
      </c>
      <c r="O57" s="12">
        <f>VLOOKUP(A:A,[3]TDSheet!$A:$C,3,0)</f>
        <v>560</v>
      </c>
      <c r="P57" s="12"/>
      <c r="Q57" s="12"/>
      <c r="R57" s="12"/>
      <c r="S57" s="12"/>
      <c r="T57" s="14"/>
      <c r="U57" s="14"/>
      <c r="V57" s="12">
        <f t="shared" si="12"/>
        <v>979.8</v>
      </c>
      <c r="W57" s="14"/>
      <c r="X57" s="15">
        <f t="shared" si="13"/>
        <v>8.8334353949785669</v>
      </c>
      <c r="Y57" s="12">
        <f t="shared" si="14"/>
        <v>3.9344764237599512</v>
      </c>
      <c r="Z57" s="12"/>
      <c r="AA57" s="12"/>
      <c r="AB57" s="12">
        <f>VLOOKUP(A:A,[1]TDSheet!$A:$AB,28,0)</f>
        <v>408</v>
      </c>
      <c r="AC57" s="12">
        <f>VLOOKUP(A:A,[1]TDSheet!$A:$AC,29,0)</f>
        <v>0</v>
      </c>
      <c r="AD57" s="12">
        <f>VLOOKUP(A:A,[1]TDSheet!$A:$AD,30,0)</f>
        <v>958.4</v>
      </c>
      <c r="AE57" s="12">
        <f>VLOOKUP(A:A,[1]TDSheet!$A:$AE,31,0)</f>
        <v>1122.8</v>
      </c>
      <c r="AF57" s="12">
        <f>VLOOKUP(A:A,[4]TDSheet!$A:$D,4,0)</f>
        <v>1004</v>
      </c>
      <c r="AG57" s="12">
        <f>VLOOKUP(A:A,[1]TDSheet!$A:$AG,33,0)</f>
        <v>0</v>
      </c>
      <c r="AH57" s="12">
        <f t="shared" si="15"/>
        <v>0</v>
      </c>
      <c r="AI57" s="12">
        <f t="shared" si="16"/>
        <v>0</v>
      </c>
      <c r="AJ57" s="12">
        <f t="shared" si="17"/>
        <v>224</v>
      </c>
    </row>
    <row r="58" spans="1:36" s="1" customFormat="1" ht="11.1" customHeight="1" outlineLevel="1" x14ac:dyDescent="0.2">
      <c r="A58" s="7" t="s">
        <v>62</v>
      </c>
      <c r="B58" s="7" t="s">
        <v>14</v>
      </c>
      <c r="C58" s="8">
        <v>1216</v>
      </c>
      <c r="D58" s="8">
        <v>3496</v>
      </c>
      <c r="E58" s="8">
        <v>3442</v>
      </c>
      <c r="F58" s="8">
        <v>1690</v>
      </c>
      <c r="G58" s="1">
        <f>VLOOKUP(A:A,[1]TDSheet!$A:$G,7,0)</f>
        <v>0</v>
      </c>
      <c r="H58" s="1">
        <f>VLOOKUP(A:A,[1]TDSheet!$A:$H,8,0)</f>
        <v>0.45</v>
      </c>
      <c r="I58" s="1" t="e">
        <f>VLOOKUP(A:A,[1]TDSheet!$A:$I,9,0)</f>
        <v>#N/A</v>
      </c>
      <c r="J58" s="12">
        <f>VLOOKUP(A:A,[2]TDSheet!$A:$F,6,0)</f>
        <v>3500</v>
      </c>
      <c r="K58" s="12">
        <f t="shared" si="11"/>
        <v>-58</v>
      </c>
      <c r="L58" s="12">
        <f>VLOOKUP(A:A,[1]TDSheet!$A:$L,12,0)</f>
        <v>0</v>
      </c>
      <c r="M58" s="12">
        <f>VLOOKUP(A:A,[1]TDSheet!$A:$M,13,0)</f>
        <v>1500</v>
      </c>
      <c r="N58" s="12">
        <f>VLOOKUP(A:A,[1]TDSheet!$A:$W,23,0)</f>
        <v>500</v>
      </c>
      <c r="O58" s="12">
        <f>VLOOKUP(A:A,[3]TDSheet!$A:$C,3,0)</f>
        <v>520</v>
      </c>
      <c r="P58" s="12"/>
      <c r="Q58" s="12"/>
      <c r="R58" s="12"/>
      <c r="S58" s="12"/>
      <c r="T58" s="14"/>
      <c r="U58" s="14"/>
      <c r="V58" s="12">
        <f t="shared" si="12"/>
        <v>562.4</v>
      </c>
      <c r="W58" s="14"/>
      <c r="X58" s="15">
        <f t="shared" si="13"/>
        <v>6.5611664295874821</v>
      </c>
      <c r="Y58" s="12">
        <f t="shared" si="14"/>
        <v>3.0049786628733997</v>
      </c>
      <c r="Z58" s="12"/>
      <c r="AA58" s="12"/>
      <c r="AB58" s="12">
        <f>VLOOKUP(A:A,[1]TDSheet!$A:$AB,28,0)</f>
        <v>630</v>
      </c>
      <c r="AC58" s="12">
        <f>VLOOKUP(A:A,[1]TDSheet!$A:$AC,29,0)</f>
        <v>0</v>
      </c>
      <c r="AD58" s="12">
        <f>VLOOKUP(A:A,[1]TDSheet!$A:$AD,30,0)</f>
        <v>491.4</v>
      </c>
      <c r="AE58" s="12">
        <f>VLOOKUP(A:A,[1]TDSheet!$A:$AE,31,0)</f>
        <v>549.79999999999995</v>
      </c>
      <c r="AF58" s="12">
        <f>VLOOKUP(A:A,[4]TDSheet!$A:$D,4,0)</f>
        <v>734</v>
      </c>
      <c r="AG58" s="12" t="str">
        <f>VLOOKUP(A:A,[1]TDSheet!$A:$AG,33,0)</f>
        <v>продокт</v>
      </c>
      <c r="AH58" s="12">
        <f t="shared" si="15"/>
        <v>0</v>
      </c>
      <c r="AI58" s="12">
        <f t="shared" si="16"/>
        <v>0</v>
      </c>
      <c r="AJ58" s="12">
        <f t="shared" si="17"/>
        <v>234</v>
      </c>
    </row>
    <row r="59" spans="1:36" s="1" customFormat="1" ht="11.1" customHeight="1" outlineLevel="1" x14ac:dyDescent="0.2">
      <c r="A59" s="7" t="s">
        <v>63</v>
      </c>
      <c r="B59" s="7" t="s">
        <v>8</v>
      </c>
      <c r="C59" s="8">
        <v>742.12</v>
      </c>
      <c r="D59" s="8">
        <v>1558.89</v>
      </c>
      <c r="E59" s="8">
        <v>638.08500000000004</v>
      </c>
      <c r="F59" s="8">
        <v>1203.307</v>
      </c>
      <c r="G59" s="1">
        <f>VLOOKUP(A:A,[1]TDSheet!$A:$G,7,0)</f>
        <v>0</v>
      </c>
      <c r="H59" s="1">
        <f>VLOOKUP(A:A,[1]TDSheet!$A:$H,8,0)</f>
        <v>1</v>
      </c>
      <c r="I59" s="1" t="e">
        <f>VLOOKUP(A:A,[1]TDSheet!$A:$I,9,0)</f>
        <v>#N/A</v>
      </c>
      <c r="J59" s="12">
        <f>VLOOKUP(A:A,[2]TDSheet!$A:$F,6,0)</f>
        <v>661.48500000000001</v>
      </c>
      <c r="K59" s="12">
        <f t="shared" si="11"/>
        <v>-23.399999999999977</v>
      </c>
      <c r="L59" s="12">
        <f>VLOOKUP(A:A,[1]TDSheet!$A:$L,12,0)</f>
        <v>0</v>
      </c>
      <c r="M59" s="12">
        <f>VLOOKUP(A:A,[1]TDSheet!$A:$M,13,0)</f>
        <v>200</v>
      </c>
      <c r="N59" s="12">
        <f>VLOOKUP(A:A,[1]TDSheet!$A:$W,23,0)</f>
        <v>200</v>
      </c>
      <c r="O59" s="12">
        <f>VLOOKUP(A:A,[3]TDSheet!$A:$C,3,0)</f>
        <v>120</v>
      </c>
      <c r="P59" s="12"/>
      <c r="Q59" s="12"/>
      <c r="R59" s="12"/>
      <c r="S59" s="12"/>
      <c r="T59" s="14"/>
      <c r="U59" s="14"/>
      <c r="V59" s="12">
        <f t="shared" si="12"/>
        <v>99.793000000000006</v>
      </c>
      <c r="W59" s="14"/>
      <c r="X59" s="15">
        <f t="shared" si="13"/>
        <v>16.066327297505836</v>
      </c>
      <c r="Y59" s="12">
        <f t="shared" si="14"/>
        <v>12.058030122353271</v>
      </c>
      <c r="Z59" s="12"/>
      <c r="AA59" s="12"/>
      <c r="AB59" s="12">
        <f>VLOOKUP(A:A,[1]TDSheet!$A:$AB,28,0)</f>
        <v>139.12</v>
      </c>
      <c r="AC59" s="12">
        <f>VLOOKUP(A:A,[1]TDSheet!$A:$AC,29,0)</f>
        <v>0</v>
      </c>
      <c r="AD59" s="12">
        <f>VLOOKUP(A:A,[1]TDSheet!$A:$AD,30,0)</f>
        <v>214.3236</v>
      </c>
      <c r="AE59" s="12">
        <f>VLOOKUP(A:A,[1]TDSheet!$A:$AE,31,0)</f>
        <v>210.55940000000001</v>
      </c>
      <c r="AF59" s="12">
        <f>VLOOKUP(A:A,[4]TDSheet!$A:$D,4,0)</f>
        <v>92.132000000000005</v>
      </c>
      <c r="AG59" s="12">
        <f>VLOOKUP(A:A,[1]TDSheet!$A:$AG,33,0)</f>
        <v>0</v>
      </c>
      <c r="AH59" s="12">
        <f t="shared" si="15"/>
        <v>0</v>
      </c>
      <c r="AI59" s="12">
        <f t="shared" si="16"/>
        <v>0</v>
      </c>
      <c r="AJ59" s="12">
        <f t="shared" si="17"/>
        <v>120</v>
      </c>
    </row>
    <row r="60" spans="1:36" s="1" customFormat="1" ht="11.1" customHeight="1" outlineLevel="1" x14ac:dyDescent="0.2">
      <c r="A60" s="7" t="s">
        <v>64</v>
      </c>
      <c r="B60" s="7" t="s">
        <v>14</v>
      </c>
      <c r="C60" s="8">
        <v>79</v>
      </c>
      <c r="D60" s="8">
        <v>505</v>
      </c>
      <c r="E60" s="8">
        <v>317</v>
      </c>
      <c r="F60" s="8">
        <v>296</v>
      </c>
      <c r="G60" s="1">
        <f>VLOOKUP(A:A,[1]TDSheet!$A:$G,7,0)</f>
        <v>0</v>
      </c>
      <c r="H60" s="1">
        <f>VLOOKUP(A:A,[1]TDSheet!$A:$H,8,0)</f>
        <v>0.1</v>
      </c>
      <c r="I60" s="1" t="e">
        <f>VLOOKUP(A:A,[1]TDSheet!$A:$I,9,0)</f>
        <v>#N/A</v>
      </c>
      <c r="J60" s="12">
        <f>VLOOKUP(A:A,[2]TDSheet!$A:$F,6,0)</f>
        <v>555</v>
      </c>
      <c r="K60" s="12">
        <f t="shared" si="11"/>
        <v>-238</v>
      </c>
      <c r="L60" s="12">
        <f>VLOOKUP(A:A,[1]TDSheet!$A:$L,12,0)</f>
        <v>0</v>
      </c>
      <c r="M60" s="12">
        <f>VLOOKUP(A:A,[1]TDSheet!$A:$M,13,0)</f>
        <v>500</v>
      </c>
      <c r="N60" s="12">
        <f>VLOOKUP(A:A,[1]TDSheet!$A:$W,23,0)</f>
        <v>0</v>
      </c>
      <c r="O60" s="12">
        <f>VLOOKUP(A:A,[3]TDSheet!$A:$C,3,0)</f>
        <v>24</v>
      </c>
      <c r="P60" s="12"/>
      <c r="Q60" s="12"/>
      <c r="R60" s="12"/>
      <c r="S60" s="12"/>
      <c r="T60" s="14"/>
      <c r="U60" s="14"/>
      <c r="V60" s="12">
        <f t="shared" si="12"/>
        <v>63.4</v>
      </c>
      <c r="W60" s="14"/>
      <c r="X60" s="15">
        <f t="shared" si="13"/>
        <v>12.555205047318612</v>
      </c>
      <c r="Y60" s="12">
        <f t="shared" si="14"/>
        <v>4.6687697160883284</v>
      </c>
      <c r="Z60" s="12"/>
      <c r="AA60" s="12"/>
      <c r="AB60" s="12">
        <f>VLOOKUP(A:A,[1]TDSheet!$A:$AB,28,0)</f>
        <v>0</v>
      </c>
      <c r="AC60" s="12">
        <f>VLOOKUP(A:A,[1]TDSheet!$A:$AC,29,0)</f>
        <v>0</v>
      </c>
      <c r="AD60" s="12">
        <f>VLOOKUP(A:A,[1]TDSheet!$A:$AD,30,0)</f>
        <v>57.4</v>
      </c>
      <c r="AE60" s="12">
        <f>VLOOKUP(A:A,[1]TDSheet!$A:$AE,31,0)</f>
        <v>70.2</v>
      </c>
      <c r="AF60" s="12">
        <f>VLOOKUP(A:A,[4]TDSheet!$A:$D,4,0)</f>
        <v>107</v>
      </c>
      <c r="AG60" s="12" t="e">
        <f>VLOOKUP(A:A,[1]TDSheet!$A:$AG,33,0)</f>
        <v>#N/A</v>
      </c>
      <c r="AH60" s="12">
        <f t="shared" si="15"/>
        <v>0</v>
      </c>
      <c r="AI60" s="12">
        <f t="shared" si="16"/>
        <v>0</v>
      </c>
      <c r="AJ60" s="12">
        <f t="shared" si="17"/>
        <v>2.4000000000000004</v>
      </c>
    </row>
    <row r="61" spans="1:36" s="1" customFormat="1" ht="21.95" customHeight="1" outlineLevel="1" x14ac:dyDescent="0.2">
      <c r="A61" s="7" t="s">
        <v>65</v>
      </c>
      <c r="B61" s="7" t="s">
        <v>14</v>
      </c>
      <c r="C61" s="8">
        <v>297</v>
      </c>
      <c r="D61" s="8">
        <v>2549</v>
      </c>
      <c r="E61" s="8">
        <v>1813</v>
      </c>
      <c r="F61" s="8">
        <v>790</v>
      </c>
      <c r="G61" s="1" t="str">
        <f>VLOOKUP(A:A,[1]TDSheet!$A:$G,7,0)</f>
        <v>окак</v>
      </c>
      <c r="H61" s="1">
        <f>VLOOKUP(A:A,[1]TDSheet!$A:$H,8,0)</f>
        <v>0.35</v>
      </c>
      <c r="I61" s="1" t="e">
        <f>VLOOKUP(A:A,[1]TDSheet!$A:$I,9,0)</f>
        <v>#N/A</v>
      </c>
      <c r="J61" s="12">
        <f>VLOOKUP(A:A,[2]TDSheet!$A:$F,6,0)</f>
        <v>1842</v>
      </c>
      <c r="K61" s="12">
        <f t="shared" si="11"/>
        <v>-29</v>
      </c>
      <c r="L61" s="12">
        <f>VLOOKUP(A:A,[1]TDSheet!$A:$L,12,0)</f>
        <v>0</v>
      </c>
      <c r="M61" s="12">
        <f>VLOOKUP(A:A,[1]TDSheet!$A:$M,13,0)</f>
        <v>500</v>
      </c>
      <c r="N61" s="12">
        <f>VLOOKUP(A:A,[1]TDSheet!$A:$W,23,0)</f>
        <v>600</v>
      </c>
      <c r="O61" s="12">
        <f>VLOOKUP(A:A,[3]TDSheet!$A:$C,3,0)</f>
        <v>157.5</v>
      </c>
      <c r="P61" s="12"/>
      <c r="Q61" s="12"/>
      <c r="R61" s="12"/>
      <c r="S61" s="12"/>
      <c r="T61" s="14"/>
      <c r="U61" s="14"/>
      <c r="V61" s="12">
        <f t="shared" si="12"/>
        <v>297.8</v>
      </c>
      <c r="W61" s="14"/>
      <c r="X61" s="15">
        <f t="shared" si="13"/>
        <v>6.3465413028878439</v>
      </c>
      <c r="Y61" s="12">
        <f t="shared" si="14"/>
        <v>2.6527871054398924</v>
      </c>
      <c r="Z61" s="12"/>
      <c r="AA61" s="12"/>
      <c r="AB61" s="12">
        <f>VLOOKUP(A:A,[1]TDSheet!$A:$AB,28,0)</f>
        <v>324</v>
      </c>
      <c r="AC61" s="12">
        <f>VLOOKUP(A:A,[1]TDSheet!$A:$AC,29,0)</f>
        <v>0</v>
      </c>
      <c r="AD61" s="12">
        <f>VLOOKUP(A:A,[1]TDSheet!$A:$AD,30,0)</f>
        <v>366.2</v>
      </c>
      <c r="AE61" s="12">
        <f>VLOOKUP(A:A,[1]TDSheet!$A:$AE,31,0)</f>
        <v>287.60000000000002</v>
      </c>
      <c r="AF61" s="12">
        <f>VLOOKUP(A:A,[4]TDSheet!$A:$D,4,0)</f>
        <v>271</v>
      </c>
      <c r="AG61" s="12">
        <f>VLOOKUP(A:A,[1]TDSheet!$A:$AG,33,0)</f>
        <v>0</v>
      </c>
      <c r="AH61" s="12">
        <f t="shared" si="15"/>
        <v>0</v>
      </c>
      <c r="AI61" s="12">
        <f t="shared" si="16"/>
        <v>0</v>
      </c>
      <c r="AJ61" s="12">
        <f t="shared" si="17"/>
        <v>55.125</v>
      </c>
    </row>
    <row r="62" spans="1:36" s="1" customFormat="1" ht="11.1" customHeight="1" outlineLevel="1" x14ac:dyDescent="0.2">
      <c r="A62" s="7" t="s">
        <v>66</v>
      </c>
      <c r="B62" s="7" t="s">
        <v>8</v>
      </c>
      <c r="C62" s="8">
        <v>333.13900000000001</v>
      </c>
      <c r="D62" s="8">
        <v>434.46100000000001</v>
      </c>
      <c r="E62" s="8">
        <v>382.00799999999998</v>
      </c>
      <c r="F62" s="8">
        <v>150.286</v>
      </c>
      <c r="G62" s="1" t="str">
        <f>VLOOKUP(A:A,[1]TDSheet!$A:$G,7,0)</f>
        <v>окак</v>
      </c>
      <c r="H62" s="1">
        <f>VLOOKUP(A:A,[1]TDSheet!$A:$H,8,0)</f>
        <v>1</v>
      </c>
      <c r="I62" s="1" t="e">
        <f>VLOOKUP(A:A,[1]TDSheet!$A:$I,9,0)</f>
        <v>#N/A</v>
      </c>
      <c r="J62" s="12">
        <f>VLOOKUP(A:A,[2]TDSheet!$A:$F,6,0)</f>
        <v>371.70299999999997</v>
      </c>
      <c r="K62" s="12">
        <f t="shared" si="11"/>
        <v>10.305000000000007</v>
      </c>
      <c r="L62" s="12">
        <f>VLOOKUP(A:A,[1]TDSheet!$A:$L,12,0)</f>
        <v>0</v>
      </c>
      <c r="M62" s="12">
        <f>VLOOKUP(A:A,[1]TDSheet!$A:$M,13,0)</f>
        <v>100</v>
      </c>
      <c r="N62" s="12">
        <f>VLOOKUP(A:A,[1]TDSheet!$A:$W,23,0)</f>
        <v>120</v>
      </c>
      <c r="O62" s="12">
        <f>VLOOKUP(A:A,[3]TDSheet!$A:$C,3,0)</f>
        <v>45</v>
      </c>
      <c r="P62" s="12"/>
      <c r="Q62" s="12"/>
      <c r="R62" s="12"/>
      <c r="S62" s="12"/>
      <c r="T62" s="14">
        <v>100</v>
      </c>
      <c r="U62" s="14"/>
      <c r="V62" s="12">
        <f t="shared" si="12"/>
        <v>71.2654</v>
      </c>
      <c r="W62" s="14"/>
      <c r="X62" s="15">
        <f t="shared" si="13"/>
        <v>6.5990789359212183</v>
      </c>
      <c r="Y62" s="12">
        <f t="shared" si="14"/>
        <v>2.1088213915869414</v>
      </c>
      <c r="Z62" s="12"/>
      <c r="AA62" s="12"/>
      <c r="AB62" s="12">
        <f>VLOOKUP(A:A,[1]TDSheet!$A:$AB,28,0)</f>
        <v>25.681000000000001</v>
      </c>
      <c r="AC62" s="12">
        <f>VLOOKUP(A:A,[1]TDSheet!$A:$AC,29,0)</f>
        <v>0</v>
      </c>
      <c r="AD62" s="12">
        <f>VLOOKUP(A:A,[1]TDSheet!$A:$AD,30,0)</f>
        <v>118.13720000000001</v>
      </c>
      <c r="AE62" s="12">
        <f>VLOOKUP(A:A,[1]TDSheet!$A:$AE,31,0)</f>
        <v>65.092199999999991</v>
      </c>
      <c r="AF62" s="12">
        <f>VLOOKUP(A:A,[4]TDSheet!$A:$D,4,0)</f>
        <v>97.516999999999996</v>
      </c>
      <c r="AG62" s="12">
        <f>VLOOKUP(A:A,[1]TDSheet!$A:$AG,33,0)</f>
        <v>0</v>
      </c>
      <c r="AH62" s="12">
        <f t="shared" si="15"/>
        <v>100</v>
      </c>
      <c r="AI62" s="12">
        <f t="shared" si="16"/>
        <v>0</v>
      </c>
      <c r="AJ62" s="12">
        <f t="shared" si="17"/>
        <v>45</v>
      </c>
    </row>
    <row r="63" spans="1:36" s="1" customFormat="1" ht="11.1" customHeight="1" outlineLevel="1" x14ac:dyDescent="0.2">
      <c r="A63" s="7" t="s">
        <v>67</v>
      </c>
      <c r="B63" s="7" t="s">
        <v>14</v>
      </c>
      <c r="C63" s="8">
        <v>1629</v>
      </c>
      <c r="D63" s="8">
        <v>5652</v>
      </c>
      <c r="E63" s="8">
        <v>4922</v>
      </c>
      <c r="F63" s="8">
        <v>3042</v>
      </c>
      <c r="G63" s="1">
        <f>VLOOKUP(A:A,[1]TDSheet!$A:$G,7,0)</f>
        <v>0</v>
      </c>
      <c r="H63" s="1">
        <f>VLOOKUP(A:A,[1]TDSheet!$A:$H,8,0)</f>
        <v>0.4</v>
      </c>
      <c r="I63" s="1" t="e">
        <f>VLOOKUP(A:A,[1]TDSheet!$A:$I,9,0)</f>
        <v>#N/A</v>
      </c>
      <c r="J63" s="12">
        <f>VLOOKUP(A:A,[2]TDSheet!$A:$F,6,0)</f>
        <v>5099</v>
      </c>
      <c r="K63" s="12">
        <f t="shared" si="11"/>
        <v>-177</v>
      </c>
      <c r="L63" s="12">
        <f>VLOOKUP(A:A,[1]TDSheet!$A:$L,12,0)</f>
        <v>0</v>
      </c>
      <c r="M63" s="12">
        <f>VLOOKUP(A:A,[1]TDSheet!$A:$M,13,0)</f>
        <v>1300</v>
      </c>
      <c r="N63" s="12">
        <f>VLOOKUP(A:A,[1]TDSheet!$A:$W,23,0)</f>
        <v>1200</v>
      </c>
      <c r="O63" s="12">
        <f>VLOOKUP(A:A,[3]TDSheet!$A:$C,3,0)</f>
        <v>680</v>
      </c>
      <c r="P63" s="12"/>
      <c r="Q63" s="12"/>
      <c r="R63" s="12"/>
      <c r="S63" s="12"/>
      <c r="T63" s="14"/>
      <c r="U63" s="14"/>
      <c r="V63" s="12">
        <f t="shared" si="12"/>
        <v>871.6</v>
      </c>
      <c r="W63" s="14"/>
      <c r="X63" s="15">
        <f t="shared" si="13"/>
        <v>6.358421294171638</v>
      </c>
      <c r="Y63" s="12">
        <f t="shared" si="14"/>
        <v>3.4901330885727395</v>
      </c>
      <c r="Z63" s="12"/>
      <c r="AA63" s="12"/>
      <c r="AB63" s="12">
        <f>VLOOKUP(A:A,[1]TDSheet!$A:$AB,28,0)</f>
        <v>564</v>
      </c>
      <c r="AC63" s="12">
        <f>VLOOKUP(A:A,[1]TDSheet!$A:$AC,29,0)</f>
        <v>0</v>
      </c>
      <c r="AD63" s="12">
        <f>VLOOKUP(A:A,[1]TDSheet!$A:$AD,30,0)</f>
        <v>817.4</v>
      </c>
      <c r="AE63" s="12">
        <f>VLOOKUP(A:A,[1]TDSheet!$A:$AE,31,0)</f>
        <v>984.2</v>
      </c>
      <c r="AF63" s="12">
        <f>VLOOKUP(A:A,[4]TDSheet!$A:$D,4,0)</f>
        <v>914</v>
      </c>
      <c r="AG63" s="12" t="e">
        <f>VLOOKUP(A:A,[1]TDSheet!$A:$AG,33,0)</f>
        <v>#N/A</v>
      </c>
      <c r="AH63" s="12">
        <f t="shared" si="15"/>
        <v>0</v>
      </c>
      <c r="AI63" s="12">
        <f t="shared" si="16"/>
        <v>0</v>
      </c>
      <c r="AJ63" s="12">
        <f t="shared" si="17"/>
        <v>272</v>
      </c>
    </row>
    <row r="64" spans="1:36" s="1" customFormat="1" ht="11.1" customHeight="1" outlineLevel="1" x14ac:dyDescent="0.2">
      <c r="A64" s="7" t="s">
        <v>68</v>
      </c>
      <c r="B64" s="7" t="s">
        <v>14</v>
      </c>
      <c r="C64" s="8">
        <v>2438</v>
      </c>
      <c r="D64" s="8">
        <v>5734</v>
      </c>
      <c r="E64" s="8">
        <v>5579</v>
      </c>
      <c r="F64" s="8">
        <v>3346</v>
      </c>
      <c r="G64" s="1">
        <f>VLOOKUP(A:A,[1]TDSheet!$A:$G,7,0)</f>
        <v>0</v>
      </c>
      <c r="H64" s="1">
        <f>VLOOKUP(A:A,[1]TDSheet!$A:$H,8,0)</f>
        <v>0.4</v>
      </c>
      <c r="I64" s="1" t="e">
        <f>VLOOKUP(A:A,[1]TDSheet!$A:$I,9,0)</f>
        <v>#N/A</v>
      </c>
      <c r="J64" s="12">
        <f>VLOOKUP(A:A,[2]TDSheet!$A:$F,6,0)</f>
        <v>5806</v>
      </c>
      <c r="K64" s="12">
        <f t="shared" si="11"/>
        <v>-227</v>
      </c>
      <c r="L64" s="12">
        <f>VLOOKUP(A:A,[1]TDSheet!$A:$L,12,0)</f>
        <v>0</v>
      </c>
      <c r="M64" s="12">
        <f>VLOOKUP(A:A,[1]TDSheet!$A:$M,13,0)</f>
        <v>1300</v>
      </c>
      <c r="N64" s="12">
        <f>VLOOKUP(A:A,[1]TDSheet!$A:$W,23,0)</f>
        <v>1500</v>
      </c>
      <c r="O64" s="12">
        <f>VLOOKUP(A:A,[3]TDSheet!$A:$C,3,0)</f>
        <v>910</v>
      </c>
      <c r="P64" s="12"/>
      <c r="Q64" s="12"/>
      <c r="R64" s="12"/>
      <c r="S64" s="12"/>
      <c r="T64" s="14"/>
      <c r="U64" s="14"/>
      <c r="V64" s="12">
        <f t="shared" si="12"/>
        <v>1010.2</v>
      </c>
      <c r="W64" s="14"/>
      <c r="X64" s="15">
        <f t="shared" si="13"/>
        <v>6.083943773510196</v>
      </c>
      <c r="Y64" s="12">
        <f t="shared" si="14"/>
        <v>3.3122154028905166</v>
      </c>
      <c r="Z64" s="12"/>
      <c r="AA64" s="12"/>
      <c r="AB64" s="12">
        <f>VLOOKUP(A:A,[1]TDSheet!$A:$AB,28,0)</f>
        <v>528</v>
      </c>
      <c r="AC64" s="12">
        <f>VLOOKUP(A:A,[1]TDSheet!$A:$AC,29,0)</f>
        <v>0</v>
      </c>
      <c r="AD64" s="12">
        <f>VLOOKUP(A:A,[1]TDSheet!$A:$AD,30,0)</f>
        <v>991.8</v>
      </c>
      <c r="AE64" s="12">
        <f>VLOOKUP(A:A,[1]TDSheet!$A:$AE,31,0)</f>
        <v>1080.2</v>
      </c>
      <c r="AF64" s="12">
        <f>VLOOKUP(A:A,[4]TDSheet!$A:$D,4,0)</f>
        <v>1054</v>
      </c>
      <c r="AG64" s="12" t="e">
        <f>VLOOKUP(A:A,[1]TDSheet!$A:$AG,33,0)</f>
        <v>#N/A</v>
      </c>
      <c r="AH64" s="12">
        <f t="shared" si="15"/>
        <v>0</v>
      </c>
      <c r="AI64" s="12">
        <f t="shared" si="16"/>
        <v>0</v>
      </c>
      <c r="AJ64" s="12">
        <f t="shared" si="17"/>
        <v>364</v>
      </c>
    </row>
    <row r="65" spans="1:36" s="1" customFormat="1" ht="21.95" customHeight="1" outlineLevel="1" x14ac:dyDescent="0.2">
      <c r="A65" s="7" t="s">
        <v>69</v>
      </c>
      <c r="B65" s="7" t="s">
        <v>8</v>
      </c>
      <c r="C65" s="8">
        <v>51.094999999999999</v>
      </c>
      <c r="D65" s="8">
        <v>22.754000000000001</v>
      </c>
      <c r="E65" s="8">
        <v>48.508000000000003</v>
      </c>
      <c r="F65" s="8">
        <v>26.805</v>
      </c>
      <c r="G65" s="1">
        <f>VLOOKUP(A:A,[1]TDSheet!$A:$G,7,0)</f>
        <v>0</v>
      </c>
      <c r="H65" s="1">
        <f>VLOOKUP(A:A,[1]TDSheet!$A:$H,8,0)</f>
        <v>1</v>
      </c>
      <c r="I65" s="1" t="e">
        <f>VLOOKUP(A:A,[1]TDSheet!$A:$I,9,0)</f>
        <v>#N/A</v>
      </c>
      <c r="J65" s="12">
        <f>VLOOKUP(A:A,[2]TDSheet!$A:$F,6,0)</f>
        <v>70.247</v>
      </c>
      <c r="K65" s="12">
        <f t="shared" si="11"/>
        <v>-21.738999999999997</v>
      </c>
      <c r="L65" s="12">
        <f>VLOOKUP(A:A,[1]TDSheet!$A:$L,12,0)</f>
        <v>0</v>
      </c>
      <c r="M65" s="12">
        <f>VLOOKUP(A:A,[1]TDSheet!$A:$M,13,0)</f>
        <v>20</v>
      </c>
      <c r="N65" s="12">
        <f>VLOOKUP(A:A,[1]TDSheet!$A:$W,23,0)</f>
        <v>0</v>
      </c>
      <c r="O65" s="12">
        <f>VLOOKUP(A:A,[3]TDSheet!$A:$C,3,0)</f>
        <v>0</v>
      </c>
      <c r="P65" s="12"/>
      <c r="Q65" s="12"/>
      <c r="R65" s="12"/>
      <c r="S65" s="12"/>
      <c r="T65" s="14">
        <v>20</v>
      </c>
      <c r="U65" s="14"/>
      <c r="V65" s="12">
        <f t="shared" si="12"/>
        <v>9.7016000000000009</v>
      </c>
      <c r="W65" s="14"/>
      <c r="X65" s="15">
        <f t="shared" si="13"/>
        <v>6.8859775707099864</v>
      </c>
      <c r="Y65" s="12">
        <f t="shared" si="14"/>
        <v>2.7629463181330913</v>
      </c>
      <c r="Z65" s="12"/>
      <c r="AA65" s="12"/>
      <c r="AB65" s="12">
        <f>VLOOKUP(A:A,[1]TDSheet!$A:$AB,28,0)</f>
        <v>0</v>
      </c>
      <c r="AC65" s="12">
        <f>VLOOKUP(A:A,[1]TDSheet!$A:$AC,29,0)</f>
        <v>0</v>
      </c>
      <c r="AD65" s="12">
        <f>VLOOKUP(A:A,[1]TDSheet!$A:$AD,30,0)</f>
        <v>9.571200000000001</v>
      </c>
      <c r="AE65" s="12">
        <f>VLOOKUP(A:A,[1]TDSheet!$A:$AE,31,0)</f>
        <v>7.7421999999999995</v>
      </c>
      <c r="AF65" s="12">
        <f>VLOOKUP(A:A,[4]TDSheet!$A:$D,4,0)</f>
        <v>11.468999999999999</v>
      </c>
      <c r="AG65" s="12" t="e">
        <f>VLOOKUP(A:A,[1]TDSheet!$A:$AG,33,0)</f>
        <v>#N/A</v>
      </c>
      <c r="AH65" s="12">
        <f t="shared" si="15"/>
        <v>20</v>
      </c>
      <c r="AI65" s="12">
        <f t="shared" si="16"/>
        <v>0</v>
      </c>
      <c r="AJ65" s="12">
        <f t="shared" si="17"/>
        <v>0</v>
      </c>
    </row>
    <row r="66" spans="1:36" s="1" customFormat="1" ht="21.95" customHeight="1" outlineLevel="1" x14ac:dyDescent="0.2">
      <c r="A66" s="7" t="s">
        <v>70</v>
      </c>
      <c r="B66" s="7" t="s">
        <v>8</v>
      </c>
      <c r="C66" s="8">
        <v>126.904</v>
      </c>
      <c r="D66" s="8">
        <v>357.68799999999999</v>
      </c>
      <c r="E66" s="8">
        <v>95.039000000000001</v>
      </c>
      <c r="F66" s="8">
        <v>214.61799999999999</v>
      </c>
      <c r="G66" s="1" t="str">
        <f>VLOOKUP(A:A,[1]TDSheet!$A:$G,7,0)</f>
        <v>акк</v>
      </c>
      <c r="H66" s="1">
        <f>VLOOKUP(A:A,[1]TDSheet!$A:$H,8,0)</f>
        <v>1</v>
      </c>
      <c r="I66" s="1" t="e">
        <f>VLOOKUP(A:A,[1]TDSheet!$A:$I,9,0)</f>
        <v>#N/A</v>
      </c>
      <c r="J66" s="12">
        <f>VLOOKUP(A:A,[2]TDSheet!$A:$F,6,0)</f>
        <v>131.779</v>
      </c>
      <c r="K66" s="12">
        <f t="shared" si="11"/>
        <v>-36.739999999999995</v>
      </c>
      <c r="L66" s="12">
        <f>VLOOKUP(A:A,[1]TDSheet!$A:$L,12,0)</f>
        <v>0</v>
      </c>
      <c r="M66" s="12">
        <f>VLOOKUP(A:A,[1]TDSheet!$A:$M,13,0)</f>
        <v>150</v>
      </c>
      <c r="N66" s="12">
        <f>VLOOKUP(A:A,[1]TDSheet!$A:$W,23,0)</f>
        <v>50</v>
      </c>
      <c r="O66" s="12">
        <f>VLOOKUP(A:A,[3]TDSheet!$A:$C,3,0)</f>
        <v>0</v>
      </c>
      <c r="P66" s="12"/>
      <c r="Q66" s="12"/>
      <c r="R66" s="12"/>
      <c r="S66" s="12"/>
      <c r="T66" s="14"/>
      <c r="U66" s="14"/>
      <c r="V66" s="12">
        <f t="shared" si="12"/>
        <v>14.76</v>
      </c>
      <c r="W66" s="14"/>
      <c r="X66" s="15">
        <f t="shared" si="13"/>
        <v>28.090650406504064</v>
      </c>
      <c r="Y66" s="12">
        <f t="shared" si="14"/>
        <v>14.540514905149051</v>
      </c>
      <c r="Z66" s="12"/>
      <c r="AA66" s="12"/>
      <c r="AB66" s="12">
        <f>VLOOKUP(A:A,[1]TDSheet!$A:$AB,28,0)</f>
        <v>21.239000000000001</v>
      </c>
      <c r="AC66" s="12">
        <f>VLOOKUP(A:A,[1]TDSheet!$A:$AC,29,0)</f>
        <v>0</v>
      </c>
      <c r="AD66" s="12">
        <f>VLOOKUP(A:A,[1]TDSheet!$A:$AD,30,0)</f>
        <v>12.886799999999999</v>
      </c>
      <c r="AE66" s="12">
        <f>VLOOKUP(A:A,[1]TDSheet!$A:$AE,31,0)</f>
        <v>28.976199999999999</v>
      </c>
      <c r="AF66" s="12">
        <f>VLOOKUP(A:A,[4]TDSheet!$A:$D,4,0)</f>
        <v>31.442</v>
      </c>
      <c r="AG66" s="12" t="str">
        <f>VLOOKUP(A:A,[1]TDSheet!$A:$AG,33,0)</f>
        <v>акк</v>
      </c>
      <c r="AH66" s="12">
        <f t="shared" si="15"/>
        <v>0</v>
      </c>
      <c r="AI66" s="12">
        <f t="shared" si="16"/>
        <v>0</v>
      </c>
      <c r="AJ66" s="12">
        <f t="shared" si="17"/>
        <v>0</v>
      </c>
    </row>
    <row r="67" spans="1:36" s="1" customFormat="1" ht="21.95" customHeight="1" outlineLevel="1" x14ac:dyDescent="0.2">
      <c r="A67" s="7" t="s">
        <v>71</v>
      </c>
      <c r="B67" s="7" t="s">
        <v>14</v>
      </c>
      <c r="C67" s="8">
        <v>667</v>
      </c>
      <c r="D67" s="8">
        <v>1130</v>
      </c>
      <c r="E67" s="8">
        <v>1242</v>
      </c>
      <c r="F67" s="8">
        <v>698</v>
      </c>
      <c r="G67" s="1">
        <f>VLOOKUP(A:A,[1]TDSheet!$A:$G,7,0)</f>
        <v>0</v>
      </c>
      <c r="H67" s="1">
        <f>VLOOKUP(A:A,[1]TDSheet!$A:$H,8,0)</f>
        <v>0.35</v>
      </c>
      <c r="I67" s="1" t="e">
        <f>VLOOKUP(A:A,[1]TDSheet!$A:$I,9,0)</f>
        <v>#N/A</v>
      </c>
      <c r="J67" s="12">
        <f>VLOOKUP(A:A,[2]TDSheet!$A:$F,6,0)</f>
        <v>1278</v>
      </c>
      <c r="K67" s="12">
        <f t="shared" si="11"/>
        <v>-36</v>
      </c>
      <c r="L67" s="12">
        <f>VLOOKUP(A:A,[1]TDSheet!$A:$L,12,0)</f>
        <v>0</v>
      </c>
      <c r="M67" s="12">
        <f>VLOOKUP(A:A,[1]TDSheet!$A:$M,13,0)</f>
        <v>400</v>
      </c>
      <c r="N67" s="12">
        <f>VLOOKUP(A:A,[1]TDSheet!$A:$W,23,0)</f>
        <v>200</v>
      </c>
      <c r="O67" s="12">
        <f>VLOOKUP(A:A,[3]TDSheet!$A:$C,3,0)</f>
        <v>230</v>
      </c>
      <c r="P67" s="12"/>
      <c r="Q67" s="12"/>
      <c r="R67" s="12"/>
      <c r="S67" s="12"/>
      <c r="T67" s="14"/>
      <c r="U67" s="14"/>
      <c r="V67" s="12">
        <f t="shared" si="12"/>
        <v>192</v>
      </c>
      <c r="W67" s="14"/>
      <c r="X67" s="15">
        <f t="shared" si="13"/>
        <v>6.760416666666667</v>
      </c>
      <c r="Y67" s="12">
        <f t="shared" si="14"/>
        <v>3.6354166666666665</v>
      </c>
      <c r="Z67" s="12"/>
      <c r="AA67" s="12"/>
      <c r="AB67" s="12">
        <f>VLOOKUP(A:A,[1]TDSheet!$A:$AB,28,0)</f>
        <v>282</v>
      </c>
      <c r="AC67" s="12">
        <f>VLOOKUP(A:A,[1]TDSheet!$A:$AC,29,0)</f>
        <v>0</v>
      </c>
      <c r="AD67" s="12">
        <f>VLOOKUP(A:A,[1]TDSheet!$A:$AD,30,0)</f>
        <v>213.8</v>
      </c>
      <c r="AE67" s="12">
        <f>VLOOKUP(A:A,[1]TDSheet!$A:$AE,31,0)</f>
        <v>197.6</v>
      </c>
      <c r="AF67" s="12">
        <f>VLOOKUP(A:A,[4]TDSheet!$A:$D,4,0)</f>
        <v>127</v>
      </c>
      <c r="AG67" s="12" t="e">
        <f>VLOOKUP(A:A,[1]TDSheet!$A:$AG,33,0)</f>
        <v>#N/A</v>
      </c>
      <c r="AH67" s="12">
        <f t="shared" si="15"/>
        <v>0</v>
      </c>
      <c r="AI67" s="12">
        <f t="shared" si="16"/>
        <v>0</v>
      </c>
      <c r="AJ67" s="12">
        <f t="shared" si="17"/>
        <v>80.5</v>
      </c>
    </row>
    <row r="68" spans="1:36" s="1" customFormat="1" ht="21.95" customHeight="1" outlineLevel="1" x14ac:dyDescent="0.2">
      <c r="A68" s="7" t="s">
        <v>72</v>
      </c>
      <c r="B68" s="7" t="s">
        <v>14</v>
      </c>
      <c r="C68" s="8">
        <v>715</v>
      </c>
      <c r="D68" s="8">
        <v>5974</v>
      </c>
      <c r="E68" s="8">
        <v>1947</v>
      </c>
      <c r="F68" s="8">
        <v>1536</v>
      </c>
      <c r="G68" s="1" t="str">
        <f>VLOOKUP(A:A,[1]TDSheet!$A:$G,7,0)</f>
        <v>акк</v>
      </c>
      <c r="H68" s="1">
        <f>VLOOKUP(A:A,[1]TDSheet!$A:$H,8,0)</f>
        <v>0.35</v>
      </c>
      <c r="I68" s="1" t="e">
        <f>VLOOKUP(A:A,[1]TDSheet!$A:$I,9,0)</f>
        <v>#N/A</v>
      </c>
      <c r="J68" s="12">
        <f>VLOOKUP(A:A,[2]TDSheet!$A:$F,6,0)</f>
        <v>1985</v>
      </c>
      <c r="K68" s="12">
        <f t="shared" si="11"/>
        <v>-38</v>
      </c>
      <c r="L68" s="12">
        <f>VLOOKUP(A:A,[1]TDSheet!$A:$L,12,0)</f>
        <v>0</v>
      </c>
      <c r="M68" s="12">
        <f>VLOOKUP(A:A,[1]TDSheet!$A:$M,13,0)</f>
        <v>700</v>
      </c>
      <c r="N68" s="12">
        <f>VLOOKUP(A:A,[1]TDSheet!$A:$W,23,0)</f>
        <v>500</v>
      </c>
      <c r="O68" s="12">
        <f>VLOOKUP(A:A,[3]TDSheet!$A:$C,3,0)</f>
        <v>252.5</v>
      </c>
      <c r="P68" s="12"/>
      <c r="Q68" s="12"/>
      <c r="R68" s="12"/>
      <c r="S68" s="12"/>
      <c r="T68" s="14"/>
      <c r="U68" s="14"/>
      <c r="V68" s="12">
        <f t="shared" si="12"/>
        <v>331.8</v>
      </c>
      <c r="W68" s="14"/>
      <c r="X68" s="15">
        <f t="shared" si="13"/>
        <v>8.2459312839059677</v>
      </c>
      <c r="Y68" s="12">
        <f t="shared" si="14"/>
        <v>4.6292947558770345</v>
      </c>
      <c r="Z68" s="12"/>
      <c r="AA68" s="12"/>
      <c r="AB68" s="12">
        <f>VLOOKUP(A:A,[1]TDSheet!$A:$AB,28,0)</f>
        <v>288</v>
      </c>
      <c r="AC68" s="12">
        <f>VLOOKUP(A:A,[1]TDSheet!$A:$AC,29,0)</f>
        <v>0</v>
      </c>
      <c r="AD68" s="12">
        <f>VLOOKUP(A:A,[1]TDSheet!$A:$AD,30,0)</f>
        <v>269.8</v>
      </c>
      <c r="AE68" s="12">
        <f>VLOOKUP(A:A,[1]TDSheet!$A:$AE,31,0)</f>
        <v>395.6</v>
      </c>
      <c r="AF68" s="12">
        <f>VLOOKUP(A:A,[4]TDSheet!$A:$D,4,0)</f>
        <v>321</v>
      </c>
      <c r="AG68" s="12" t="str">
        <f>VLOOKUP(A:A,[1]TDSheet!$A:$AG,33,0)</f>
        <v>акк</v>
      </c>
      <c r="AH68" s="12">
        <f t="shared" si="15"/>
        <v>0</v>
      </c>
      <c r="AI68" s="12">
        <f t="shared" si="16"/>
        <v>0</v>
      </c>
      <c r="AJ68" s="12">
        <f t="shared" si="17"/>
        <v>88.375</v>
      </c>
    </row>
    <row r="69" spans="1:36" s="1" customFormat="1" ht="11.1" customHeight="1" outlineLevel="1" x14ac:dyDescent="0.2">
      <c r="A69" s="7" t="s">
        <v>73</v>
      </c>
      <c r="B69" s="7" t="s">
        <v>14</v>
      </c>
      <c r="C69" s="8">
        <v>182</v>
      </c>
      <c r="D69" s="8">
        <v>1612</v>
      </c>
      <c r="E69" s="8">
        <v>1264</v>
      </c>
      <c r="F69" s="8">
        <v>680</v>
      </c>
      <c r="G69" s="1">
        <f>VLOOKUP(A:A,[1]TDSheet!$A:$G,7,0)</f>
        <v>0</v>
      </c>
      <c r="H69" s="1">
        <f>VLOOKUP(A:A,[1]TDSheet!$A:$H,8,0)</f>
        <v>0.4</v>
      </c>
      <c r="I69" s="1" t="e">
        <f>VLOOKUP(A:A,[1]TDSheet!$A:$I,9,0)</f>
        <v>#N/A</v>
      </c>
      <c r="J69" s="12">
        <f>VLOOKUP(A:A,[2]TDSheet!$A:$F,6,0)</f>
        <v>1540</v>
      </c>
      <c r="K69" s="12">
        <f t="shared" si="11"/>
        <v>-276</v>
      </c>
      <c r="L69" s="12">
        <f>VLOOKUP(A:A,[1]TDSheet!$A:$L,12,0)</f>
        <v>0</v>
      </c>
      <c r="M69" s="12">
        <f>VLOOKUP(A:A,[1]TDSheet!$A:$M,13,0)</f>
        <v>150</v>
      </c>
      <c r="N69" s="12">
        <f>VLOOKUP(A:A,[1]TDSheet!$A:$W,23,0)</f>
        <v>400</v>
      </c>
      <c r="O69" s="12">
        <f>VLOOKUP(A:A,[3]TDSheet!$A:$C,3,0)</f>
        <v>454.5</v>
      </c>
      <c r="P69" s="12"/>
      <c r="Q69" s="12"/>
      <c r="R69" s="12"/>
      <c r="S69" s="12"/>
      <c r="T69" s="14"/>
      <c r="U69" s="14"/>
      <c r="V69" s="12">
        <f t="shared" si="12"/>
        <v>189.2</v>
      </c>
      <c r="W69" s="14"/>
      <c r="X69" s="15">
        <f t="shared" si="13"/>
        <v>6.5010570824524319</v>
      </c>
      <c r="Y69" s="12">
        <f t="shared" si="14"/>
        <v>3.5940803382663851</v>
      </c>
      <c r="Z69" s="12"/>
      <c r="AA69" s="12"/>
      <c r="AB69" s="12">
        <f>VLOOKUP(A:A,[1]TDSheet!$A:$AB,28,0)</f>
        <v>318</v>
      </c>
      <c r="AC69" s="12">
        <f>VLOOKUP(A:A,[1]TDSheet!$A:$AC,29,0)</f>
        <v>0</v>
      </c>
      <c r="AD69" s="12">
        <f>VLOOKUP(A:A,[1]TDSheet!$A:$AD,30,0)</f>
        <v>186.6</v>
      </c>
      <c r="AE69" s="12">
        <f>VLOOKUP(A:A,[1]TDSheet!$A:$AE,31,0)</f>
        <v>197</v>
      </c>
      <c r="AF69" s="12">
        <f>VLOOKUP(A:A,[4]TDSheet!$A:$D,4,0)</f>
        <v>172</v>
      </c>
      <c r="AG69" s="12" t="e">
        <f>VLOOKUP(A:A,[1]TDSheet!$A:$AG,33,0)</f>
        <v>#N/A</v>
      </c>
      <c r="AH69" s="12">
        <f t="shared" si="15"/>
        <v>0</v>
      </c>
      <c r="AI69" s="12">
        <f t="shared" si="16"/>
        <v>0</v>
      </c>
      <c r="AJ69" s="12">
        <f t="shared" si="17"/>
        <v>181.8</v>
      </c>
    </row>
    <row r="70" spans="1:36" s="1" customFormat="1" ht="11.1" customHeight="1" outlineLevel="1" x14ac:dyDescent="0.2">
      <c r="A70" s="7" t="s">
        <v>74</v>
      </c>
      <c r="B70" s="7" t="s">
        <v>8</v>
      </c>
      <c r="C70" s="8">
        <v>163.00700000000001</v>
      </c>
      <c r="D70" s="8">
        <v>806.58600000000001</v>
      </c>
      <c r="E70" s="8">
        <v>359.72899999999998</v>
      </c>
      <c r="F70" s="8">
        <v>239.34899999999999</v>
      </c>
      <c r="G70" s="1">
        <f>VLOOKUP(A:A,[1]TDSheet!$A:$G,7,0)</f>
        <v>0</v>
      </c>
      <c r="H70" s="1">
        <f>VLOOKUP(A:A,[1]TDSheet!$A:$H,8,0)</f>
        <v>1</v>
      </c>
      <c r="I70" s="1" t="e">
        <f>VLOOKUP(A:A,[1]TDSheet!$A:$I,9,0)</f>
        <v>#N/A</v>
      </c>
      <c r="J70" s="12">
        <f>VLOOKUP(A:A,[2]TDSheet!$A:$F,6,0)</f>
        <v>377.238</v>
      </c>
      <c r="K70" s="12">
        <f t="shared" si="11"/>
        <v>-17.509000000000015</v>
      </c>
      <c r="L70" s="12">
        <f>VLOOKUP(A:A,[1]TDSheet!$A:$L,12,0)</f>
        <v>0</v>
      </c>
      <c r="M70" s="12">
        <f>VLOOKUP(A:A,[1]TDSheet!$A:$M,13,0)</f>
        <v>70</v>
      </c>
      <c r="N70" s="12">
        <f>VLOOKUP(A:A,[1]TDSheet!$A:$W,23,0)</f>
        <v>0</v>
      </c>
      <c r="O70" s="12">
        <f>VLOOKUP(A:A,[3]TDSheet!$A:$C,3,0)</f>
        <v>130</v>
      </c>
      <c r="P70" s="12"/>
      <c r="Q70" s="12"/>
      <c r="R70" s="12"/>
      <c r="S70" s="12"/>
      <c r="T70" s="14"/>
      <c r="U70" s="14"/>
      <c r="V70" s="12">
        <f t="shared" si="12"/>
        <v>43.698999999999998</v>
      </c>
      <c r="W70" s="14"/>
      <c r="X70" s="15">
        <f t="shared" si="13"/>
        <v>7.0790864779514404</v>
      </c>
      <c r="Y70" s="12">
        <f t="shared" si="14"/>
        <v>5.4772191583331429</v>
      </c>
      <c r="Z70" s="12"/>
      <c r="AA70" s="12"/>
      <c r="AB70" s="12">
        <f>VLOOKUP(A:A,[1]TDSheet!$A:$AB,28,0)</f>
        <v>141.23400000000001</v>
      </c>
      <c r="AC70" s="12">
        <f>VLOOKUP(A:A,[1]TDSheet!$A:$AC,29,0)</f>
        <v>0</v>
      </c>
      <c r="AD70" s="12">
        <f>VLOOKUP(A:A,[1]TDSheet!$A:$AD,30,0)</f>
        <v>51.9544</v>
      </c>
      <c r="AE70" s="12">
        <f>VLOOKUP(A:A,[1]TDSheet!$A:$AE,31,0)</f>
        <v>51.482400000000005</v>
      </c>
      <c r="AF70" s="12">
        <f>VLOOKUP(A:A,[4]TDSheet!$A:$D,4,0)</f>
        <v>39.024999999999999</v>
      </c>
      <c r="AG70" s="12" t="e">
        <f>VLOOKUP(A:A,[1]TDSheet!$A:$AG,33,0)</f>
        <v>#N/A</v>
      </c>
      <c r="AH70" s="12">
        <f t="shared" si="15"/>
        <v>0</v>
      </c>
      <c r="AI70" s="12">
        <f t="shared" si="16"/>
        <v>0</v>
      </c>
      <c r="AJ70" s="12">
        <f t="shared" si="17"/>
        <v>130</v>
      </c>
    </row>
    <row r="71" spans="1:36" s="1" customFormat="1" ht="11.1" customHeight="1" outlineLevel="1" x14ac:dyDescent="0.2">
      <c r="A71" s="7" t="s">
        <v>75</v>
      </c>
      <c r="B71" s="7" t="s">
        <v>14</v>
      </c>
      <c r="C71" s="8">
        <v>52</v>
      </c>
      <c r="D71" s="8">
        <v>105</v>
      </c>
      <c r="E71" s="8">
        <v>68</v>
      </c>
      <c r="F71" s="8">
        <v>96</v>
      </c>
      <c r="G71" s="1">
        <f>VLOOKUP(A:A,[1]TDSheet!$A:$G,7,0)</f>
        <v>0</v>
      </c>
      <c r="H71" s="1">
        <f>VLOOKUP(A:A,[1]TDSheet!$A:$H,8,0)</f>
        <v>0.3</v>
      </c>
      <c r="I71" s="1" t="e">
        <f>VLOOKUP(A:A,[1]TDSheet!$A:$I,9,0)</f>
        <v>#N/A</v>
      </c>
      <c r="J71" s="12">
        <f>VLOOKUP(A:A,[2]TDSheet!$A:$F,6,0)</f>
        <v>89</v>
      </c>
      <c r="K71" s="12">
        <f t="shared" ref="K71:K113" si="18">E71-J71</f>
        <v>-21</v>
      </c>
      <c r="L71" s="12">
        <f>VLOOKUP(A:A,[1]TDSheet!$A:$L,12,0)</f>
        <v>0</v>
      </c>
      <c r="M71" s="12">
        <f>VLOOKUP(A:A,[1]TDSheet!$A:$M,13,0)</f>
        <v>0</v>
      </c>
      <c r="N71" s="12">
        <f>VLOOKUP(A:A,[1]TDSheet!$A:$W,23,0)</f>
        <v>0</v>
      </c>
      <c r="O71" s="12">
        <v>0</v>
      </c>
      <c r="P71" s="12"/>
      <c r="Q71" s="12"/>
      <c r="R71" s="12"/>
      <c r="S71" s="12"/>
      <c r="T71" s="14"/>
      <c r="U71" s="14"/>
      <c r="V71" s="12">
        <f t="shared" ref="V71:V113" si="19">(E71-AB71-AC71)/5</f>
        <v>13.6</v>
      </c>
      <c r="W71" s="14"/>
      <c r="X71" s="15">
        <f t="shared" ref="X71:X113" si="20">(F71+L71+M71+N71+T71+W71)/V71</f>
        <v>7.0588235294117645</v>
      </c>
      <c r="Y71" s="12">
        <f t="shared" ref="Y71:Y113" si="21">F71/V71</f>
        <v>7.0588235294117645</v>
      </c>
      <c r="Z71" s="12"/>
      <c r="AA71" s="12"/>
      <c r="AB71" s="12">
        <f>VLOOKUP(A:A,[1]TDSheet!$A:$AB,28,0)</f>
        <v>0</v>
      </c>
      <c r="AC71" s="12">
        <f>VLOOKUP(A:A,[1]TDSheet!$A:$AC,29,0)</f>
        <v>0</v>
      </c>
      <c r="AD71" s="12">
        <f>VLOOKUP(A:A,[1]TDSheet!$A:$AD,30,0)</f>
        <v>7.6</v>
      </c>
      <c r="AE71" s="12">
        <f>VLOOKUP(A:A,[1]TDSheet!$A:$AE,31,0)</f>
        <v>5.2</v>
      </c>
      <c r="AF71" s="12">
        <f>VLOOKUP(A:A,[4]TDSheet!$A:$D,4,0)</f>
        <v>19</v>
      </c>
      <c r="AG71" s="12" t="e">
        <f>VLOOKUP(A:A,[1]TDSheet!$A:$AG,33,0)</f>
        <v>#N/A</v>
      </c>
      <c r="AH71" s="12">
        <f t="shared" ref="AH71:AH113" si="22">T71*H71</f>
        <v>0</v>
      </c>
      <c r="AI71" s="12">
        <f t="shared" ref="AI71:AI113" si="23">W71*H71</f>
        <v>0</v>
      </c>
      <c r="AJ71" s="12">
        <f t="shared" ref="AJ71:AJ113" si="24">O71*H71</f>
        <v>0</v>
      </c>
    </row>
    <row r="72" spans="1:36" s="1" customFormat="1" ht="11.1" customHeight="1" outlineLevel="1" x14ac:dyDescent="0.2">
      <c r="A72" s="7" t="s">
        <v>76</v>
      </c>
      <c r="B72" s="7" t="s">
        <v>8</v>
      </c>
      <c r="C72" s="8">
        <v>1013.766</v>
      </c>
      <c r="D72" s="8">
        <v>1920.97</v>
      </c>
      <c r="E72" s="8">
        <v>1490.8620000000001</v>
      </c>
      <c r="F72" s="8">
        <v>167.77500000000001</v>
      </c>
      <c r="G72" s="1" t="str">
        <f>VLOOKUP(A:A,[1]TDSheet!$A:$G,7,0)</f>
        <v>н</v>
      </c>
      <c r="H72" s="1">
        <f>VLOOKUP(A:A,[1]TDSheet!$A:$H,8,0)</f>
        <v>1</v>
      </c>
      <c r="I72" s="1" t="e">
        <f>VLOOKUP(A:A,[1]TDSheet!$A:$I,9,0)</f>
        <v>#N/A</v>
      </c>
      <c r="J72" s="12">
        <f>VLOOKUP(A:A,[2]TDSheet!$A:$F,6,0)</f>
        <v>1432.8820000000001</v>
      </c>
      <c r="K72" s="12">
        <f t="shared" si="18"/>
        <v>57.980000000000018</v>
      </c>
      <c r="L72" s="12">
        <f>VLOOKUP(A:A,[1]TDSheet!$A:$L,12,0)</f>
        <v>700</v>
      </c>
      <c r="M72" s="12">
        <f>VLOOKUP(A:A,[1]TDSheet!$A:$M,13,0)</f>
        <v>500</v>
      </c>
      <c r="N72" s="12">
        <f>VLOOKUP(A:A,[1]TDSheet!$A:$W,23,0)</f>
        <v>200</v>
      </c>
      <c r="O72" s="12">
        <f>VLOOKUP(A:A,[3]TDSheet!$A:$C,3,0)</f>
        <v>180</v>
      </c>
      <c r="P72" s="12"/>
      <c r="Q72" s="12"/>
      <c r="R72" s="12"/>
      <c r="S72" s="12"/>
      <c r="T72" s="14">
        <v>200</v>
      </c>
      <c r="U72" s="14"/>
      <c r="V72" s="12">
        <f t="shared" si="19"/>
        <v>263.53140000000002</v>
      </c>
      <c r="W72" s="14"/>
      <c r="X72" s="15">
        <f t="shared" si="20"/>
        <v>6.7080241671390963</v>
      </c>
      <c r="Y72" s="12">
        <f t="shared" si="21"/>
        <v>0.63664140212513576</v>
      </c>
      <c r="Z72" s="12"/>
      <c r="AA72" s="12"/>
      <c r="AB72" s="12">
        <f>VLOOKUP(A:A,[1]TDSheet!$A:$AB,28,0)</f>
        <v>173.20500000000001</v>
      </c>
      <c r="AC72" s="12">
        <f>VLOOKUP(A:A,[1]TDSheet!$A:$AC,29,0)</f>
        <v>0</v>
      </c>
      <c r="AD72" s="12">
        <f>VLOOKUP(A:A,[1]TDSheet!$A:$AD,30,0)</f>
        <v>118.7856</v>
      </c>
      <c r="AE72" s="12">
        <f>VLOOKUP(A:A,[1]TDSheet!$A:$AE,31,0)</f>
        <v>163.4616</v>
      </c>
      <c r="AF72" s="12">
        <f>VLOOKUP(A:A,[4]TDSheet!$A:$D,4,0)</f>
        <v>396.18599999999998</v>
      </c>
      <c r="AG72" s="12" t="str">
        <f>VLOOKUP(A:A,[1]TDSheet!$A:$AG,33,0)</f>
        <v>октак</v>
      </c>
      <c r="AH72" s="12">
        <f t="shared" si="22"/>
        <v>200</v>
      </c>
      <c r="AI72" s="12">
        <f t="shared" si="23"/>
        <v>0</v>
      </c>
      <c r="AJ72" s="12">
        <f t="shared" si="24"/>
        <v>180</v>
      </c>
    </row>
    <row r="73" spans="1:36" s="1" customFormat="1" ht="11.1" customHeight="1" outlineLevel="1" x14ac:dyDescent="0.2">
      <c r="A73" s="7" t="s">
        <v>77</v>
      </c>
      <c r="B73" s="7" t="s">
        <v>8</v>
      </c>
      <c r="C73" s="8">
        <v>51.451000000000001</v>
      </c>
      <c r="D73" s="8">
        <v>254.803</v>
      </c>
      <c r="E73" s="8">
        <v>197.30699999999999</v>
      </c>
      <c r="F73" s="8">
        <v>119.535</v>
      </c>
      <c r="G73" s="1">
        <f>VLOOKUP(A:A,[1]TDSheet!$A:$G,7,0)</f>
        <v>0</v>
      </c>
      <c r="H73" s="1">
        <f>VLOOKUP(A:A,[1]TDSheet!$A:$H,8,0)</f>
        <v>1</v>
      </c>
      <c r="I73" s="1" t="e">
        <f>VLOOKUP(A:A,[1]TDSheet!$A:$I,9,0)</f>
        <v>#N/A</v>
      </c>
      <c r="J73" s="12">
        <f>VLOOKUP(A:A,[2]TDSheet!$A:$F,6,0)</f>
        <v>198.32</v>
      </c>
      <c r="K73" s="12">
        <f t="shared" si="18"/>
        <v>-1.0130000000000052</v>
      </c>
      <c r="L73" s="12">
        <f>VLOOKUP(A:A,[1]TDSheet!$A:$L,12,0)</f>
        <v>0</v>
      </c>
      <c r="M73" s="12">
        <f>VLOOKUP(A:A,[1]TDSheet!$A:$M,13,0)</f>
        <v>0</v>
      </c>
      <c r="N73" s="12">
        <f>VLOOKUP(A:A,[1]TDSheet!$A:$W,23,0)</f>
        <v>100</v>
      </c>
      <c r="O73" s="12">
        <f>VLOOKUP(A:A,[3]TDSheet!$A:$C,3,0)</f>
        <v>60</v>
      </c>
      <c r="P73" s="12"/>
      <c r="Q73" s="12"/>
      <c r="R73" s="12"/>
      <c r="S73" s="12"/>
      <c r="T73" s="14"/>
      <c r="U73" s="14"/>
      <c r="V73" s="12">
        <f t="shared" si="19"/>
        <v>25.040399999999998</v>
      </c>
      <c r="W73" s="14"/>
      <c r="X73" s="15">
        <f t="shared" si="20"/>
        <v>8.7672321528410091</v>
      </c>
      <c r="Y73" s="12">
        <f t="shared" si="21"/>
        <v>4.7736857238702255</v>
      </c>
      <c r="Z73" s="12"/>
      <c r="AA73" s="12"/>
      <c r="AB73" s="12">
        <f>VLOOKUP(A:A,[1]TDSheet!$A:$AB,28,0)</f>
        <v>72.105000000000004</v>
      </c>
      <c r="AC73" s="12">
        <f>VLOOKUP(A:A,[1]TDSheet!$A:$AC,29,0)</f>
        <v>0</v>
      </c>
      <c r="AD73" s="12">
        <f>VLOOKUP(A:A,[1]TDSheet!$A:$AD,30,0)</f>
        <v>22.098400000000002</v>
      </c>
      <c r="AE73" s="12">
        <f>VLOOKUP(A:A,[1]TDSheet!$A:$AE,31,0)</f>
        <v>25.5212</v>
      </c>
      <c r="AF73" s="12">
        <f>VLOOKUP(A:A,[4]TDSheet!$A:$D,4,0)</f>
        <v>11.974</v>
      </c>
      <c r="AG73" s="12">
        <f>VLOOKUP(A:A,[1]TDSheet!$A:$AG,33,0)</f>
        <v>0</v>
      </c>
      <c r="AH73" s="12">
        <f t="shared" si="22"/>
        <v>0</v>
      </c>
      <c r="AI73" s="12">
        <f t="shared" si="23"/>
        <v>0</v>
      </c>
      <c r="AJ73" s="12">
        <f t="shared" si="24"/>
        <v>60</v>
      </c>
    </row>
    <row r="74" spans="1:36" s="1" customFormat="1" ht="11.1" customHeight="1" outlineLevel="1" x14ac:dyDescent="0.2">
      <c r="A74" s="7" t="s">
        <v>78</v>
      </c>
      <c r="B74" s="7" t="s">
        <v>8</v>
      </c>
      <c r="C74" s="8"/>
      <c r="D74" s="8">
        <v>35.103999999999999</v>
      </c>
      <c r="E74" s="8">
        <v>14.696999999999999</v>
      </c>
      <c r="F74" s="8">
        <v>21.135000000000002</v>
      </c>
      <c r="G74" s="1">
        <f>VLOOKUP(A:A,[1]TDSheet!$A:$G,7,0)</f>
        <v>0</v>
      </c>
      <c r="H74" s="1">
        <f>VLOOKUP(A:A,[1]TDSheet!$A:$H,8,0)</f>
        <v>1</v>
      </c>
      <c r="I74" s="1" t="e">
        <f>VLOOKUP(A:A,[1]TDSheet!$A:$I,9,0)</f>
        <v>#N/A</v>
      </c>
      <c r="J74" s="12">
        <f>VLOOKUP(A:A,[2]TDSheet!$A:$F,6,0)</f>
        <v>18.776</v>
      </c>
      <c r="K74" s="12">
        <f t="shared" si="18"/>
        <v>-4.0790000000000006</v>
      </c>
      <c r="L74" s="12">
        <f>VLOOKUP(A:A,[1]TDSheet!$A:$L,12,0)</f>
        <v>0</v>
      </c>
      <c r="M74" s="12">
        <f>VLOOKUP(A:A,[1]TDSheet!$A:$M,13,0)</f>
        <v>0</v>
      </c>
      <c r="N74" s="12">
        <f>VLOOKUP(A:A,[1]TDSheet!$A:$W,23,0)</f>
        <v>0</v>
      </c>
      <c r="O74" s="12">
        <f>VLOOKUP(A:A,[3]TDSheet!$A:$C,3,0)</f>
        <v>0</v>
      </c>
      <c r="P74" s="12"/>
      <c r="Q74" s="12"/>
      <c r="R74" s="12"/>
      <c r="S74" s="12"/>
      <c r="T74" s="14"/>
      <c r="U74" s="14"/>
      <c r="V74" s="12">
        <f t="shared" si="19"/>
        <v>2.9394</v>
      </c>
      <c r="W74" s="14"/>
      <c r="X74" s="15">
        <f t="shared" si="20"/>
        <v>7.1902429067156568</v>
      </c>
      <c r="Y74" s="12">
        <f t="shared" si="21"/>
        <v>7.1902429067156568</v>
      </c>
      <c r="Z74" s="12"/>
      <c r="AA74" s="12"/>
      <c r="AB74" s="12">
        <f>VLOOKUP(A:A,[1]TDSheet!$A:$AB,28,0)</f>
        <v>0</v>
      </c>
      <c r="AC74" s="12">
        <f>VLOOKUP(A:A,[1]TDSheet!$A:$AC,29,0)</f>
        <v>0</v>
      </c>
      <c r="AD74" s="12">
        <f>VLOOKUP(A:A,[1]TDSheet!$A:$AD,30,0)</f>
        <v>3.6991999999999998</v>
      </c>
      <c r="AE74" s="12">
        <f>VLOOKUP(A:A,[1]TDSheet!$A:$AE,31,0)</f>
        <v>2.95</v>
      </c>
      <c r="AF74" s="12">
        <f>VLOOKUP(A:A,[4]TDSheet!$A:$D,4,0)</f>
        <v>6.633</v>
      </c>
      <c r="AG74" s="12">
        <f>VLOOKUP(A:A,[1]TDSheet!$A:$AG,33,0)</f>
        <v>0</v>
      </c>
      <c r="AH74" s="12">
        <f t="shared" si="22"/>
        <v>0</v>
      </c>
      <c r="AI74" s="12">
        <f t="shared" si="23"/>
        <v>0</v>
      </c>
      <c r="AJ74" s="12">
        <f t="shared" si="24"/>
        <v>0</v>
      </c>
    </row>
    <row r="75" spans="1:36" s="1" customFormat="1" ht="11.1" customHeight="1" outlineLevel="1" x14ac:dyDescent="0.2">
      <c r="A75" s="7" t="s">
        <v>79</v>
      </c>
      <c r="B75" s="7" t="s">
        <v>8</v>
      </c>
      <c r="C75" s="8">
        <v>1274.4659999999999</v>
      </c>
      <c r="D75" s="8">
        <v>3112.183</v>
      </c>
      <c r="E75" s="8">
        <v>3512.32</v>
      </c>
      <c r="F75" s="8">
        <v>1174.4290000000001</v>
      </c>
      <c r="G75" s="1">
        <f>VLOOKUP(A:A,[1]TDSheet!$A:$G,7,0)</f>
        <v>0</v>
      </c>
      <c r="H75" s="1">
        <f>VLOOKUP(A:A,[1]TDSheet!$A:$H,8,0)</f>
        <v>1</v>
      </c>
      <c r="I75" s="1" t="e">
        <f>VLOOKUP(A:A,[1]TDSheet!$A:$I,9,0)</f>
        <v>#N/A</v>
      </c>
      <c r="J75" s="12">
        <f>VLOOKUP(A:A,[2]TDSheet!$A:$F,6,0)</f>
        <v>3431.9929999999999</v>
      </c>
      <c r="K75" s="12">
        <f t="shared" si="18"/>
        <v>80.327000000000226</v>
      </c>
      <c r="L75" s="12">
        <f>VLOOKUP(A:A,[1]TDSheet!$A:$L,12,0)</f>
        <v>0</v>
      </c>
      <c r="M75" s="12">
        <f>VLOOKUP(A:A,[1]TDSheet!$A:$M,13,0)</f>
        <v>1100</v>
      </c>
      <c r="N75" s="12">
        <f>VLOOKUP(A:A,[1]TDSheet!$A:$W,23,0)</f>
        <v>300</v>
      </c>
      <c r="O75" s="12">
        <f>VLOOKUP(A:A,[3]TDSheet!$A:$C,3,0)</f>
        <v>1380</v>
      </c>
      <c r="P75" s="12"/>
      <c r="Q75" s="12"/>
      <c r="R75" s="12"/>
      <c r="S75" s="12"/>
      <c r="T75" s="14">
        <v>200</v>
      </c>
      <c r="U75" s="14"/>
      <c r="V75" s="12">
        <f t="shared" si="19"/>
        <v>431.52440000000007</v>
      </c>
      <c r="W75" s="14"/>
      <c r="X75" s="15">
        <f t="shared" si="20"/>
        <v>6.4293676093402823</v>
      </c>
      <c r="Y75" s="12">
        <f t="shared" si="21"/>
        <v>2.7215819082304495</v>
      </c>
      <c r="Z75" s="12"/>
      <c r="AA75" s="12"/>
      <c r="AB75" s="12">
        <f>VLOOKUP(A:A,[1]TDSheet!$A:$AB,28,0)</f>
        <v>1354.6980000000001</v>
      </c>
      <c r="AC75" s="12">
        <f>VLOOKUP(A:A,[1]TDSheet!$A:$AC,29,0)</f>
        <v>0</v>
      </c>
      <c r="AD75" s="12">
        <f>VLOOKUP(A:A,[1]TDSheet!$A:$AD,30,0)</f>
        <v>340.17060000000004</v>
      </c>
      <c r="AE75" s="12">
        <f>VLOOKUP(A:A,[1]TDSheet!$A:$AE,31,0)</f>
        <v>409</v>
      </c>
      <c r="AF75" s="12">
        <f>VLOOKUP(A:A,[4]TDSheet!$A:$D,4,0)</f>
        <v>423.81700000000001</v>
      </c>
      <c r="AG75" s="12" t="e">
        <f>VLOOKUP(A:A,[1]TDSheet!$A:$AG,33,0)</f>
        <v>#N/A</v>
      </c>
      <c r="AH75" s="12">
        <f t="shared" si="22"/>
        <v>200</v>
      </c>
      <c r="AI75" s="12">
        <f t="shared" si="23"/>
        <v>0</v>
      </c>
      <c r="AJ75" s="12">
        <f t="shared" si="24"/>
        <v>1380</v>
      </c>
    </row>
    <row r="76" spans="1:36" s="1" customFormat="1" ht="11.1" customHeight="1" outlineLevel="1" x14ac:dyDescent="0.2">
      <c r="A76" s="7" t="s">
        <v>80</v>
      </c>
      <c r="B76" s="7" t="s">
        <v>14</v>
      </c>
      <c r="C76" s="8">
        <v>5458</v>
      </c>
      <c r="D76" s="8">
        <v>2596</v>
      </c>
      <c r="E76" s="8">
        <v>5801</v>
      </c>
      <c r="F76" s="8">
        <v>2819</v>
      </c>
      <c r="G76" s="1">
        <f>VLOOKUP(A:A,[1]TDSheet!$A:$G,7,0)</f>
        <v>0</v>
      </c>
      <c r="H76" s="1">
        <f>VLOOKUP(A:A,[1]TDSheet!$A:$H,8,0)</f>
        <v>0.45</v>
      </c>
      <c r="I76" s="1" t="e">
        <f>VLOOKUP(A:A,[1]TDSheet!$A:$I,9,0)</f>
        <v>#N/A</v>
      </c>
      <c r="J76" s="12">
        <f>VLOOKUP(A:A,[2]TDSheet!$A:$F,6,0)</f>
        <v>5780</v>
      </c>
      <c r="K76" s="12">
        <f t="shared" si="18"/>
        <v>21</v>
      </c>
      <c r="L76" s="12">
        <f>VLOOKUP(A:A,[1]TDSheet!$A:$L,12,0)</f>
        <v>0</v>
      </c>
      <c r="M76" s="12">
        <f>VLOOKUP(A:A,[1]TDSheet!$A:$M,13,0)</f>
        <v>1600</v>
      </c>
      <c r="N76" s="12">
        <f>VLOOKUP(A:A,[1]TDSheet!$A:$W,23,0)</f>
        <v>800</v>
      </c>
      <c r="O76" s="12">
        <f>VLOOKUP(A:A,[3]TDSheet!$A:$C,3,0)</f>
        <v>650</v>
      </c>
      <c r="P76" s="12"/>
      <c r="Q76" s="12"/>
      <c r="R76" s="12"/>
      <c r="S76" s="12"/>
      <c r="T76" s="14">
        <v>300</v>
      </c>
      <c r="U76" s="14"/>
      <c r="V76" s="12">
        <f t="shared" si="19"/>
        <v>856.2</v>
      </c>
      <c r="W76" s="14"/>
      <c r="X76" s="15">
        <f t="shared" si="20"/>
        <v>6.4459238495678575</v>
      </c>
      <c r="Y76" s="12">
        <f t="shared" si="21"/>
        <v>3.2924550338705907</v>
      </c>
      <c r="Z76" s="12"/>
      <c r="AA76" s="12"/>
      <c r="AB76" s="12">
        <f>VLOOKUP(A:A,[1]TDSheet!$A:$AB,28,0)</f>
        <v>920</v>
      </c>
      <c r="AC76" s="12">
        <f>VLOOKUP(A:A,[1]TDSheet!$A:$AC,29,0)</f>
        <v>600</v>
      </c>
      <c r="AD76" s="12">
        <f>VLOOKUP(A:A,[1]TDSheet!$A:$AD,30,0)</f>
        <v>554.4</v>
      </c>
      <c r="AE76" s="12">
        <f>VLOOKUP(A:A,[1]TDSheet!$A:$AE,31,0)</f>
        <v>711.6</v>
      </c>
      <c r="AF76" s="12">
        <f>VLOOKUP(A:A,[4]TDSheet!$A:$D,4,0)</f>
        <v>962</v>
      </c>
      <c r="AG76" s="12" t="str">
        <f>VLOOKUP(A:A,[1]TDSheet!$A:$AG,33,0)</f>
        <v>октак</v>
      </c>
      <c r="AH76" s="12">
        <f t="shared" si="22"/>
        <v>135</v>
      </c>
      <c r="AI76" s="12">
        <f t="shared" si="23"/>
        <v>0</v>
      </c>
      <c r="AJ76" s="12">
        <f t="shared" si="24"/>
        <v>292.5</v>
      </c>
    </row>
    <row r="77" spans="1:36" s="1" customFormat="1" ht="11.1" customHeight="1" outlineLevel="1" x14ac:dyDescent="0.2">
      <c r="A77" s="7" t="s">
        <v>81</v>
      </c>
      <c r="B77" s="7" t="s">
        <v>14</v>
      </c>
      <c r="C77" s="8">
        <v>1435</v>
      </c>
      <c r="D77" s="8">
        <v>6266</v>
      </c>
      <c r="E77" s="8">
        <v>5522</v>
      </c>
      <c r="F77" s="8">
        <v>2731</v>
      </c>
      <c r="G77" s="1" t="str">
        <f>VLOOKUP(A:A,[1]TDSheet!$A:$G,7,0)</f>
        <v>акяб</v>
      </c>
      <c r="H77" s="1">
        <f>VLOOKUP(A:A,[1]TDSheet!$A:$H,8,0)</f>
        <v>0.45</v>
      </c>
      <c r="I77" s="1" t="e">
        <f>VLOOKUP(A:A,[1]TDSheet!$A:$I,9,0)</f>
        <v>#N/A</v>
      </c>
      <c r="J77" s="12">
        <f>VLOOKUP(A:A,[2]TDSheet!$A:$F,6,0)</f>
        <v>5602</v>
      </c>
      <c r="K77" s="12">
        <f t="shared" si="18"/>
        <v>-80</v>
      </c>
      <c r="L77" s="12">
        <f>VLOOKUP(A:A,[1]TDSheet!$A:$L,12,0)</f>
        <v>0</v>
      </c>
      <c r="M77" s="12">
        <f>VLOOKUP(A:A,[1]TDSheet!$A:$M,13,0)</f>
        <v>1000</v>
      </c>
      <c r="N77" s="12">
        <f>VLOOKUP(A:A,[1]TDSheet!$A:$W,23,0)</f>
        <v>1000</v>
      </c>
      <c r="O77" s="12">
        <f>VLOOKUP(A:A,[3]TDSheet!$A:$C,3,0)</f>
        <v>325</v>
      </c>
      <c r="P77" s="12"/>
      <c r="Q77" s="12"/>
      <c r="R77" s="12"/>
      <c r="S77" s="12"/>
      <c r="T77" s="14">
        <v>400</v>
      </c>
      <c r="U77" s="14"/>
      <c r="V77" s="12">
        <f t="shared" si="19"/>
        <v>798.4</v>
      </c>
      <c r="W77" s="14"/>
      <c r="X77" s="15">
        <f t="shared" si="20"/>
        <v>6.4266032064128256</v>
      </c>
      <c r="Y77" s="12">
        <f t="shared" si="21"/>
        <v>3.4205911823647295</v>
      </c>
      <c r="Z77" s="12"/>
      <c r="AA77" s="12"/>
      <c r="AB77" s="12">
        <f>VLOOKUP(A:A,[1]TDSheet!$A:$AB,28,0)</f>
        <v>710</v>
      </c>
      <c r="AC77" s="12">
        <f>VLOOKUP(A:A,[1]TDSheet!$A:$AC,29,0)</f>
        <v>820</v>
      </c>
      <c r="AD77" s="12">
        <f>VLOOKUP(A:A,[1]TDSheet!$A:$AD,30,0)</f>
        <v>800.4</v>
      </c>
      <c r="AE77" s="12">
        <f>VLOOKUP(A:A,[1]TDSheet!$A:$AE,31,0)</f>
        <v>850</v>
      </c>
      <c r="AF77" s="12">
        <f>VLOOKUP(A:A,[4]TDSheet!$A:$D,4,0)</f>
        <v>801</v>
      </c>
      <c r="AG77" s="12" t="str">
        <f>VLOOKUP(A:A,[1]TDSheet!$A:$AG,33,0)</f>
        <v>оконч</v>
      </c>
      <c r="AH77" s="12">
        <f t="shared" si="22"/>
        <v>180</v>
      </c>
      <c r="AI77" s="12">
        <f t="shared" si="23"/>
        <v>0</v>
      </c>
      <c r="AJ77" s="12">
        <f t="shared" si="24"/>
        <v>146.25</v>
      </c>
    </row>
    <row r="78" spans="1:36" s="1" customFormat="1" ht="11.1" customHeight="1" outlineLevel="1" x14ac:dyDescent="0.2">
      <c r="A78" s="7" t="s">
        <v>82</v>
      </c>
      <c r="B78" s="7" t="s">
        <v>14</v>
      </c>
      <c r="C78" s="8">
        <v>844</v>
      </c>
      <c r="D78" s="8">
        <v>366</v>
      </c>
      <c r="E78" s="8">
        <v>888</v>
      </c>
      <c r="F78" s="8">
        <v>451</v>
      </c>
      <c r="G78" s="1">
        <f>VLOOKUP(A:A,[1]TDSheet!$A:$G,7,0)</f>
        <v>0</v>
      </c>
      <c r="H78" s="1">
        <f>VLOOKUP(A:A,[1]TDSheet!$A:$H,8,0)</f>
        <v>0.45</v>
      </c>
      <c r="I78" s="1" t="e">
        <f>VLOOKUP(A:A,[1]TDSheet!$A:$I,9,0)</f>
        <v>#N/A</v>
      </c>
      <c r="J78" s="12">
        <f>VLOOKUP(A:A,[2]TDSheet!$A:$F,6,0)</f>
        <v>936</v>
      </c>
      <c r="K78" s="12">
        <f t="shared" si="18"/>
        <v>-48</v>
      </c>
      <c r="L78" s="12">
        <f>VLOOKUP(A:A,[1]TDSheet!$A:$L,12,0)</f>
        <v>0</v>
      </c>
      <c r="M78" s="12">
        <f>VLOOKUP(A:A,[1]TDSheet!$A:$M,13,0)</f>
        <v>400</v>
      </c>
      <c r="N78" s="12">
        <f>VLOOKUP(A:A,[1]TDSheet!$A:$W,23,0)</f>
        <v>200</v>
      </c>
      <c r="O78" s="12">
        <f>VLOOKUP(A:A,[3]TDSheet!$A:$C,3,0)</f>
        <v>88.5</v>
      </c>
      <c r="P78" s="12"/>
      <c r="Q78" s="12"/>
      <c r="R78" s="12"/>
      <c r="S78" s="12"/>
      <c r="T78" s="14"/>
      <c r="U78" s="14"/>
      <c r="V78" s="12">
        <f t="shared" si="19"/>
        <v>150</v>
      </c>
      <c r="W78" s="14"/>
      <c r="X78" s="15">
        <f t="shared" si="20"/>
        <v>7.0066666666666668</v>
      </c>
      <c r="Y78" s="12">
        <f t="shared" si="21"/>
        <v>3.0066666666666668</v>
      </c>
      <c r="Z78" s="12"/>
      <c r="AA78" s="12"/>
      <c r="AB78" s="12">
        <f>VLOOKUP(A:A,[1]TDSheet!$A:$AB,28,0)</f>
        <v>138</v>
      </c>
      <c r="AC78" s="12">
        <f>VLOOKUP(A:A,[1]TDSheet!$A:$AC,29,0)</f>
        <v>0</v>
      </c>
      <c r="AD78" s="12">
        <f>VLOOKUP(A:A,[1]TDSheet!$A:$AD,30,0)</f>
        <v>205.8</v>
      </c>
      <c r="AE78" s="12">
        <f>VLOOKUP(A:A,[1]TDSheet!$A:$AE,31,0)</f>
        <v>140.6</v>
      </c>
      <c r="AF78" s="12">
        <f>VLOOKUP(A:A,[4]TDSheet!$A:$D,4,0)</f>
        <v>143</v>
      </c>
      <c r="AG78" s="12" t="str">
        <f>VLOOKUP(A:A,[1]TDSheet!$A:$AG,33,0)</f>
        <v>оконч</v>
      </c>
      <c r="AH78" s="12">
        <f t="shared" si="22"/>
        <v>0</v>
      </c>
      <c r="AI78" s="12">
        <f t="shared" si="23"/>
        <v>0</v>
      </c>
      <c r="AJ78" s="12">
        <f t="shared" si="24"/>
        <v>39.825000000000003</v>
      </c>
    </row>
    <row r="79" spans="1:36" s="1" customFormat="1" ht="11.1" customHeight="1" outlineLevel="1" x14ac:dyDescent="0.2">
      <c r="A79" s="7" t="s">
        <v>83</v>
      </c>
      <c r="B79" s="7" t="s">
        <v>8</v>
      </c>
      <c r="C79" s="8">
        <v>2.6190000000000002</v>
      </c>
      <c r="D79" s="8">
        <v>41.807000000000002</v>
      </c>
      <c r="E79" s="8">
        <v>34.203000000000003</v>
      </c>
      <c r="F79" s="8">
        <v>12.224</v>
      </c>
      <c r="G79" s="1">
        <f>VLOOKUP(A:A,[1]TDSheet!$A:$G,7,0)</f>
        <v>0</v>
      </c>
      <c r="H79" s="1">
        <f>VLOOKUP(A:A,[1]TDSheet!$A:$H,8,0)</f>
        <v>1</v>
      </c>
      <c r="I79" s="1" t="e">
        <f>VLOOKUP(A:A,[1]TDSheet!$A:$I,9,0)</f>
        <v>#N/A</v>
      </c>
      <c r="J79" s="12">
        <f>VLOOKUP(A:A,[2]TDSheet!$A:$F,6,0)</f>
        <v>58.017000000000003</v>
      </c>
      <c r="K79" s="12">
        <f t="shared" si="18"/>
        <v>-23.814</v>
      </c>
      <c r="L79" s="12">
        <f>VLOOKUP(A:A,[1]TDSheet!$A:$L,12,0)</f>
        <v>0</v>
      </c>
      <c r="M79" s="12">
        <f>VLOOKUP(A:A,[1]TDSheet!$A:$M,13,0)</f>
        <v>0</v>
      </c>
      <c r="N79" s="12">
        <f>VLOOKUP(A:A,[1]TDSheet!$A:$W,23,0)</f>
        <v>0</v>
      </c>
      <c r="O79" s="12">
        <f>VLOOKUP(A:A,[3]TDSheet!$A:$C,3,0)</f>
        <v>7.5</v>
      </c>
      <c r="P79" s="12"/>
      <c r="Q79" s="12"/>
      <c r="R79" s="12"/>
      <c r="S79" s="12"/>
      <c r="T79" s="14">
        <v>30</v>
      </c>
      <c r="U79" s="14"/>
      <c r="V79" s="12">
        <f t="shared" si="19"/>
        <v>5.1978000000000009</v>
      </c>
      <c r="W79" s="14"/>
      <c r="X79" s="15">
        <f t="shared" si="20"/>
        <v>8.12343683866251</v>
      </c>
      <c r="Y79" s="12">
        <f t="shared" si="21"/>
        <v>2.3517642079341257</v>
      </c>
      <c r="Z79" s="12"/>
      <c r="AA79" s="12"/>
      <c r="AB79" s="12">
        <f>VLOOKUP(A:A,[1]TDSheet!$A:$AB,28,0)</f>
        <v>8.2140000000000004</v>
      </c>
      <c r="AC79" s="12">
        <f>VLOOKUP(A:A,[1]TDSheet!$A:$AC,29,0)</f>
        <v>0</v>
      </c>
      <c r="AD79" s="12">
        <f>VLOOKUP(A:A,[1]TDSheet!$A:$AD,30,0)</f>
        <v>1.6393999999999997</v>
      </c>
      <c r="AE79" s="12">
        <f>VLOOKUP(A:A,[1]TDSheet!$A:$AE,31,0)</f>
        <v>4.5287999999999995</v>
      </c>
      <c r="AF79" s="12">
        <f>VLOOKUP(A:A,[4]TDSheet!$A:$D,4,0)</f>
        <v>14.717000000000001</v>
      </c>
      <c r="AG79" s="12">
        <f>VLOOKUP(A:A,[1]TDSheet!$A:$AG,33,0)</f>
        <v>0</v>
      </c>
      <c r="AH79" s="12">
        <f t="shared" si="22"/>
        <v>30</v>
      </c>
      <c r="AI79" s="12">
        <f t="shared" si="23"/>
        <v>0</v>
      </c>
      <c r="AJ79" s="12">
        <f t="shared" si="24"/>
        <v>7.5</v>
      </c>
    </row>
    <row r="80" spans="1:36" s="1" customFormat="1" ht="11.1" customHeight="1" outlineLevel="1" x14ac:dyDescent="0.2">
      <c r="A80" s="7" t="s">
        <v>84</v>
      </c>
      <c r="B80" s="7" t="s">
        <v>14</v>
      </c>
      <c r="C80" s="8">
        <v>33</v>
      </c>
      <c r="D80" s="8">
        <v>123</v>
      </c>
      <c r="E80" s="8">
        <v>153</v>
      </c>
      <c r="F80" s="8">
        <v>24</v>
      </c>
      <c r="G80" s="1">
        <f>VLOOKUP(A:A,[1]TDSheet!$A:$G,7,0)</f>
        <v>0</v>
      </c>
      <c r="H80" s="1">
        <f>VLOOKUP(A:A,[1]TDSheet!$A:$H,8,0)</f>
        <v>0.4</v>
      </c>
      <c r="I80" s="1" t="e">
        <f>VLOOKUP(A:A,[1]TDSheet!$A:$I,9,0)</f>
        <v>#N/A</v>
      </c>
      <c r="J80" s="12">
        <f>VLOOKUP(A:A,[2]TDSheet!$A:$F,6,0)</f>
        <v>362</v>
      </c>
      <c r="K80" s="12">
        <f t="shared" si="18"/>
        <v>-209</v>
      </c>
      <c r="L80" s="12">
        <f>VLOOKUP(A:A,[1]TDSheet!$A:$L,12,0)</f>
        <v>0</v>
      </c>
      <c r="M80" s="12">
        <f>VLOOKUP(A:A,[1]TDSheet!$A:$M,13,0)</f>
        <v>100</v>
      </c>
      <c r="N80" s="12">
        <f>VLOOKUP(A:A,[1]TDSheet!$A:$W,23,0)</f>
        <v>30</v>
      </c>
      <c r="O80" s="12">
        <v>0</v>
      </c>
      <c r="P80" s="12"/>
      <c r="Q80" s="12"/>
      <c r="R80" s="12"/>
      <c r="S80" s="12"/>
      <c r="T80" s="14">
        <v>40</v>
      </c>
      <c r="U80" s="14"/>
      <c r="V80" s="12">
        <f t="shared" si="19"/>
        <v>30.6</v>
      </c>
      <c r="W80" s="14"/>
      <c r="X80" s="15">
        <f t="shared" si="20"/>
        <v>6.3398692810457513</v>
      </c>
      <c r="Y80" s="12">
        <f t="shared" si="21"/>
        <v>0.78431372549019607</v>
      </c>
      <c r="Z80" s="12"/>
      <c r="AA80" s="12"/>
      <c r="AB80" s="12">
        <f>VLOOKUP(A:A,[1]TDSheet!$A:$AB,28,0)</f>
        <v>0</v>
      </c>
      <c r="AC80" s="12">
        <f>VLOOKUP(A:A,[1]TDSheet!$A:$AC,29,0)</f>
        <v>0</v>
      </c>
      <c r="AD80" s="12">
        <f>VLOOKUP(A:A,[1]TDSheet!$A:$AD,30,0)</f>
        <v>32.4</v>
      </c>
      <c r="AE80" s="12">
        <f>VLOOKUP(A:A,[1]TDSheet!$A:$AE,31,0)</f>
        <v>21.2</v>
      </c>
      <c r="AF80" s="12">
        <f>VLOOKUP(A:A,[4]TDSheet!$A:$D,4,0)</f>
        <v>26</v>
      </c>
      <c r="AG80" s="12" t="e">
        <f>VLOOKUP(A:A,[1]TDSheet!$A:$AG,33,0)</f>
        <v>#N/A</v>
      </c>
      <c r="AH80" s="12">
        <f t="shared" si="22"/>
        <v>16</v>
      </c>
      <c r="AI80" s="12">
        <f t="shared" si="23"/>
        <v>0</v>
      </c>
      <c r="AJ80" s="12">
        <f t="shared" si="24"/>
        <v>0</v>
      </c>
    </row>
    <row r="81" spans="1:36" s="1" customFormat="1" ht="11.1" customHeight="1" outlineLevel="1" x14ac:dyDescent="0.2">
      <c r="A81" s="7" t="s">
        <v>85</v>
      </c>
      <c r="B81" s="7" t="s">
        <v>14</v>
      </c>
      <c r="C81" s="8">
        <v>64</v>
      </c>
      <c r="D81" s="8">
        <v>453</v>
      </c>
      <c r="E81" s="8">
        <v>461</v>
      </c>
      <c r="F81" s="8">
        <v>101</v>
      </c>
      <c r="G81" s="1">
        <f>VLOOKUP(A:A,[1]TDSheet!$A:$G,7,0)</f>
        <v>0</v>
      </c>
      <c r="H81" s="1">
        <f>VLOOKUP(A:A,[1]TDSheet!$A:$H,8,0)</f>
        <v>0.4</v>
      </c>
      <c r="I81" s="1" t="e">
        <f>VLOOKUP(A:A,[1]TDSheet!$A:$I,9,0)</f>
        <v>#N/A</v>
      </c>
      <c r="J81" s="12">
        <f>VLOOKUP(A:A,[2]TDSheet!$A:$F,6,0)</f>
        <v>512</v>
      </c>
      <c r="K81" s="12">
        <f t="shared" si="18"/>
        <v>-51</v>
      </c>
      <c r="L81" s="12">
        <f>VLOOKUP(A:A,[1]TDSheet!$A:$L,12,0)</f>
        <v>0</v>
      </c>
      <c r="M81" s="12">
        <f>VLOOKUP(A:A,[1]TDSheet!$A:$M,13,0)</f>
        <v>200</v>
      </c>
      <c r="N81" s="12">
        <f>VLOOKUP(A:A,[1]TDSheet!$A:$W,23,0)</f>
        <v>160</v>
      </c>
      <c r="O81" s="12">
        <f>VLOOKUP(A:A,[3]TDSheet!$A:$C,3,0)</f>
        <v>79.5</v>
      </c>
      <c r="P81" s="12"/>
      <c r="Q81" s="12"/>
      <c r="R81" s="12"/>
      <c r="S81" s="12"/>
      <c r="T81" s="14">
        <v>60</v>
      </c>
      <c r="U81" s="14"/>
      <c r="V81" s="12">
        <f t="shared" si="19"/>
        <v>81.400000000000006</v>
      </c>
      <c r="W81" s="14"/>
      <c r="X81" s="15">
        <f t="shared" si="20"/>
        <v>6.4004914004913998</v>
      </c>
      <c r="Y81" s="12">
        <f t="shared" si="21"/>
        <v>1.2407862407862407</v>
      </c>
      <c r="Z81" s="12"/>
      <c r="AA81" s="12"/>
      <c r="AB81" s="12">
        <f>VLOOKUP(A:A,[1]TDSheet!$A:$AB,28,0)</f>
        <v>54</v>
      </c>
      <c r="AC81" s="12">
        <f>VLOOKUP(A:A,[1]TDSheet!$A:$AC,29,0)</f>
        <v>0</v>
      </c>
      <c r="AD81" s="12">
        <f>VLOOKUP(A:A,[1]TDSheet!$A:$AD,30,0)</f>
        <v>65.400000000000006</v>
      </c>
      <c r="AE81" s="12">
        <f>VLOOKUP(A:A,[1]TDSheet!$A:$AE,31,0)</f>
        <v>65.2</v>
      </c>
      <c r="AF81" s="12">
        <f>VLOOKUP(A:A,[4]TDSheet!$A:$D,4,0)</f>
        <v>82</v>
      </c>
      <c r="AG81" s="12" t="e">
        <f>VLOOKUP(A:A,[1]TDSheet!$A:$AG,33,0)</f>
        <v>#N/A</v>
      </c>
      <c r="AH81" s="12">
        <f t="shared" si="22"/>
        <v>24</v>
      </c>
      <c r="AI81" s="12">
        <f t="shared" si="23"/>
        <v>0</v>
      </c>
      <c r="AJ81" s="12">
        <f t="shared" si="24"/>
        <v>31.8</v>
      </c>
    </row>
    <row r="82" spans="1:36" s="1" customFormat="1" ht="11.1" customHeight="1" outlineLevel="1" x14ac:dyDescent="0.2">
      <c r="A82" s="7" t="s">
        <v>86</v>
      </c>
      <c r="B82" s="7" t="s">
        <v>8</v>
      </c>
      <c r="C82" s="8">
        <v>981.83100000000002</v>
      </c>
      <c r="D82" s="8">
        <v>5545.2820000000002</v>
      </c>
      <c r="E82" s="8">
        <v>1281.44</v>
      </c>
      <c r="F82" s="8">
        <v>1168.527</v>
      </c>
      <c r="G82" s="1" t="str">
        <f>VLOOKUP(A:A,[1]TDSheet!$A:$G,7,0)</f>
        <v>н</v>
      </c>
      <c r="H82" s="1">
        <f>VLOOKUP(A:A,[1]TDSheet!$A:$H,8,0)</f>
        <v>1</v>
      </c>
      <c r="I82" s="1" t="e">
        <f>VLOOKUP(A:A,[1]TDSheet!$A:$I,9,0)</f>
        <v>#N/A</v>
      </c>
      <c r="J82" s="12">
        <f>VLOOKUP(A:A,[2]TDSheet!$A:$F,6,0)</f>
        <v>1264.605</v>
      </c>
      <c r="K82" s="12">
        <f t="shared" si="18"/>
        <v>16.835000000000036</v>
      </c>
      <c r="L82" s="12">
        <f>VLOOKUP(A:A,[1]TDSheet!$A:$L,12,0)</f>
        <v>300</v>
      </c>
      <c r="M82" s="12">
        <f>VLOOKUP(A:A,[1]TDSheet!$A:$M,13,0)</f>
        <v>0</v>
      </c>
      <c r="N82" s="12">
        <f>VLOOKUP(A:A,[1]TDSheet!$A:$W,23,0)</f>
        <v>100</v>
      </c>
      <c r="O82" s="12">
        <f>VLOOKUP(A:A,[3]TDSheet!$A:$C,3,0)</f>
        <v>337.5</v>
      </c>
      <c r="P82" s="12"/>
      <c r="Q82" s="12"/>
      <c r="R82" s="12"/>
      <c r="S82" s="12"/>
      <c r="T82" s="14"/>
      <c r="U82" s="14"/>
      <c r="V82" s="12">
        <f t="shared" si="19"/>
        <v>197.63200000000001</v>
      </c>
      <c r="W82" s="14"/>
      <c r="X82" s="15">
        <f t="shared" si="20"/>
        <v>7.9366043960492227</v>
      </c>
      <c r="Y82" s="12">
        <f t="shared" si="21"/>
        <v>5.9126406654792749</v>
      </c>
      <c r="Z82" s="12"/>
      <c r="AA82" s="12"/>
      <c r="AB82" s="12">
        <f>VLOOKUP(A:A,[1]TDSheet!$A:$AB,28,0)</f>
        <v>293.27999999999997</v>
      </c>
      <c r="AC82" s="12">
        <f>VLOOKUP(A:A,[1]TDSheet!$A:$AC,29,0)</f>
        <v>0</v>
      </c>
      <c r="AD82" s="12">
        <f>VLOOKUP(A:A,[1]TDSheet!$A:$AD,30,0)</f>
        <v>279.08280000000002</v>
      </c>
      <c r="AE82" s="12">
        <f>VLOOKUP(A:A,[1]TDSheet!$A:$AE,31,0)</f>
        <v>267.64459999999997</v>
      </c>
      <c r="AF82" s="12">
        <f>VLOOKUP(A:A,[4]TDSheet!$A:$D,4,0)</f>
        <v>223.636</v>
      </c>
      <c r="AG82" s="12" t="str">
        <f>VLOOKUP(A:A,[1]TDSheet!$A:$AG,33,0)</f>
        <v>оконч</v>
      </c>
      <c r="AH82" s="12">
        <f t="shared" si="22"/>
        <v>0</v>
      </c>
      <c r="AI82" s="12">
        <f t="shared" si="23"/>
        <v>0</v>
      </c>
      <c r="AJ82" s="12">
        <f t="shared" si="24"/>
        <v>337.5</v>
      </c>
    </row>
    <row r="83" spans="1:36" s="1" customFormat="1" ht="11.1" customHeight="1" outlineLevel="1" x14ac:dyDescent="0.2">
      <c r="A83" s="7" t="s">
        <v>87</v>
      </c>
      <c r="B83" s="7" t="s">
        <v>8</v>
      </c>
      <c r="C83" s="8">
        <v>23.446999999999999</v>
      </c>
      <c r="D83" s="8">
        <v>19.507999999999999</v>
      </c>
      <c r="E83" s="8">
        <v>48.262999999999998</v>
      </c>
      <c r="F83" s="8">
        <v>-0.158</v>
      </c>
      <c r="G83" s="1">
        <f>VLOOKUP(A:A,[1]TDSheet!$A:$G,7,0)</f>
        <v>0</v>
      </c>
      <c r="H83" s="1">
        <f>VLOOKUP(A:A,[1]TDSheet!$A:$H,8,0)</f>
        <v>1</v>
      </c>
      <c r="I83" s="1" t="e">
        <f>VLOOKUP(A:A,[1]TDSheet!$A:$I,9,0)</f>
        <v>#N/A</v>
      </c>
      <c r="J83" s="12">
        <f>VLOOKUP(A:A,[2]TDSheet!$A:$F,6,0)</f>
        <v>46.41</v>
      </c>
      <c r="K83" s="12">
        <f t="shared" si="18"/>
        <v>1.8530000000000015</v>
      </c>
      <c r="L83" s="12">
        <f>VLOOKUP(A:A,[1]TDSheet!$A:$L,12,0)</f>
        <v>0</v>
      </c>
      <c r="M83" s="12">
        <f>VLOOKUP(A:A,[1]TDSheet!$A:$M,13,0)</f>
        <v>30</v>
      </c>
      <c r="N83" s="12">
        <f>VLOOKUP(A:A,[1]TDSheet!$A:$W,23,0)</f>
        <v>0</v>
      </c>
      <c r="O83" s="12">
        <f>VLOOKUP(A:A,[3]TDSheet!$A:$C,3,0)</f>
        <v>30</v>
      </c>
      <c r="P83" s="12"/>
      <c r="Q83" s="12"/>
      <c r="R83" s="12"/>
      <c r="S83" s="12"/>
      <c r="T83" s="14"/>
      <c r="U83" s="14"/>
      <c r="V83" s="12">
        <f t="shared" si="19"/>
        <v>5.7509999999999994</v>
      </c>
      <c r="W83" s="14"/>
      <c r="X83" s="15">
        <f t="shared" si="20"/>
        <v>5.1890106068509825</v>
      </c>
      <c r="Y83" s="12">
        <f t="shared" si="21"/>
        <v>-2.7473482872543909E-2</v>
      </c>
      <c r="Z83" s="12"/>
      <c r="AA83" s="12"/>
      <c r="AB83" s="12">
        <f>VLOOKUP(A:A,[1]TDSheet!$A:$AB,28,0)</f>
        <v>19.507999999999999</v>
      </c>
      <c r="AC83" s="12">
        <f>VLOOKUP(A:A,[1]TDSheet!$A:$AC,29,0)</f>
        <v>0</v>
      </c>
      <c r="AD83" s="12">
        <f>VLOOKUP(A:A,[1]TDSheet!$A:$AD,30,0)</f>
        <v>3.649799999999999</v>
      </c>
      <c r="AE83" s="12">
        <f>VLOOKUP(A:A,[1]TDSheet!$A:$AE,31,0)</f>
        <v>1.8268</v>
      </c>
      <c r="AF83" s="12">
        <f>VLOOKUP(A:A,[4]TDSheet!$A:$D,4,0)</f>
        <v>2.0379999999999998</v>
      </c>
      <c r="AG83" s="12" t="e">
        <f>VLOOKUP(A:A,[1]TDSheet!$A:$AG,33,0)</f>
        <v>#N/A</v>
      </c>
      <c r="AH83" s="12">
        <f t="shared" si="22"/>
        <v>0</v>
      </c>
      <c r="AI83" s="12">
        <f t="shared" si="23"/>
        <v>0</v>
      </c>
      <c r="AJ83" s="12">
        <f t="shared" si="24"/>
        <v>30</v>
      </c>
    </row>
    <row r="84" spans="1:36" s="1" customFormat="1" ht="11.1" customHeight="1" outlineLevel="1" x14ac:dyDescent="0.2">
      <c r="A84" s="7" t="s">
        <v>88</v>
      </c>
      <c r="B84" s="7" t="s">
        <v>14</v>
      </c>
      <c r="C84" s="8">
        <v>20</v>
      </c>
      <c r="D84" s="8">
        <v>1048</v>
      </c>
      <c r="E84" s="8">
        <v>375</v>
      </c>
      <c r="F84" s="8">
        <v>701</v>
      </c>
      <c r="G84" s="1">
        <f>VLOOKUP(A:A,[1]TDSheet!$A:$G,7,0)</f>
        <v>0</v>
      </c>
      <c r="H84" s="1">
        <f>VLOOKUP(A:A,[1]TDSheet!$A:$H,8,0)</f>
        <v>0.1</v>
      </c>
      <c r="I84" s="1" t="e">
        <f>VLOOKUP(A:A,[1]TDSheet!$A:$I,9,0)</f>
        <v>#N/A</v>
      </c>
      <c r="J84" s="12">
        <f>VLOOKUP(A:A,[2]TDSheet!$A:$F,6,0)</f>
        <v>467</v>
      </c>
      <c r="K84" s="12">
        <f t="shared" si="18"/>
        <v>-92</v>
      </c>
      <c r="L84" s="12">
        <f>VLOOKUP(A:A,[1]TDSheet!$A:$L,12,0)</f>
        <v>0</v>
      </c>
      <c r="M84" s="12">
        <f>VLOOKUP(A:A,[1]TDSheet!$A:$M,13,0)</f>
        <v>300</v>
      </c>
      <c r="N84" s="12">
        <f>VLOOKUP(A:A,[1]TDSheet!$A:$W,23,0)</f>
        <v>0</v>
      </c>
      <c r="O84" s="12">
        <f>VLOOKUP(A:A,[3]TDSheet!$A:$C,3,0)</f>
        <v>0</v>
      </c>
      <c r="P84" s="12"/>
      <c r="Q84" s="12"/>
      <c r="R84" s="12"/>
      <c r="S84" s="12"/>
      <c r="T84" s="14"/>
      <c r="U84" s="14"/>
      <c r="V84" s="12">
        <f t="shared" si="19"/>
        <v>67</v>
      </c>
      <c r="W84" s="14"/>
      <c r="X84" s="15">
        <f t="shared" si="20"/>
        <v>14.940298507462687</v>
      </c>
      <c r="Y84" s="12">
        <f t="shared" si="21"/>
        <v>10.462686567164178</v>
      </c>
      <c r="Z84" s="12"/>
      <c r="AA84" s="12"/>
      <c r="AB84" s="12">
        <f>VLOOKUP(A:A,[1]TDSheet!$A:$AB,28,0)</f>
        <v>40</v>
      </c>
      <c r="AC84" s="12">
        <f>VLOOKUP(A:A,[1]TDSheet!$A:$AC,29,0)</f>
        <v>0</v>
      </c>
      <c r="AD84" s="12">
        <f>VLOOKUP(A:A,[1]TDSheet!$A:$AD,30,0)</f>
        <v>49.4</v>
      </c>
      <c r="AE84" s="12">
        <f>VLOOKUP(A:A,[1]TDSheet!$A:$AE,31,0)</f>
        <v>60.2</v>
      </c>
      <c r="AF84" s="12">
        <f>VLOOKUP(A:A,[4]TDSheet!$A:$D,4,0)</f>
        <v>74</v>
      </c>
      <c r="AG84" s="12" t="e">
        <f>VLOOKUP(A:A,[1]TDSheet!$A:$AG,33,0)</f>
        <v>#N/A</v>
      </c>
      <c r="AH84" s="12">
        <f t="shared" si="22"/>
        <v>0</v>
      </c>
      <c r="AI84" s="12">
        <f t="shared" si="23"/>
        <v>0</v>
      </c>
      <c r="AJ84" s="12">
        <f t="shared" si="24"/>
        <v>0</v>
      </c>
    </row>
    <row r="85" spans="1:36" s="1" customFormat="1" ht="11.1" customHeight="1" outlineLevel="1" x14ac:dyDescent="0.2">
      <c r="A85" s="7" t="s">
        <v>107</v>
      </c>
      <c r="B85" s="7" t="s">
        <v>8</v>
      </c>
      <c r="C85" s="8">
        <v>50.683999999999997</v>
      </c>
      <c r="D85" s="8">
        <v>58.293999999999997</v>
      </c>
      <c r="E85" s="8">
        <v>40.966000000000001</v>
      </c>
      <c r="F85" s="8">
        <v>20.021999999999998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2">
        <f>VLOOKUP(A:A,[2]TDSheet!$A:$F,6,0)</f>
        <v>62.5</v>
      </c>
      <c r="K85" s="12">
        <f t="shared" si="18"/>
        <v>-21.533999999999999</v>
      </c>
      <c r="L85" s="12">
        <f>VLOOKUP(A:A,[1]TDSheet!$A:$L,12,0)</f>
        <v>0</v>
      </c>
      <c r="M85" s="12">
        <f>VLOOKUP(A:A,[1]TDSheet!$A:$M,13,0)</f>
        <v>0</v>
      </c>
      <c r="N85" s="12">
        <f>VLOOKUP(A:A,[1]TDSheet!$A:$W,23,0)</f>
        <v>30</v>
      </c>
      <c r="O85" s="12">
        <v>0</v>
      </c>
      <c r="P85" s="12"/>
      <c r="Q85" s="12"/>
      <c r="R85" s="12"/>
      <c r="S85" s="12"/>
      <c r="T85" s="14"/>
      <c r="U85" s="14"/>
      <c r="V85" s="12">
        <f t="shared" si="19"/>
        <v>8.1932000000000009</v>
      </c>
      <c r="W85" s="14"/>
      <c r="X85" s="15">
        <f t="shared" si="20"/>
        <v>6.1053068398183852</v>
      </c>
      <c r="Y85" s="12">
        <f t="shared" si="21"/>
        <v>2.4437338280525309</v>
      </c>
      <c r="Z85" s="12"/>
      <c r="AA85" s="12"/>
      <c r="AB85" s="12">
        <f>VLOOKUP(A:A,[1]TDSheet!$A:$AB,28,0)</f>
        <v>0</v>
      </c>
      <c r="AC85" s="12">
        <f>VLOOKUP(A:A,[1]TDSheet!$A:$AC,29,0)</f>
        <v>0</v>
      </c>
      <c r="AD85" s="12">
        <f>VLOOKUP(A:A,[1]TDSheet!$A:$AD,30,0)</f>
        <v>0</v>
      </c>
      <c r="AE85" s="12">
        <f>VLOOKUP(A:A,[1]TDSheet!$A:$AE,31,0)</f>
        <v>6.4194000000000004</v>
      </c>
      <c r="AF85" s="12">
        <f>VLOOKUP(A:A,[4]TDSheet!$A:$D,4,0)</f>
        <v>9.3320000000000007</v>
      </c>
      <c r="AG85" s="12" t="e">
        <f>VLOOKUP(A:A,[1]TDSheet!$A:$AG,33,0)</f>
        <v>#N/A</v>
      </c>
      <c r="AH85" s="12">
        <f t="shared" si="22"/>
        <v>0</v>
      </c>
      <c r="AI85" s="12">
        <f t="shared" si="23"/>
        <v>0</v>
      </c>
      <c r="AJ85" s="12">
        <f t="shared" si="24"/>
        <v>0</v>
      </c>
    </row>
    <row r="86" spans="1:36" s="1" customFormat="1" ht="11.1" customHeight="1" outlineLevel="1" x14ac:dyDescent="0.2">
      <c r="A86" s="7" t="s">
        <v>89</v>
      </c>
      <c r="B86" s="7" t="s">
        <v>14</v>
      </c>
      <c r="C86" s="8">
        <v>4</v>
      </c>
      <c r="D86" s="8">
        <v>3006</v>
      </c>
      <c r="E86" s="8">
        <v>2248</v>
      </c>
      <c r="F86" s="8">
        <v>794</v>
      </c>
      <c r="G86" s="1">
        <f>VLOOKUP(A:A,[1]TDSheet!$A:$G,7,0)</f>
        <v>0</v>
      </c>
      <c r="H86" s="1">
        <f>VLOOKUP(A:A,[1]TDSheet!$A:$H,8,0)</f>
        <v>0.4</v>
      </c>
      <c r="I86" s="1" t="e">
        <f>VLOOKUP(A:A,[1]TDSheet!$A:$I,9,0)</f>
        <v>#N/A</v>
      </c>
      <c r="J86" s="12">
        <f>VLOOKUP(A:A,[2]TDSheet!$A:$F,6,0)</f>
        <v>3736</v>
      </c>
      <c r="K86" s="12">
        <f t="shared" si="18"/>
        <v>-1488</v>
      </c>
      <c r="L86" s="12">
        <f>VLOOKUP(A:A,[1]TDSheet!$A:$L,12,0)</f>
        <v>0</v>
      </c>
      <c r="M86" s="12">
        <f>VLOOKUP(A:A,[1]TDSheet!$A:$M,13,0)</f>
        <v>1300</v>
      </c>
      <c r="N86" s="12">
        <f>VLOOKUP(A:A,[1]TDSheet!$A:$W,23,0)</f>
        <v>800</v>
      </c>
      <c r="O86" s="12">
        <f>VLOOKUP(A:A,[3]TDSheet!$A:$C,3,0)</f>
        <v>535</v>
      </c>
      <c r="P86" s="12"/>
      <c r="Q86" s="12"/>
      <c r="R86" s="12"/>
      <c r="S86" s="12"/>
      <c r="T86" s="14"/>
      <c r="U86" s="14"/>
      <c r="V86" s="12">
        <f t="shared" si="19"/>
        <v>372.8</v>
      </c>
      <c r="W86" s="14"/>
      <c r="X86" s="15">
        <f t="shared" si="20"/>
        <v>7.7628755364806867</v>
      </c>
      <c r="Y86" s="12">
        <f t="shared" si="21"/>
        <v>2.1298283261802573</v>
      </c>
      <c r="Z86" s="12"/>
      <c r="AA86" s="12"/>
      <c r="AB86" s="12">
        <f>VLOOKUP(A:A,[1]TDSheet!$A:$AB,28,0)</f>
        <v>384</v>
      </c>
      <c r="AC86" s="12">
        <f>VLOOKUP(A:A,[1]TDSheet!$A:$AC,29,0)</f>
        <v>0</v>
      </c>
      <c r="AD86" s="12">
        <f>VLOOKUP(A:A,[1]TDSheet!$A:$AD,30,0)</f>
        <v>266.8</v>
      </c>
      <c r="AE86" s="12">
        <f>VLOOKUP(A:A,[1]TDSheet!$A:$AE,31,0)</f>
        <v>333.4</v>
      </c>
      <c r="AF86" s="12">
        <f>VLOOKUP(A:A,[4]TDSheet!$A:$D,4,0)</f>
        <v>622</v>
      </c>
      <c r="AG86" s="12" t="e">
        <f>VLOOKUP(A:A,[1]TDSheet!$A:$AG,33,0)</f>
        <v>#N/A</v>
      </c>
      <c r="AH86" s="12">
        <f t="shared" si="22"/>
        <v>0</v>
      </c>
      <c r="AI86" s="12">
        <f t="shared" si="23"/>
        <v>0</v>
      </c>
      <c r="AJ86" s="12">
        <f t="shared" si="24"/>
        <v>214</v>
      </c>
    </row>
    <row r="87" spans="1:36" s="1" customFormat="1" ht="11.1" customHeight="1" outlineLevel="1" x14ac:dyDescent="0.2">
      <c r="A87" s="7" t="s">
        <v>90</v>
      </c>
      <c r="B87" s="7" t="s">
        <v>14</v>
      </c>
      <c r="C87" s="8">
        <v>12</v>
      </c>
      <c r="D87" s="8">
        <v>2497</v>
      </c>
      <c r="E87" s="8">
        <v>1877</v>
      </c>
      <c r="F87" s="8">
        <v>767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2">
        <f>VLOOKUP(A:A,[2]TDSheet!$A:$F,6,0)</f>
        <v>2737</v>
      </c>
      <c r="K87" s="12">
        <f t="shared" si="18"/>
        <v>-860</v>
      </c>
      <c r="L87" s="12">
        <f>VLOOKUP(A:A,[1]TDSheet!$A:$L,12,0)</f>
        <v>0</v>
      </c>
      <c r="M87" s="12">
        <f>VLOOKUP(A:A,[1]TDSheet!$A:$M,13,0)</f>
        <v>1300</v>
      </c>
      <c r="N87" s="12">
        <f>VLOOKUP(A:A,[1]TDSheet!$A:$W,23,0)</f>
        <v>800</v>
      </c>
      <c r="O87" s="12">
        <f>VLOOKUP(A:A,[3]TDSheet!$A:$C,3,0)</f>
        <v>555</v>
      </c>
      <c r="P87" s="12"/>
      <c r="Q87" s="12"/>
      <c r="R87" s="12"/>
      <c r="S87" s="12"/>
      <c r="T87" s="14"/>
      <c r="U87" s="14"/>
      <c r="V87" s="12">
        <f t="shared" si="19"/>
        <v>298.60000000000002</v>
      </c>
      <c r="W87" s="14"/>
      <c r="X87" s="15">
        <f t="shared" si="20"/>
        <v>9.6014735432016067</v>
      </c>
      <c r="Y87" s="12">
        <f t="shared" si="21"/>
        <v>2.568653717347622</v>
      </c>
      <c r="Z87" s="12"/>
      <c r="AA87" s="12"/>
      <c r="AB87" s="12">
        <f>VLOOKUP(A:A,[1]TDSheet!$A:$AB,28,0)</f>
        <v>384</v>
      </c>
      <c r="AC87" s="12">
        <f>VLOOKUP(A:A,[1]TDSheet!$A:$AC,29,0)</f>
        <v>0</v>
      </c>
      <c r="AD87" s="12">
        <f>VLOOKUP(A:A,[1]TDSheet!$A:$AD,30,0)</f>
        <v>242.4</v>
      </c>
      <c r="AE87" s="12">
        <f>VLOOKUP(A:A,[1]TDSheet!$A:$AE,31,0)</f>
        <v>258.8</v>
      </c>
      <c r="AF87" s="12">
        <f>VLOOKUP(A:A,[4]TDSheet!$A:$D,4,0)</f>
        <v>428</v>
      </c>
      <c r="AG87" s="12" t="e">
        <f>VLOOKUP(A:A,[1]TDSheet!$A:$AG,33,0)</f>
        <v>#N/A</v>
      </c>
      <c r="AH87" s="12">
        <f t="shared" si="22"/>
        <v>0</v>
      </c>
      <c r="AI87" s="12">
        <f t="shared" si="23"/>
        <v>0</v>
      </c>
      <c r="AJ87" s="12">
        <f t="shared" si="24"/>
        <v>222</v>
      </c>
    </row>
    <row r="88" spans="1:36" s="1" customFormat="1" ht="21.95" customHeight="1" outlineLevel="1" x14ac:dyDescent="0.2">
      <c r="A88" s="7" t="s">
        <v>91</v>
      </c>
      <c r="B88" s="7" t="s">
        <v>8</v>
      </c>
      <c r="C88" s="8">
        <v>136.119</v>
      </c>
      <c r="D88" s="8">
        <v>722.81500000000005</v>
      </c>
      <c r="E88" s="8">
        <v>511.661</v>
      </c>
      <c r="F88" s="8">
        <v>400.61500000000001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2">
        <f>VLOOKUP(A:A,[2]TDSheet!$A:$F,6,0)</f>
        <v>521.78099999999995</v>
      </c>
      <c r="K88" s="12">
        <f t="shared" si="18"/>
        <v>-10.119999999999948</v>
      </c>
      <c r="L88" s="12">
        <f>VLOOKUP(A:A,[1]TDSheet!$A:$L,12,0)</f>
        <v>0</v>
      </c>
      <c r="M88" s="12">
        <f>VLOOKUP(A:A,[1]TDSheet!$A:$M,13,0)</f>
        <v>50</v>
      </c>
      <c r="N88" s="12">
        <f>VLOOKUP(A:A,[1]TDSheet!$A:$W,23,0)</f>
        <v>100</v>
      </c>
      <c r="O88" s="12">
        <f>VLOOKUP(A:A,[3]TDSheet!$A:$C,3,0)</f>
        <v>156</v>
      </c>
      <c r="P88" s="12"/>
      <c r="Q88" s="12"/>
      <c r="R88" s="12"/>
      <c r="S88" s="12"/>
      <c r="T88" s="14"/>
      <c r="U88" s="14"/>
      <c r="V88" s="12">
        <f t="shared" si="19"/>
        <v>79.642600000000002</v>
      </c>
      <c r="W88" s="14"/>
      <c r="X88" s="15">
        <f t="shared" si="20"/>
        <v>6.9135738913596496</v>
      </c>
      <c r="Y88" s="12">
        <f t="shared" si="21"/>
        <v>5.0301597386323396</v>
      </c>
      <c r="Z88" s="12"/>
      <c r="AA88" s="12"/>
      <c r="AB88" s="12">
        <f>VLOOKUP(A:A,[1]TDSheet!$A:$AB,28,0)</f>
        <v>113.44799999999999</v>
      </c>
      <c r="AC88" s="12">
        <f>VLOOKUP(A:A,[1]TDSheet!$A:$AC,29,0)</f>
        <v>0</v>
      </c>
      <c r="AD88" s="12">
        <f>VLOOKUP(A:A,[1]TDSheet!$A:$AD,30,0)</f>
        <v>75.291000000000011</v>
      </c>
      <c r="AE88" s="12">
        <f>VLOOKUP(A:A,[1]TDSheet!$A:$AE,31,0)</f>
        <v>89.304600000000008</v>
      </c>
      <c r="AF88" s="12">
        <f>VLOOKUP(A:A,[4]TDSheet!$A:$D,4,0)</f>
        <v>73.481999999999999</v>
      </c>
      <c r="AG88" s="12" t="e">
        <f>VLOOKUP(A:A,[1]TDSheet!$A:$AG,33,0)</f>
        <v>#N/A</v>
      </c>
      <c r="AH88" s="12">
        <f t="shared" si="22"/>
        <v>0</v>
      </c>
      <c r="AI88" s="12">
        <f t="shared" si="23"/>
        <v>0</v>
      </c>
      <c r="AJ88" s="12">
        <f t="shared" si="24"/>
        <v>156</v>
      </c>
    </row>
    <row r="89" spans="1:36" s="1" customFormat="1" ht="11.1" customHeight="1" outlineLevel="1" x14ac:dyDescent="0.2">
      <c r="A89" s="7" t="s">
        <v>92</v>
      </c>
      <c r="B89" s="7" t="s">
        <v>8</v>
      </c>
      <c r="C89" s="8">
        <v>182.43</v>
      </c>
      <c r="D89" s="8">
        <v>595.81799999999998</v>
      </c>
      <c r="E89" s="8">
        <v>524.07600000000002</v>
      </c>
      <c r="F89" s="8">
        <v>321.49900000000002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2">
        <f>VLOOKUP(A:A,[2]TDSheet!$A:$F,6,0)</f>
        <v>534.40099999999995</v>
      </c>
      <c r="K89" s="12">
        <f t="shared" si="18"/>
        <v>-10.324999999999932</v>
      </c>
      <c r="L89" s="12">
        <f>VLOOKUP(A:A,[1]TDSheet!$A:$L,12,0)</f>
        <v>0</v>
      </c>
      <c r="M89" s="12">
        <f>VLOOKUP(A:A,[1]TDSheet!$A:$M,13,0)</f>
        <v>100</v>
      </c>
      <c r="N89" s="12">
        <f>VLOOKUP(A:A,[1]TDSheet!$A:$W,23,0)</f>
        <v>100</v>
      </c>
      <c r="O89" s="12">
        <f>VLOOKUP(A:A,[3]TDSheet!$A:$C,3,0)</f>
        <v>180</v>
      </c>
      <c r="P89" s="12"/>
      <c r="Q89" s="12"/>
      <c r="R89" s="12"/>
      <c r="S89" s="12"/>
      <c r="T89" s="14"/>
      <c r="U89" s="14"/>
      <c r="V89" s="12">
        <f t="shared" si="19"/>
        <v>81.305400000000006</v>
      </c>
      <c r="W89" s="14"/>
      <c r="X89" s="15">
        <f t="shared" si="20"/>
        <v>6.4140758178423569</v>
      </c>
      <c r="Y89" s="12">
        <f t="shared" si="21"/>
        <v>3.9542146032120868</v>
      </c>
      <c r="Z89" s="12"/>
      <c r="AA89" s="12"/>
      <c r="AB89" s="12">
        <f>VLOOKUP(A:A,[1]TDSheet!$A:$AB,28,0)</f>
        <v>117.54900000000001</v>
      </c>
      <c r="AC89" s="12">
        <f>VLOOKUP(A:A,[1]TDSheet!$A:$AC,29,0)</f>
        <v>0</v>
      </c>
      <c r="AD89" s="12">
        <f>VLOOKUP(A:A,[1]TDSheet!$A:$AD,30,0)</f>
        <v>74.491000000000014</v>
      </c>
      <c r="AE89" s="12">
        <f>VLOOKUP(A:A,[1]TDSheet!$A:$AE,31,0)</f>
        <v>81.072000000000003</v>
      </c>
      <c r="AF89" s="12">
        <f>VLOOKUP(A:A,[4]TDSheet!$A:$D,4,0)</f>
        <v>69.462000000000003</v>
      </c>
      <c r="AG89" s="12" t="e">
        <f>VLOOKUP(A:A,[1]TDSheet!$A:$AG,33,0)</f>
        <v>#N/A</v>
      </c>
      <c r="AH89" s="12">
        <f t="shared" si="22"/>
        <v>0</v>
      </c>
      <c r="AI89" s="12">
        <f t="shared" si="23"/>
        <v>0</v>
      </c>
      <c r="AJ89" s="12">
        <f t="shared" si="24"/>
        <v>180</v>
      </c>
    </row>
    <row r="90" spans="1:36" s="1" customFormat="1" ht="11.1" customHeight="1" outlineLevel="1" x14ac:dyDescent="0.2">
      <c r="A90" s="7" t="s">
        <v>93</v>
      </c>
      <c r="B90" s="7" t="s">
        <v>8</v>
      </c>
      <c r="C90" s="8">
        <v>253.07400000000001</v>
      </c>
      <c r="D90" s="8">
        <v>1090.6690000000001</v>
      </c>
      <c r="E90" s="8">
        <v>897.64700000000005</v>
      </c>
      <c r="F90" s="8">
        <v>537.01900000000001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2">
        <f>VLOOKUP(A:A,[2]TDSheet!$A:$F,6,0)</f>
        <v>929.22699999999998</v>
      </c>
      <c r="K90" s="12">
        <f t="shared" si="18"/>
        <v>-31.579999999999927</v>
      </c>
      <c r="L90" s="12">
        <f>VLOOKUP(A:A,[1]TDSheet!$A:$L,12,0)</f>
        <v>0</v>
      </c>
      <c r="M90" s="12">
        <f>VLOOKUP(A:A,[1]TDSheet!$A:$M,13,0)</f>
        <v>120</v>
      </c>
      <c r="N90" s="12">
        <f>VLOOKUP(A:A,[1]TDSheet!$A:$W,23,0)</f>
        <v>200</v>
      </c>
      <c r="O90" s="12">
        <f>VLOOKUP(A:A,[3]TDSheet!$A:$C,3,0)</f>
        <v>180</v>
      </c>
      <c r="P90" s="12"/>
      <c r="Q90" s="12"/>
      <c r="R90" s="12"/>
      <c r="S90" s="12"/>
      <c r="T90" s="14">
        <v>100</v>
      </c>
      <c r="U90" s="14"/>
      <c r="V90" s="12">
        <f t="shared" si="19"/>
        <v>147.96780000000001</v>
      </c>
      <c r="W90" s="14"/>
      <c r="X90" s="15">
        <f t="shared" si="20"/>
        <v>6.4677517676143053</v>
      </c>
      <c r="Y90" s="12">
        <f t="shared" si="21"/>
        <v>3.6292963739408166</v>
      </c>
      <c r="Z90" s="12"/>
      <c r="AA90" s="12"/>
      <c r="AB90" s="12">
        <f>VLOOKUP(A:A,[1]TDSheet!$A:$AB,28,0)</f>
        <v>157.80799999999999</v>
      </c>
      <c r="AC90" s="12">
        <f>VLOOKUP(A:A,[1]TDSheet!$A:$AC,29,0)</f>
        <v>0</v>
      </c>
      <c r="AD90" s="12">
        <f>VLOOKUP(A:A,[1]TDSheet!$A:$AD,30,0)</f>
        <v>127.38119999999999</v>
      </c>
      <c r="AE90" s="12">
        <f>VLOOKUP(A:A,[1]TDSheet!$A:$AE,31,0)</f>
        <v>149.65720000000002</v>
      </c>
      <c r="AF90" s="12">
        <f>VLOOKUP(A:A,[4]TDSheet!$A:$D,4,0)</f>
        <v>130.048</v>
      </c>
      <c r="AG90" s="12" t="e">
        <f>VLOOKUP(A:A,[1]TDSheet!$A:$AG,33,0)</f>
        <v>#N/A</v>
      </c>
      <c r="AH90" s="12">
        <f t="shared" si="22"/>
        <v>100</v>
      </c>
      <c r="AI90" s="12">
        <f t="shared" si="23"/>
        <v>0</v>
      </c>
      <c r="AJ90" s="12">
        <f t="shared" si="24"/>
        <v>180</v>
      </c>
    </row>
    <row r="91" spans="1:36" s="1" customFormat="1" ht="11.1" customHeight="1" outlineLevel="1" x14ac:dyDescent="0.2">
      <c r="A91" s="7" t="s">
        <v>94</v>
      </c>
      <c r="B91" s="7" t="s">
        <v>8</v>
      </c>
      <c r="C91" s="8">
        <v>239.149</v>
      </c>
      <c r="D91" s="8">
        <v>753.26400000000001</v>
      </c>
      <c r="E91" s="8">
        <v>699.53099999999995</v>
      </c>
      <c r="F91" s="8">
        <v>353.75599999999997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2">
        <f>VLOOKUP(A:A,[2]TDSheet!$A:$F,6,0)</f>
        <v>730.61400000000003</v>
      </c>
      <c r="K91" s="12">
        <f t="shared" si="18"/>
        <v>-31.083000000000084</v>
      </c>
      <c r="L91" s="12">
        <f>VLOOKUP(A:A,[1]TDSheet!$A:$L,12,0)</f>
        <v>0</v>
      </c>
      <c r="M91" s="12">
        <f>VLOOKUP(A:A,[1]TDSheet!$A:$M,13,0)</f>
        <v>150</v>
      </c>
      <c r="N91" s="12">
        <f>VLOOKUP(A:A,[1]TDSheet!$A:$W,23,0)</f>
        <v>150</v>
      </c>
      <c r="O91" s="12">
        <f>VLOOKUP(A:A,[3]TDSheet!$A:$C,3,0)</f>
        <v>168</v>
      </c>
      <c r="P91" s="12"/>
      <c r="Q91" s="12"/>
      <c r="R91" s="12"/>
      <c r="S91" s="12"/>
      <c r="T91" s="14">
        <v>50</v>
      </c>
      <c r="U91" s="14"/>
      <c r="V91" s="12">
        <f t="shared" si="19"/>
        <v>108.5598</v>
      </c>
      <c r="W91" s="14"/>
      <c r="X91" s="15">
        <f t="shared" si="20"/>
        <v>6.4826574846305904</v>
      </c>
      <c r="Y91" s="12">
        <f t="shared" si="21"/>
        <v>3.2586279635739932</v>
      </c>
      <c r="Z91" s="12"/>
      <c r="AA91" s="12"/>
      <c r="AB91" s="12">
        <f>VLOOKUP(A:A,[1]TDSheet!$A:$AB,28,0)</f>
        <v>156.732</v>
      </c>
      <c r="AC91" s="12">
        <f>VLOOKUP(A:A,[1]TDSheet!$A:$AC,29,0)</f>
        <v>0</v>
      </c>
      <c r="AD91" s="12">
        <f>VLOOKUP(A:A,[1]TDSheet!$A:$AD,30,0)</f>
        <v>94.594799999999992</v>
      </c>
      <c r="AE91" s="12">
        <f>VLOOKUP(A:A,[1]TDSheet!$A:$AE,31,0)</f>
        <v>104.1174</v>
      </c>
      <c r="AF91" s="12">
        <f>VLOOKUP(A:A,[4]TDSheet!$A:$D,4,0)</f>
        <v>83.382999999999996</v>
      </c>
      <c r="AG91" s="12" t="e">
        <f>VLOOKUP(A:A,[1]TDSheet!$A:$AG,33,0)</f>
        <v>#N/A</v>
      </c>
      <c r="AH91" s="12">
        <f t="shared" si="22"/>
        <v>50</v>
      </c>
      <c r="AI91" s="12">
        <f t="shared" si="23"/>
        <v>0</v>
      </c>
      <c r="AJ91" s="12">
        <f t="shared" si="24"/>
        <v>168</v>
      </c>
    </row>
    <row r="92" spans="1:36" s="1" customFormat="1" ht="11.1" customHeight="1" outlineLevel="1" x14ac:dyDescent="0.2">
      <c r="A92" s="7" t="s">
        <v>95</v>
      </c>
      <c r="B92" s="7" t="s">
        <v>14</v>
      </c>
      <c r="C92" s="8">
        <v>34</v>
      </c>
      <c r="D92" s="8">
        <v>73</v>
      </c>
      <c r="E92" s="8">
        <v>83</v>
      </c>
      <c r="F92" s="8">
        <v>23</v>
      </c>
      <c r="G92" s="1">
        <f>VLOOKUP(A:A,[1]TDSheet!$A:$G,7,0)</f>
        <v>0</v>
      </c>
      <c r="H92" s="1">
        <f>VLOOKUP(A:A,[1]TDSheet!$A:$H,8,0)</f>
        <v>0.4</v>
      </c>
      <c r="I92" s="1" t="e">
        <f>VLOOKUP(A:A,[1]TDSheet!$A:$I,9,0)</f>
        <v>#N/A</v>
      </c>
      <c r="J92" s="12">
        <f>VLOOKUP(A:A,[2]TDSheet!$A:$F,6,0)</f>
        <v>139</v>
      </c>
      <c r="K92" s="12">
        <f t="shared" si="18"/>
        <v>-56</v>
      </c>
      <c r="L92" s="12">
        <f>VLOOKUP(A:A,[1]TDSheet!$A:$L,12,0)</f>
        <v>0</v>
      </c>
      <c r="M92" s="12">
        <f>VLOOKUP(A:A,[1]TDSheet!$A:$M,13,0)</f>
        <v>0</v>
      </c>
      <c r="N92" s="12">
        <f>VLOOKUP(A:A,[1]TDSheet!$A:$W,23,0)</f>
        <v>0</v>
      </c>
      <c r="O92" s="12">
        <f>VLOOKUP(A:A,[3]TDSheet!$A:$C,3,0)</f>
        <v>140</v>
      </c>
      <c r="P92" s="12"/>
      <c r="Q92" s="12"/>
      <c r="R92" s="12"/>
      <c r="S92" s="12"/>
      <c r="T92" s="14">
        <v>20</v>
      </c>
      <c r="U92" s="14"/>
      <c r="V92" s="12">
        <f t="shared" si="19"/>
        <v>7</v>
      </c>
      <c r="W92" s="14"/>
      <c r="X92" s="15">
        <f t="shared" si="20"/>
        <v>6.1428571428571432</v>
      </c>
      <c r="Y92" s="12">
        <f t="shared" si="21"/>
        <v>3.2857142857142856</v>
      </c>
      <c r="Z92" s="12"/>
      <c r="AA92" s="12"/>
      <c r="AB92" s="12">
        <f>VLOOKUP(A:A,[1]TDSheet!$A:$AB,28,0)</f>
        <v>48</v>
      </c>
      <c r="AC92" s="12">
        <f>VLOOKUP(A:A,[1]TDSheet!$A:$AC,29,0)</f>
        <v>0</v>
      </c>
      <c r="AD92" s="12">
        <f>VLOOKUP(A:A,[1]TDSheet!$A:$AD,30,0)</f>
        <v>12.2</v>
      </c>
      <c r="AE92" s="12">
        <f>VLOOKUP(A:A,[1]TDSheet!$A:$AE,31,0)</f>
        <v>5.8</v>
      </c>
      <c r="AF92" s="12">
        <f>VLOOKUP(A:A,[4]TDSheet!$A:$D,4,0)</f>
        <v>15</v>
      </c>
      <c r="AG92" s="12">
        <f>VLOOKUP(A:A,[1]TDSheet!$A:$AG,33,0)</f>
        <v>0</v>
      </c>
      <c r="AH92" s="12">
        <f t="shared" si="22"/>
        <v>8</v>
      </c>
      <c r="AI92" s="12">
        <f t="shared" si="23"/>
        <v>0</v>
      </c>
      <c r="AJ92" s="12">
        <f t="shared" si="24"/>
        <v>56</v>
      </c>
    </row>
    <row r="93" spans="1:36" s="1" customFormat="1" ht="11.1" customHeight="1" outlineLevel="1" x14ac:dyDescent="0.2">
      <c r="A93" s="7" t="s">
        <v>96</v>
      </c>
      <c r="B93" s="7" t="s">
        <v>14</v>
      </c>
      <c r="C93" s="8">
        <v>166</v>
      </c>
      <c r="D93" s="8">
        <v>4</v>
      </c>
      <c r="E93" s="8">
        <v>72</v>
      </c>
      <c r="F93" s="8">
        <v>96</v>
      </c>
      <c r="G93" s="1">
        <f>VLOOKUP(A:A,[1]TDSheet!$A:$G,7,0)</f>
        <v>0</v>
      </c>
      <c r="H93" s="1">
        <f>VLOOKUP(A:A,[1]TDSheet!$A:$H,8,0)</f>
        <v>0.6</v>
      </c>
      <c r="I93" s="1" t="e">
        <f>VLOOKUP(A:A,[1]TDSheet!$A:$I,9,0)</f>
        <v>#N/A</v>
      </c>
      <c r="J93" s="12">
        <f>VLOOKUP(A:A,[2]TDSheet!$A:$F,6,0)</f>
        <v>89</v>
      </c>
      <c r="K93" s="12">
        <f t="shared" si="18"/>
        <v>-17</v>
      </c>
      <c r="L93" s="12">
        <f>VLOOKUP(A:A,[1]TDSheet!$A:$L,12,0)</f>
        <v>0</v>
      </c>
      <c r="M93" s="12">
        <f>VLOOKUP(A:A,[1]TDSheet!$A:$M,13,0)</f>
        <v>0</v>
      </c>
      <c r="N93" s="12">
        <f>VLOOKUP(A:A,[1]TDSheet!$A:$W,23,0)</f>
        <v>0</v>
      </c>
      <c r="O93" s="12">
        <v>0</v>
      </c>
      <c r="P93" s="12"/>
      <c r="Q93" s="12"/>
      <c r="R93" s="12"/>
      <c r="S93" s="12"/>
      <c r="T93" s="14"/>
      <c r="U93" s="14"/>
      <c r="V93" s="12">
        <f t="shared" si="19"/>
        <v>14.4</v>
      </c>
      <c r="W93" s="14"/>
      <c r="X93" s="15">
        <f t="shared" si="20"/>
        <v>6.6666666666666661</v>
      </c>
      <c r="Y93" s="12">
        <f t="shared" si="21"/>
        <v>6.6666666666666661</v>
      </c>
      <c r="Z93" s="12"/>
      <c r="AA93" s="12"/>
      <c r="AB93" s="12">
        <f>VLOOKUP(A:A,[1]TDSheet!$A:$AB,28,0)</f>
        <v>0</v>
      </c>
      <c r="AC93" s="12">
        <f>VLOOKUP(A:A,[1]TDSheet!$A:$AC,29,0)</f>
        <v>0</v>
      </c>
      <c r="AD93" s="12">
        <f>VLOOKUP(A:A,[1]TDSheet!$A:$AD,30,0)</f>
        <v>4.8</v>
      </c>
      <c r="AE93" s="12">
        <f>VLOOKUP(A:A,[1]TDSheet!$A:$AE,31,0)</f>
        <v>2.4</v>
      </c>
      <c r="AF93" s="12">
        <f>VLOOKUP(A:A,[4]TDSheet!$A:$D,4,0)</f>
        <v>15</v>
      </c>
      <c r="AG93" s="12" t="str">
        <f>VLOOKUP(A:A,[1]TDSheet!$A:$AG,33,0)</f>
        <v>у</v>
      </c>
      <c r="AH93" s="12">
        <f t="shared" si="22"/>
        <v>0</v>
      </c>
      <c r="AI93" s="12">
        <f t="shared" si="23"/>
        <v>0</v>
      </c>
      <c r="AJ93" s="12">
        <f t="shared" si="24"/>
        <v>0</v>
      </c>
    </row>
    <row r="94" spans="1:36" s="1" customFormat="1" ht="11.1" customHeight="1" outlineLevel="1" x14ac:dyDescent="0.2">
      <c r="A94" s="7" t="s">
        <v>108</v>
      </c>
      <c r="B94" s="7" t="s">
        <v>14</v>
      </c>
      <c r="C94" s="8">
        <v>191</v>
      </c>
      <c r="D94" s="8">
        <v>1</v>
      </c>
      <c r="E94" s="8">
        <v>24</v>
      </c>
      <c r="F94" s="8">
        <v>167</v>
      </c>
      <c r="G94" s="1">
        <f>VLOOKUP(A:A,[1]TDSheet!$A:$G,7,0)</f>
        <v>0</v>
      </c>
      <c r="H94" s="1">
        <f>VLOOKUP(A:A,[1]TDSheet!$A:$H,8,0)</f>
        <v>0.6</v>
      </c>
      <c r="I94" s="1" t="e">
        <f>VLOOKUP(A:A,[1]TDSheet!$A:$I,9,0)</f>
        <v>#N/A</v>
      </c>
      <c r="J94" s="12">
        <f>VLOOKUP(A:A,[2]TDSheet!$A:$F,6,0)</f>
        <v>36</v>
      </c>
      <c r="K94" s="12">
        <f t="shared" si="18"/>
        <v>-12</v>
      </c>
      <c r="L94" s="12">
        <f>VLOOKUP(A:A,[1]TDSheet!$A:$L,12,0)</f>
        <v>0</v>
      </c>
      <c r="M94" s="12">
        <f>VLOOKUP(A:A,[1]TDSheet!$A:$M,13,0)</f>
        <v>0</v>
      </c>
      <c r="N94" s="12">
        <f>VLOOKUP(A:A,[1]TDSheet!$A:$W,23,0)</f>
        <v>0</v>
      </c>
      <c r="O94" s="12">
        <v>0</v>
      </c>
      <c r="P94" s="12"/>
      <c r="Q94" s="12"/>
      <c r="R94" s="12"/>
      <c r="S94" s="12"/>
      <c r="T94" s="14"/>
      <c r="U94" s="14"/>
      <c r="V94" s="12">
        <f t="shared" si="19"/>
        <v>4.8</v>
      </c>
      <c r="W94" s="14"/>
      <c r="X94" s="15">
        <f t="shared" si="20"/>
        <v>34.791666666666671</v>
      </c>
      <c r="Y94" s="12">
        <f t="shared" si="21"/>
        <v>34.791666666666671</v>
      </c>
      <c r="Z94" s="12"/>
      <c r="AA94" s="12"/>
      <c r="AB94" s="12">
        <f>VLOOKUP(A:A,[1]TDSheet!$A:$AB,28,0)</f>
        <v>0</v>
      </c>
      <c r="AC94" s="12">
        <f>VLOOKUP(A:A,[1]TDSheet!$A:$AC,29,0)</f>
        <v>0</v>
      </c>
      <c r="AD94" s="12">
        <f>VLOOKUP(A:A,[1]TDSheet!$A:$AD,30,0)</f>
        <v>1.4</v>
      </c>
      <c r="AE94" s="12">
        <f>VLOOKUP(A:A,[1]TDSheet!$A:$AE,31,0)</f>
        <v>1.2</v>
      </c>
      <c r="AF94" s="12">
        <f>VLOOKUP(A:A,[4]TDSheet!$A:$D,4,0)</f>
        <v>9</v>
      </c>
      <c r="AG94" s="12" t="str">
        <f>VLOOKUP(A:A,[1]TDSheet!$A:$AG,33,0)</f>
        <v>у</v>
      </c>
      <c r="AH94" s="12">
        <f t="shared" si="22"/>
        <v>0</v>
      </c>
      <c r="AI94" s="12">
        <f t="shared" si="23"/>
        <v>0</v>
      </c>
      <c r="AJ94" s="12">
        <f t="shared" si="24"/>
        <v>0</v>
      </c>
    </row>
    <row r="95" spans="1:36" s="1" customFormat="1" ht="11.1" customHeight="1" outlineLevel="1" x14ac:dyDescent="0.2">
      <c r="A95" s="7" t="s">
        <v>109</v>
      </c>
      <c r="B95" s="7" t="s">
        <v>14</v>
      </c>
      <c r="C95" s="8">
        <v>145</v>
      </c>
      <c r="D95" s="8">
        <v>2</v>
      </c>
      <c r="E95" s="8">
        <v>64</v>
      </c>
      <c r="F95" s="8">
        <v>83</v>
      </c>
      <c r="G95" s="1">
        <f>VLOOKUP(A:A,[1]TDSheet!$A:$G,7,0)</f>
        <v>0</v>
      </c>
      <c r="H95" s="1">
        <f>VLOOKUP(A:A,[1]TDSheet!$A:$H,8,0)</f>
        <v>0.6</v>
      </c>
      <c r="I95" s="1" t="e">
        <f>VLOOKUP(A:A,[1]TDSheet!$A:$I,9,0)</f>
        <v>#N/A</v>
      </c>
      <c r="J95" s="12">
        <f>VLOOKUP(A:A,[2]TDSheet!$A:$F,6,0)</f>
        <v>85</v>
      </c>
      <c r="K95" s="12">
        <f t="shared" si="18"/>
        <v>-21</v>
      </c>
      <c r="L95" s="12">
        <f>VLOOKUP(A:A,[1]TDSheet!$A:$L,12,0)</f>
        <v>0</v>
      </c>
      <c r="M95" s="12">
        <f>VLOOKUP(A:A,[1]TDSheet!$A:$M,13,0)</f>
        <v>0</v>
      </c>
      <c r="N95" s="12">
        <f>VLOOKUP(A:A,[1]TDSheet!$A:$W,23,0)</f>
        <v>0</v>
      </c>
      <c r="O95" s="12">
        <v>0</v>
      </c>
      <c r="P95" s="12"/>
      <c r="Q95" s="12"/>
      <c r="R95" s="12"/>
      <c r="S95" s="12"/>
      <c r="T95" s="14"/>
      <c r="U95" s="14"/>
      <c r="V95" s="12">
        <f t="shared" si="19"/>
        <v>12.8</v>
      </c>
      <c r="W95" s="14"/>
      <c r="X95" s="15">
        <f t="shared" si="20"/>
        <v>6.484375</v>
      </c>
      <c r="Y95" s="12">
        <f t="shared" si="21"/>
        <v>6.484375</v>
      </c>
      <c r="Z95" s="12"/>
      <c r="AA95" s="12"/>
      <c r="AB95" s="12">
        <f>VLOOKUP(A:A,[1]TDSheet!$A:$AB,28,0)</f>
        <v>0</v>
      </c>
      <c r="AC95" s="12">
        <f>VLOOKUP(A:A,[1]TDSheet!$A:$AC,29,0)</f>
        <v>0</v>
      </c>
      <c r="AD95" s="12">
        <f>VLOOKUP(A:A,[1]TDSheet!$A:$AD,30,0)</f>
        <v>7.6</v>
      </c>
      <c r="AE95" s="12">
        <f>VLOOKUP(A:A,[1]TDSheet!$A:$AE,31,0)</f>
        <v>3.8</v>
      </c>
      <c r="AF95" s="12">
        <f>VLOOKUP(A:A,[4]TDSheet!$A:$D,4,0)</f>
        <v>23</v>
      </c>
      <c r="AG95" s="12" t="str">
        <f>VLOOKUP(A:A,[1]TDSheet!$A:$AG,33,0)</f>
        <v>у</v>
      </c>
      <c r="AH95" s="12">
        <f t="shared" si="22"/>
        <v>0</v>
      </c>
      <c r="AI95" s="12">
        <f t="shared" si="23"/>
        <v>0</v>
      </c>
      <c r="AJ95" s="12">
        <f t="shared" si="24"/>
        <v>0</v>
      </c>
    </row>
    <row r="96" spans="1:36" s="1" customFormat="1" ht="11.1" customHeight="1" outlineLevel="1" x14ac:dyDescent="0.2">
      <c r="A96" s="7" t="s">
        <v>97</v>
      </c>
      <c r="B96" s="7" t="s">
        <v>8</v>
      </c>
      <c r="C96" s="8">
        <v>46.814</v>
      </c>
      <c r="D96" s="8">
        <v>1148.8009999999999</v>
      </c>
      <c r="E96" s="8">
        <v>476.46300000000002</v>
      </c>
      <c r="F96" s="8">
        <v>338.65199999999999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2">
        <f>VLOOKUP(A:A,[2]TDSheet!$A:$F,6,0)</f>
        <v>527.74900000000002</v>
      </c>
      <c r="K96" s="12">
        <f t="shared" si="18"/>
        <v>-51.286000000000001</v>
      </c>
      <c r="L96" s="12">
        <f>VLOOKUP(A:A,[1]TDSheet!$A:$L,12,0)</f>
        <v>0</v>
      </c>
      <c r="M96" s="12">
        <f>VLOOKUP(A:A,[1]TDSheet!$A:$M,13,0)</f>
        <v>0</v>
      </c>
      <c r="N96" s="12">
        <f>VLOOKUP(A:A,[1]TDSheet!$A:$W,23,0)</f>
        <v>50</v>
      </c>
      <c r="O96" s="12">
        <f>VLOOKUP(A:A,[3]TDSheet!$A:$C,3,0)</f>
        <v>45</v>
      </c>
      <c r="P96" s="12"/>
      <c r="Q96" s="12"/>
      <c r="R96" s="12"/>
      <c r="S96" s="12"/>
      <c r="T96" s="14"/>
      <c r="U96" s="14"/>
      <c r="V96" s="12">
        <f t="shared" si="19"/>
        <v>55.437599999999996</v>
      </c>
      <c r="W96" s="14"/>
      <c r="X96" s="15">
        <f t="shared" si="20"/>
        <v>7.0106209504018935</v>
      </c>
      <c r="Y96" s="12">
        <f t="shared" si="21"/>
        <v>6.1087060045889432</v>
      </c>
      <c r="Z96" s="12"/>
      <c r="AA96" s="12"/>
      <c r="AB96" s="12">
        <f>VLOOKUP(A:A,[1]TDSheet!$A:$AB,28,0)</f>
        <v>199.27500000000001</v>
      </c>
      <c r="AC96" s="12">
        <f>VLOOKUP(A:A,[1]TDSheet!$A:$AC,29,0)</f>
        <v>0</v>
      </c>
      <c r="AD96" s="12">
        <f>VLOOKUP(A:A,[1]TDSheet!$A:$AD,30,0)</f>
        <v>50.579000000000008</v>
      </c>
      <c r="AE96" s="12">
        <f>VLOOKUP(A:A,[1]TDSheet!$A:$AE,31,0)</f>
        <v>70.453399999999988</v>
      </c>
      <c r="AF96" s="12">
        <f>VLOOKUP(A:A,[4]TDSheet!$A:$D,4,0)</f>
        <v>50.838000000000001</v>
      </c>
      <c r="AG96" s="12" t="e">
        <f>VLOOKUP(A:A,[1]TDSheet!$A:$AG,33,0)</f>
        <v>#N/A</v>
      </c>
      <c r="AH96" s="12">
        <f t="shared" si="22"/>
        <v>0</v>
      </c>
      <c r="AI96" s="12">
        <f t="shared" si="23"/>
        <v>0</v>
      </c>
      <c r="AJ96" s="12">
        <f t="shared" si="24"/>
        <v>45</v>
      </c>
    </row>
    <row r="97" spans="1:36" s="1" customFormat="1" ht="11.1" customHeight="1" outlineLevel="1" x14ac:dyDescent="0.2">
      <c r="A97" s="7" t="s">
        <v>131</v>
      </c>
      <c r="B97" s="7"/>
      <c r="C97" s="8"/>
      <c r="D97" s="8"/>
      <c r="E97" s="8">
        <v>0</v>
      </c>
      <c r="F97" s="8"/>
      <c r="G97" s="1" t="e">
        <f>VLOOKUP(A:A,[1]TDSheet!$A:$G,7,0)</f>
        <v>#N/A</v>
      </c>
      <c r="H97" s="1">
        <v>0.03</v>
      </c>
      <c r="I97" s="1" t="e">
        <f>VLOOKUP(A:A,[1]TDSheet!$A:$I,9,0)</f>
        <v>#N/A</v>
      </c>
      <c r="J97" s="12">
        <f>VLOOKUP(A:A,[2]TDSheet!$A:$F,6,0)</f>
        <v>55</v>
      </c>
      <c r="K97" s="12">
        <f t="shared" si="18"/>
        <v>-55</v>
      </c>
      <c r="L97" s="12">
        <v>0</v>
      </c>
      <c r="M97" s="12">
        <v>0</v>
      </c>
      <c r="N97" s="12">
        <v>0</v>
      </c>
      <c r="O97" s="12">
        <v>0</v>
      </c>
      <c r="P97" s="12"/>
      <c r="Q97" s="12"/>
      <c r="R97" s="12"/>
      <c r="S97" s="12"/>
      <c r="T97" s="14"/>
      <c r="U97" s="14"/>
      <c r="V97" s="12">
        <f t="shared" si="19"/>
        <v>0</v>
      </c>
      <c r="W97" s="14"/>
      <c r="X97" s="15" t="e">
        <f t="shared" si="20"/>
        <v>#DIV/0!</v>
      </c>
      <c r="Y97" s="12" t="e">
        <f t="shared" si="21"/>
        <v>#DIV/0!</v>
      </c>
      <c r="Z97" s="12"/>
      <c r="AA97" s="12"/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2" t="e">
        <f>VLOOKUP(A:A,[1]TDSheet!$A:$AG,33,0)</f>
        <v>#N/A</v>
      </c>
      <c r="AH97" s="12">
        <f t="shared" si="22"/>
        <v>0</v>
      </c>
      <c r="AI97" s="12">
        <f t="shared" si="23"/>
        <v>0</v>
      </c>
      <c r="AJ97" s="12">
        <f t="shared" si="24"/>
        <v>0</v>
      </c>
    </row>
    <row r="98" spans="1:36" s="1" customFormat="1" ht="11.1" customHeight="1" outlineLevel="1" x14ac:dyDescent="0.2">
      <c r="A98" s="7" t="s">
        <v>132</v>
      </c>
      <c r="B98" s="7"/>
      <c r="C98" s="8"/>
      <c r="D98" s="8"/>
      <c r="E98" s="8">
        <v>0</v>
      </c>
      <c r="F98" s="8"/>
      <c r="G98" s="1" t="e">
        <f>VLOOKUP(A:A,[1]TDSheet!$A:$G,7,0)</f>
        <v>#N/A</v>
      </c>
      <c r="H98" s="1">
        <v>0.03</v>
      </c>
      <c r="I98" s="1" t="e">
        <f>VLOOKUP(A:A,[1]TDSheet!$A:$I,9,0)</f>
        <v>#N/A</v>
      </c>
      <c r="J98" s="12">
        <f>VLOOKUP(A:A,[2]TDSheet!$A:$F,6,0)</f>
        <v>7</v>
      </c>
      <c r="K98" s="12">
        <f t="shared" si="18"/>
        <v>-7</v>
      </c>
      <c r="L98" s="12">
        <v>0</v>
      </c>
      <c r="M98" s="12">
        <v>0</v>
      </c>
      <c r="N98" s="12">
        <v>0</v>
      </c>
      <c r="O98" s="12">
        <v>0</v>
      </c>
      <c r="P98" s="12"/>
      <c r="Q98" s="12"/>
      <c r="R98" s="12"/>
      <c r="S98" s="12"/>
      <c r="T98" s="14"/>
      <c r="U98" s="14"/>
      <c r="V98" s="12">
        <f t="shared" si="19"/>
        <v>0</v>
      </c>
      <c r="W98" s="14"/>
      <c r="X98" s="15" t="e">
        <f t="shared" si="20"/>
        <v>#DIV/0!</v>
      </c>
      <c r="Y98" s="12" t="e">
        <f t="shared" si="21"/>
        <v>#DIV/0!</v>
      </c>
      <c r="Z98" s="12"/>
      <c r="AA98" s="12"/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 t="e">
        <f>VLOOKUP(A:A,[1]TDSheet!$A:$AG,33,0)</f>
        <v>#N/A</v>
      </c>
      <c r="AH98" s="12">
        <f t="shared" si="22"/>
        <v>0</v>
      </c>
      <c r="AI98" s="12">
        <f t="shared" si="23"/>
        <v>0</v>
      </c>
      <c r="AJ98" s="12">
        <f t="shared" si="24"/>
        <v>0</v>
      </c>
    </row>
    <row r="99" spans="1:36" s="1" customFormat="1" ht="11.1" customHeight="1" outlineLevel="1" x14ac:dyDescent="0.2">
      <c r="A99" s="7" t="s">
        <v>98</v>
      </c>
      <c r="B99" s="7" t="s">
        <v>14</v>
      </c>
      <c r="C99" s="8"/>
      <c r="D99" s="8">
        <v>803</v>
      </c>
      <c r="E99" s="8">
        <v>263</v>
      </c>
      <c r="F99" s="8">
        <v>537</v>
      </c>
      <c r="G99" s="1">
        <f>VLOOKUP(A:A,[1]TDSheet!$A:$G,7,0)</f>
        <v>0</v>
      </c>
      <c r="H99" s="1">
        <f>VLOOKUP(A:A,[1]TDSheet!$A:$H,8,0)</f>
        <v>0.13</v>
      </c>
      <c r="I99" s="1" t="e">
        <f>VLOOKUP(A:A,[1]TDSheet!$A:$I,9,0)</f>
        <v>#N/A</v>
      </c>
      <c r="J99" s="12">
        <f>VLOOKUP(A:A,[2]TDSheet!$A:$F,6,0)</f>
        <v>312</v>
      </c>
      <c r="K99" s="12">
        <f t="shared" si="18"/>
        <v>-49</v>
      </c>
      <c r="L99" s="12">
        <f>VLOOKUP(A:A,[1]TDSheet!$A:$L,12,0)</f>
        <v>0</v>
      </c>
      <c r="M99" s="12">
        <f>VLOOKUP(A:A,[1]TDSheet!$A:$M,13,0)</f>
        <v>200</v>
      </c>
      <c r="N99" s="12">
        <f>VLOOKUP(A:A,[1]TDSheet!$A:$W,23,0)</f>
        <v>0</v>
      </c>
      <c r="O99" s="12">
        <v>0</v>
      </c>
      <c r="P99" s="12"/>
      <c r="Q99" s="12"/>
      <c r="R99" s="12"/>
      <c r="S99" s="12"/>
      <c r="T99" s="14"/>
      <c r="U99" s="14"/>
      <c r="V99" s="12">
        <f t="shared" si="19"/>
        <v>52.6</v>
      </c>
      <c r="W99" s="14"/>
      <c r="X99" s="15">
        <f t="shared" si="20"/>
        <v>14.011406844106464</v>
      </c>
      <c r="Y99" s="12">
        <f t="shared" si="21"/>
        <v>10.209125475285171</v>
      </c>
      <c r="Z99" s="12"/>
      <c r="AA99" s="12"/>
      <c r="AB99" s="12">
        <f>VLOOKUP(A:A,[1]TDSheet!$A:$AB,28,0)</f>
        <v>0</v>
      </c>
      <c r="AC99" s="12">
        <f>VLOOKUP(A:A,[1]TDSheet!$A:$AC,29,0)</f>
        <v>0</v>
      </c>
      <c r="AD99" s="12">
        <f>VLOOKUP(A:A,[1]TDSheet!$A:$AD,30,0)</f>
        <v>0</v>
      </c>
      <c r="AE99" s="12">
        <f>VLOOKUP(A:A,[1]TDSheet!$A:$AE,31,0)</f>
        <v>0</v>
      </c>
      <c r="AF99" s="12">
        <f>VLOOKUP(A:A,[4]TDSheet!$A:$D,4,0)</f>
        <v>65</v>
      </c>
      <c r="AG99" s="12" t="e">
        <f>VLOOKUP(A:A,[1]TDSheet!$A:$AG,33,0)</f>
        <v>#N/A</v>
      </c>
      <c r="AH99" s="12">
        <f t="shared" si="22"/>
        <v>0</v>
      </c>
      <c r="AI99" s="12">
        <f t="shared" si="23"/>
        <v>0</v>
      </c>
      <c r="AJ99" s="12">
        <f t="shared" si="24"/>
        <v>0</v>
      </c>
    </row>
    <row r="100" spans="1:36" s="1" customFormat="1" ht="11.1" customHeight="1" outlineLevel="1" x14ac:dyDescent="0.2">
      <c r="A100" s="7" t="s">
        <v>99</v>
      </c>
      <c r="B100" s="7" t="s">
        <v>8</v>
      </c>
      <c r="C100" s="8">
        <v>78.284999999999997</v>
      </c>
      <c r="D100" s="8">
        <v>3.9540000000000002</v>
      </c>
      <c r="E100" s="8">
        <v>59.497</v>
      </c>
      <c r="F100" s="8">
        <v>25.439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2">
        <f>VLOOKUP(A:A,[2]TDSheet!$A:$F,6,0)</f>
        <v>77.450999999999993</v>
      </c>
      <c r="K100" s="12">
        <f t="shared" si="18"/>
        <v>-17.953999999999994</v>
      </c>
      <c r="L100" s="12">
        <f>VLOOKUP(A:A,[1]TDSheet!$A:$L,12,0)</f>
        <v>0</v>
      </c>
      <c r="M100" s="12">
        <f>VLOOKUP(A:A,[1]TDSheet!$A:$M,13,0)</f>
        <v>0</v>
      </c>
      <c r="N100" s="12">
        <f>VLOOKUP(A:A,[1]TDSheet!$A:$W,23,0)</f>
        <v>40</v>
      </c>
      <c r="O100" s="12">
        <v>0</v>
      </c>
      <c r="P100" s="12"/>
      <c r="Q100" s="12"/>
      <c r="R100" s="12"/>
      <c r="S100" s="12"/>
      <c r="T100" s="14">
        <v>30</v>
      </c>
      <c r="U100" s="14"/>
      <c r="V100" s="12">
        <f t="shared" si="19"/>
        <v>11.8994</v>
      </c>
      <c r="W100" s="14"/>
      <c r="X100" s="15">
        <f t="shared" si="20"/>
        <v>8.0204884279879654</v>
      </c>
      <c r="Y100" s="12">
        <f t="shared" si="21"/>
        <v>2.1378388826327379</v>
      </c>
      <c r="Z100" s="12"/>
      <c r="AA100" s="12"/>
      <c r="AB100" s="12">
        <f>VLOOKUP(A:A,[1]TDSheet!$A:$AB,28,0)</f>
        <v>0</v>
      </c>
      <c r="AC100" s="12">
        <f>VLOOKUP(A:A,[1]TDSheet!$A:$AC,29,0)</f>
        <v>0</v>
      </c>
      <c r="AD100" s="12">
        <f>VLOOKUP(A:A,[1]TDSheet!$A:$AD,30,0)</f>
        <v>3.5072000000000001</v>
      </c>
      <c r="AE100" s="12">
        <f>VLOOKUP(A:A,[1]TDSheet!$A:$AE,31,0)</f>
        <v>2.6719999999999997</v>
      </c>
      <c r="AF100" s="12">
        <f>VLOOKUP(A:A,[4]TDSheet!$A:$D,4,0)</f>
        <v>13.48</v>
      </c>
      <c r="AG100" s="12" t="str">
        <f>VLOOKUP(A:A,[1]TDSheet!$A:$AG,33,0)</f>
        <v>у</v>
      </c>
      <c r="AH100" s="12">
        <f t="shared" si="22"/>
        <v>30</v>
      </c>
      <c r="AI100" s="12">
        <f t="shared" si="23"/>
        <v>0</v>
      </c>
      <c r="AJ100" s="12">
        <f t="shared" si="24"/>
        <v>0</v>
      </c>
    </row>
    <row r="101" spans="1:36" s="1" customFormat="1" ht="11.1" customHeight="1" outlineLevel="1" x14ac:dyDescent="0.2">
      <c r="A101" s="7" t="s">
        <v>100</v>
      </c>
      <c r="B101" s="7" t="s">
        <v>8</v>
      </c>
      <c r="C101" s="8">
        <v>83.959000000000003</v>
      </c>
      <c r="D101" s="8">
        <v>6.9139999999999997</v>
      </c>
      <c r="E101" s="8">
        <v>83.804000000000002</v>
      </c>
      <c r="F101" s="8">
        <v>4.194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2">
        <f>VLOOKUP(A:A,[2]TDSheet!$A:$F,6,0)</f>
        <v>114.051</v>
      </c>
      <c r="K101" s="12">
        <f t="shared" si="18"/>
        <v>-30.247</v>
      </c>
      <c r="L101" s="12">
        <f>VLOOKUP(A:A,[1]TDSheet!$A:$L,12,0)</f>
        <v>0</v>
      </c>
      <c r="M101" s="12">
        <f>VLOOKUP(A:A,[1]TDSheet!$A:$M,13,0)</f>
        <v>50</v>
      </c>
      <c r="N101" s="12">
        <f>VLOOKUP(A:A,[1]TDSheet!$A:$W,23,0)</f>
        <v>50</v>
      </c>
      <c r="O101" s="12">
        <v>0</v>
      </c>
      <c r="P101" s="12"/>
      <c r="Q101" s="12"/>
      <c r="R101" s="12"/>
      <c r="S101" s="12"/>
      <c r="T101" s="14">
        <v>20</v>
      </c>
      <c r="U101" s="14"/>
      <c r="V101" s="12">
        <f t="shared" si="19"/>
        <v>16.7608</v>
      </c>
      <c r="W101" s="14"/>
      <c r="X101" s="15">
        <f t="shared" si="20"/>
        <v>7.4097895088539927</v>
      </c>
      <c r="Y101" s="12">
        <f t="shared" si="21"/>
        <v>0.25022671948832992</v>
      </c>
      <c r="Z101" s="12"/>
      <c r="AA101" s="12"/>
      <c r="AB101" s="12">
        <f>VLOOKUP(A:A,[1]TDSheet!$A:$AB,28,0)</f>
        <v>0</v>
      </c>
      <c r="AC101" s="12">
        <f>VLOOKUP(A:A,[1]TDSheet!$A:$AC,29,0)</f>
        <v>0</v>
      </c>
      <c r="AD101" s="12">
        <f>VLOOKUP(A:A,[1]TDSheet!$A:$AD,30,0)</f>
        <v>9.1036000000000001</v>
      </c>
      <c r="AE101" s="12">
        <f>VLOOKUP(A:A,[1]TDSheet!$A:$AE,31,0)</f>
        <v>6.1576000000000004</v>
      </c>
      <c r="AF101" s="12">
        <f>VLOOKUP(A:A,[4]TDSheet!$A:$D,4,0)</f>
        <v>12.13</v>
      </c>
      <c r="AG101" s="12" t="str">
        <f>VLOOKUP(A:A,[1]TDSheet!$A:$AG,33,0)</f>
        <v>у</v>
      </c>
      <c r="AH101" s="12">
        <f t="shared" si="22"/>
        <v>20</v>
      </c>
      <c r="AI101" s="12">
        <f t="shared" si="23"/>
        <v>0</v>
      </c>
      <c r="AJ101" s="12">
        <f t="shared" si="24"/>
        <v>0</v>
      </c>
    </row>
    <row r="102" spans="1:36" s="1" customFormat="1" ht="11.1" customHeight="1" outlineLevel="1" x14ac:dyDescent="0.2">
      <c r="A102" s="7" t="s">
        <v>101</v>
      </c>
      <c r="B102" s="7" t="s">
        <v>14</v>
      </c>
      <c r="C102" s="8">
        <v>98</v>
      </c>
      <c r="D102" s="8">
        <v>55</v>
      </c>
      <c r="E102" s="8">
        <v>124</v>
      </c>
      <c r="F102" s="8">
        <v>42</v>
      </c>
      <c r="G102" s="1">
        <f>VLOOKUP(A:A,[1]TDSheet!$A:$G,7,0)</f>
        <v>0</v>
      </c>
      <c r="H102" s="1">
        <f>VLOOKUP(A:A,[1]TDSheet!$A:$H,8,0)</f>
        <v>0.6</v>
      </c>
      <c r="I102" s="1" t="e">
        <f>VLOOKUP(A:A,[1]TDSheet!$A:$I,9,0)</f>
        <v>#N/A</v>
      </c>
      <c r="J102" s="12">
        <f>VLOOKUP(A:A,[2]TDSheet!$A:$F,6,0)</f>
        <v>165</v>
      </c>
      <c r="K102" s="12">
        <f t="shared" si="18"/>
        <v>-41</v>
      </c>
      <c r="L102" s="12">
        <f>VLOOKUP(A:A,[1]TDSheet!$A:$L,12,0)</f>
        <v>0</v>
      </c>
      <c r="M102" s="12">
        <f>VLOOKUP(A:A,[1]TDSheet!$A:$M,13,0)</f>
        <v>60</v>
      </c>
      <c r="N102" s="12">
        <f>VLOOKUP(A:A,[1]TDSheet!$A:$W,23,0)</f>
        <v>40</v>
      </c>
      <c r="O102" s="12">
        <v>0</v>
      </c>
      <c r="P102" s="12"/>
      <c r="Q102" s="12"/>
      <c r="R102" s="12"/>
      <c r="S102" s="12"/>
      <c r="T102" s="14">
        <v>40</v>
      </c>
      <c r="U102" s="14"/>
      <c r="V102" s="12">
        <f t="shared" si="19"/>
        <v>24.8</v>
      </c>
      <c r="W102" s="14"/>
      <c r="X102" s="15">
        <f t="shared" si="20"/>
        <v>7.338709677419355</v>
      </c>
      <c r="Y102" s="12">
        <f t="shared" si="21"/>
        <v>1.6935483870967742</v>
      </c>
      <c r="Z102" s="12"/>
      <c r="AA102" s="12"/>
      <c r="AB102" s="12">
        <f>VLOOKUP(A:A,[1]TDSheet!$A:$AB,28,0)</f>
        <v>0</v>
      </c>
      <c r="AC102" s="12">
        <f>VLOOKUP(A:A,[1]TDSheet!$A:$AC,29,0)</f>
        <v>0</v>
      </c>
      <c r="AD102" s="12">
        <f>VLOOKUP(A:A,[1]TDSheet!$A:$AD,30,0)</f>
        <v>19.399999999999999</v>
      </c>
      <c r="AE102" s="12">
        <f>VLOOKUP(A:A,[1]TDSheet!$A:$AE,31,0)</f>
        <v>18.2</v>
      </c>
      <c r="AF102" s="12">
        <f>VLOOKUP(A:A,[4]TDSheet!$A:$D,4,0)</f>
        <v>30</v>
      </c>
      <c r="AG102" s="12" t="str">
        <f>VLOOKUP(A:A,[1]TDSheet!$A:$AG,33,0)</f>
        <v>у</v>
      </c>
      <c r="AH102" s="12">
        <f t="shared" si="22"/>
        <v>24</v>
      </c>
      <c r="AI102" s="12">
        <f t="shared" si="23"/>
        <v>0</v>
      </c>
      <c r="AJ102" s="12">
        <f t="shared" si="24"/>
        <v>0</v>
      </c>
    </row>
    <row r="103" spans="1:36" s="1" customFormat="1" ht="11.1" customHeight="1" outlineLevel="1" x14ac:dyDescent="0.2">
      <c r="A103" s="7" t="s">
        <v>102</v>
      </c>
      <c r="B103" s="7" t="s">
        <v>14</v>
      </c>
      <c r="C103" s="8">
        <v>32</v>
      </c>
      <c r="D103" s="8">
        <v>141</v>
      </c>
      <c r="E103" s="8">
        <v>141</v>
      </c>
      <c r="F103" s="8">
        <v>53</v>
      </c>
      <c r="G103" s="1">
        <f>VLOOKUP(A:A,[1]TDSheet!$A:$G,7,0)</f>
        <v>0</v>
      </c>
      <c r="H103" s="1">
        <f>VLOOKUP(A:A,[1]TDSheet!$A:$H,8,0)</f>
        <v>0.6</v>
      </c>
      <c r="I103" s="1" t="e">
        <f>VLOOKUP(A:A,[1]TDSheet!$A:$I,9,0)</f>
        <v>#N/A</v>
      </c>
      <c r="J103" s="12">
        <f>VLOOKUP(A:A,[2]TDSheet!$A:$F,6,0)</f>
        <v>197</v>
      </c>
      <c r="K103" s="12">
        <f t="shared" si="18"/>
        <v>-56</v>
      </c>
      <c r="L103" s="12">
        <f>VLOOKUP(A:A,[1]TDSheet!$A:$L,12,0)</f>
        <v>0</v>
      </c>
      <c r="M103" s="12">
        <f>VLOOKUP(A:A,[1]TDSheet!$A:$M,13,0)</f>
        <v>50</v>
      </c>
      <c r="N103" s="12">
        <f>VLOOKUP(A:A,[1]TDSheet!$A:$W,23,0)</f>
        <v>50</v>
      </c>
      <c r="O103" s="12">
        <v>0</v>
      </c>
      <c r="P103" s="12"/>
      <c r="Q103" s="12"/>
      <c r="R103" s="12"/>
      <c r="S103" s="12"/>
      <c r="T103" s="14">
        <v>30</v>
      </c>
      <c r="U103" s="14"/>
      <c r="V103" s="12">
        <f t="shared" si="19"/>
        <v>28.2</v>
      </c>
      <c r="W103" s="14"/>
      <c r="X103" s="15">
        <f t="shared" si="20"/>
        <v>6.4893617021276597</v>
      </c>
      <c r="Y103" s="12">
        <f t="shared" si="21"/>
        <v>1.8794326241134751</v>
      </c>
      <c r="Z103" s="12"/>
      <c r="AA103" s="12"/>
      <c r="AB103" s="12">
        <f>VLOOKUP(A:A,[1]TDSheet!$A:$AB,28,0)</f>
        <v>0</v>
      </c>
      <c r="AC103" s="12">
        <f>VLOOKUP(A:A,[1]TDSheet!$A:$AC,29,0)</f>
        <v>0</v>
      </c>
      <c r="AD103" s="12">
        <f>VLOOKUP(A:A,[1]TDSheet!$A:$AD,30,0)</f>
        <v>20.6</v>
      </c>
      <c r="AE103" s="12">
        <f>VLOOKUP(A:A,[1]TDSheet!$A:$AE,31,0)</f>
        <v>21.8</v>
      </c>
      <c r="AF103" s="12">
        <f>VLOOKUP(A:A,[4]TDSheet!$A:$D,4,0)</f>
        <v>21</v>
      </c>
      <c r="AG103" s="12" t="e">
        <f>VLOOKUP(A:A,[1]TDSheet!$A:$AG,33,0)</f>
        <v>#N/A</v>
      </c>
      <c r="AH103" s="12">
        <f t="shared" si="22"/>
        <v>18</v>
      </c>
      <c r="AI103" s="12">
        <f t="shared" si="23"/>
        <v>0</v>
      </c>
      <c r="AJ103" s="12">
        <f t="shared" si="24"/>
        <v>0</v>
      </c>
    </row>
    <row r="104" spans="1:36" s="1" customFormat="1" ht="21.95" customHeight="1" outlineLevel="1" x14ac:dyDescent="0.2">
      <c r="A104" s="7" t="s">
        <v>103</v>
      </c>
      <c r="B104" s="7" t="s">
        <v>14</v>
      </c>
      <c r="C104" s="8">
        <v>-3</v>
      </c>
      <c r="D104" s="8">
        <v>803</v>
      </c>
      <c r="E104" s="8">
        <v>182</v>
      </c>
      <c r="F104" s="8">
        <v>598</v>
      </c>
      <c r="G104" s="1">
        <f>VLOOKUP(A:A,[1]TDSheet!$A:$G,7,0)</f>
        <v>0</v>
      </c>
      <c r="H104" s="1">
        <f>VLOOKUP(A:A,[1]TDSheet!$A:$H,8,0)</f>
        <v>0.13</v>
      </c>
      <c r="I104" s="1" t="e">
        <f>VLOOKUP(A:A,[1]TDSheet!$A:$I,9,0)</f>
        <v>#N/A</v>
      </c>
      <c r="J104" s="12">
        <f>VLOOKUP(A:A,[2]TDSheet!$A:$F,6,0)</f>
        <v>238</v>
      </c>
      <c r="K104" s="12">
        <f t="shared" si="18"/>
        <v>-56</v>
      </c>
      <c r="L104" s="12">
        <f>VLOOKUP(A:A,[1]TDSheet!$A:$L,12,0)</f>
        <v>0</v>
      </c>
      <c r="M104" s="12">
        <f>VLOOKUP(A:A,[1]TDSheet!$A:$M,13,0)</f>
        <v>200</v>
      </c>
      <c r="N104" s="12">
        <f>VLOOKUP(A:A,[1]TDSheet!$A:$W,23,0)</f>
        <v>0</v>
      </c>
      <c r="O104" s="12">
        <v>0</v>
      </c>
      <c r="P104" s="12"/>
      <c r="Q104" s="12"/>
      <c r="R104" s="12"/>
      <c r="S104" s="12"/>
      <c r="T104" s="14"/>
      <c r="U104" s="14"/>
      <c r="V104" s="12">
        <f t="shared" si="19"/>
        <v>36.4</v>
      </c>
      <c r="W104" s="14"/>
      <c r="X104" s="15">
        <f t="shared" si="20"/>
        <v>21.923076923076923</v>
      </c>
      <c r="Y104" s="12">
        <f t="shared" si="21"/>
        <v>16.428571428571431</v>
      </c>
      <c r="Z104" s="12"/>
      <c r="AA104" s="12"/>
      <c r="AB104" s="12">
        <f>VLOOKUP(A:A,[1]TDSheet!$A:$AB,28,0)</f>
        <v>0</v>
      </c>
      <c r="AC104" s="12">
        <f>VLOOKUP(A:A,[1]TDSheet!$A:$AC,29,0)</f>
        <v>0</v>
      </c>
      <c r="AD104" s="12">
        <f>VLOOKUP(A:A,[1]TDSheet!$A:$AD,30,0)</f>
        <v>66</v>
      </c>
      <c r="AE104" s="12">
        <f>VLOOKUP(A:A,[1]TDSheet!$A:$AE,31,0)</f>
        <v>4.5999999999999996</v>
      </c>
      <c r="AF104" s="12">
        <f>VLOOKUP(A:A,[4]TDSheet!$A:$D,4,0)</f>
        <v>46</v>
      </c>
      <c r="AG104" s="12" t="e">
        <f>VLOOKUP(A:A,[1]TDSheet!$A:$AG,33,0)</f>
        <v>#N/A</v>
      </c>
      <c r="AH104" s="12">
        <f t="shared" si="22"/>
        <v>0</v>
      </c>
      <c r="AI104" s="12">
        <f t="shared" si="23"/>
        <v>0</v>
      </c>
      <c r="AJ104" s="12">
        <f t="shared" si="24"/>
        <v>0</v>
      </c>
    </row>
    <row r="105" spans="1:36" s="1" customFormat="1" ht="21.95" customHeight="1" outlineLevel="1" x14ac:dyDescent="0.2">
      <c r="A105" s="7" t="s">
        <v>133</v>
      </c>
      <c r="B105" s="7"/>
      <c r="C105" s="8"/>
      <c r="D105" s="8"/>
      <c r="E105" s="8">
        <v>0</v>
      </c>
      <c r="F105" s="8"/>
      <c r="G105" s="1" t="e">
        <f>VLOOKUP(A:A,[1]TDSheet!$A:$G,7,0)</f>
        <v>#N/A</v>
      </c>
      <c r="H105" s="1">
        <v>0.03</v>
      </c>
      <c r="I105" s="1" t="e">
        <f>VLOOKUP(A:A,[1]TDSheet!$A:$I,9,0)</f>
        <v>#N/A</v>
      </c>
      <c r="J105" s="12">
        <f>VLOOKUP(A:A,[2]TDSheet!$A:$F,6,0)</f>
        <v>45</v>
      </c>
      <c r="K105" s="12">
        <f t="shared" si="18"/>
        <v>-45</v>
      </c>
      <c r="L105" s="12">
        <v>0</v>
      </c>
      <c r="M105" s="12">
        <v>0</v>
      </c>
      <c r="N105" s="12">
        <v>0</v>
      </c>
      <c r="O105" s="12">
        <v>0</v>
      </c>
      <c r="P105" s="12"/>
      <c r="Q105" s="12"/>
      <c r="R105" s="12"/>
      <c r="S105" s="12"/>
      <c r="T105" s="14"/>
      <c r="U105" s="14"/>
      <c r="V105" s="12">
        <f t="shared" si="19"/>
        <v>0</v>
      </c>
      <c r="W105" s="14"/>
      <c r="X105" s="15" t="e">
        <f t="shared" si="20"/>
        <v>#DIV/0!</v>
      </c>
      <c r="Y105" s="12" t="e">
        <f t="shared" si="21"/>
        <v>#DIV/0!</v>
      </c>
      <c r="Z105" s="12"/>
      <c r="AA105" s="12"/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  <c r="AG105" s="12" t="e">
        <f>VLOOKUP(A:A,[1]TDSheet!$A:$AG,33,0)</f>
        <v>#N/A</v>
      </c>
      <c r="AH105" s="12">
        <f t="shared" si="22"/>
        <v>0</v>
      </c>
      <c r="AI105" s="12">
        <f t="shared" si="23"/>
        <v>0</v>
      </c>
      <c r="AJ105" s="12">
        <f t="shared" si="24"/>
        <v>0</v>
      </c>
    </row>
    <row r="106" spans="1:36" s="1" customFormat="1" ht="11.1" customHeight="1" outlineLevel="1" x14ac:dyDescent="0.2">
      <c r="A106" s="7" t="s">
        <v>104</v>
      </c>
      <c r="B106" s="7" t="s">
        <v>14</v>
      </c>
      <c r="C106" s="8">
        <v>2069</v>
      </c>
      <c r="D106" s="8">
        <v>1776</v>
      </c>
      <c r="E106" s="8">
        <v>2642</v>
      </c>
      <c r="F106" s="8">
        <v>1388</v>
      </c>
      <c r="G106" s="1">
        <f>VLOOKUP(A:A,[1]TDSheet!$A:$G,7,0)</f>
        <v>0</v>
      </c>
      <c r="H106" s="1">
        <f>VLOOKUP(A:A,[1]TDSheet!$A:$H,8,0)</f>
        <v>0.28000000000000003</v>
      </c>
      <c r="I106" s="1" t="e">
        <f>VLOOKUP(A:A,[1]TDSheet!$A:$I,9,0)</f>
        <v>#N/A</v>
      </c>
      <c r="J106" s="12">
        <f>VLOOKUP(A:A,[2]TDSheet!$A:$F,6,0)</f>
        <v>2857</v>
      </c>
      <c r="K106" s="12">
        <f t="shared" si="18"/>
        <v>-215</v>
      </c>
      <c r="L106" s="12">
        <f>VLOOKUP(A:A,[1]TDSheet!$A:$L,12,0)</f>
        <v>0</v>
      </c>
      <c r="M106" s="12">
        <f>VLOOKUP(A:A,[1]TDSheet!$A:$M,13,0)</f>
        <v>500</v>
      </c>
      <c r="N106" s="12">
        <f>VLOOKUP(A:A,[1]TDSheet!$A:$W,23,0)</f>
        <v>500</v>
      </c>
      <c r="O106" s="12">
        <v>1080</v>
      </c>
      <c r="P106" s="12"/>
      <c r="Q106" s="12"/>
      <c r="R106" s="12"/>
      <c r="S106" s="12"/>
      <c r="T106" s="14"/>
      <c r="U106" s="14"/>
      <c r="V106" s="12">
        <f t="shared" si="19"/>
        <v>352</v>
      </c>
      <c r="W106" s="14"/>
      <c r="X106" s="15">
        <f t="shared" si="20"/>
        <v>6.7840909090909092</v>
      </c>
      <c r="Y106" s="12">
        <f t="shared" si="21"/>
        <v>3.9431818181818183</v>
      </c>
      <c r="Z106" s="12"/>
      <c r="AA106" s="12"/>
      <c r="AB106" s="12">
        <f>VLOOKUP(A:A,[1]TDSheet!$A:$AB,28,0)</f>
        <v>882</v>
      </c>
      <c r="AC106" s="12">
        <f>VLOOKUP(A:A,[1]TDSheet!$A:$AC,29,0)</f>
        <v>0</v>
      </c>
      <c r="AD106" s="12">
        <f>VLOOKUP(A:A,[1]TDSheet!$A:$AD,30,0)</f>
        <v>409.6</v>
      </c>
      <c r="AE106" s="12">
        <f>VLOOKUP(A:A,[1]TDSheet!$A:$AE,31,0)</f>
        <v>350.6</v>
      </c>
      <c r="AF106" s="12">
        <f>VLOOKUP(A:A,[4]TDSheet!$A:$D,4,0)</f>
        <v>372</v>
      </c>
      <c r="AG106" s="12" t="e">
        <f>VLOOKUP(A:A,[1]TDSheet!$A:$AG,33,0)</f>
        <v>#N/A</v>
      </c>
      <c r="AH106" s="12">
        <f t="shared" si="22"/>
        <v>0</v>
      </c>
      <c r="AI106" s="12">
        <f t="shared" si="23"/>
        <v>0</v>
      </c>
      <c r="AJ106" s="12">
        <f t="shared" si="24"/>
        <v>302.40000000000003</v>
      </c>
    </row>
    <row r="107" spans="1:36" s="1" customFormat="1" ht="11.1" customHeight="1" outlineLevel="1" x14ac:dyDescent="0.2">
      <c r="A107" s="7" t="s">
        <v>110</v>
      </c>
      <c r="B107" s="7" t="s">
        <v>14</v>
      </c>
      <c r="C107" s="8">
        <v>243</v>
      </c>
      <c r="D107" s="8">
        <v>18</v>
      </c>
      <c r="E107" s="8">
        <v>382</v>
      </c>
      <c r="F107" s="8">
        <v>2</v>
      </c>
      <c r="G107" s="1">
        <f>VLOOKUP(A:A,[1]TDSheet!$A:$G,7,0)</f>
        <v>0</v>
      </c>
      <c r="H107" s="1">
        <f>VLOOKUP(A:A,[1]TDSheet!$A:$H,8,0)</f>
        <v>0.4</v>
      </c>
      <c r="I107" s="1" t="e">
        <f>VLOOKUP(A:A,[1]TDSheet!$A:$I,9,0)</f>
        <v>#N/A</v>
      </c>
      <c r="J107" s="12">
        <f>VLOOKUP(A:A,[2]TDSheet!$A:$F,6,0)</f>
        <v>643</v>
      </c>
      <c r="K107" s="12">
        <f t="shared" si="18"/>
        <v>-261</v>
      </c>
      <c r="L107" s="12">
        <f>VLOOKUP(A:A,[1]TDSheet!$A:$L,12,0)</f>
        <v>0</v>
      </c>
      <c r="M107" s="12">
        <f>VLOOKUP(A:A,[1]TDSheet!$A:$M,13,0)</f>
        <v>0</v>
      </c>
      <c r="N107" s="12">
        <f>VLOOKUP(A:A,[1]TDSheet!$A:$W,23,0)</f>
        <v>3750</v>
      </c>
      <c r="O107" s="12">
        <v>0</v>
      </c>
      <c r="P107" s="12"/>
      <c r="Q107" s="12"/>
      <c r="R107" s="12"/>
      <c r="S107" s="12"/>
      <c r="T107" s="14"/>
      <c r="U107" s="14"/>
      <c r="V107" s="12">
        <f t="shared" si="19"/>
        <v>76.400000000000006</v>
      </c>
      <c r="W107" s="14"/>
      <c r="X107" s="15">
        <f t="shared" si="20"/>
        <v>49.109947643979055</v>
      </c>
      <c r="Y107" s="12">
        <f t="shared" si="21"/>
        <v>2.6178010471204185E-2</v>
      </c>
      <c r="Z107" s="12"/>
      <c r="AA107" s="12"/>
      <c r="AB107" s="12">
        <f>VLOOKUP(A:A,[1]TDSheet!$A:$AB,28,0)</f>
        <v>0</v>
      </c>
      <c r="AC107" s="12">
        <f>VLOOKUP(A:A,[1]TDSheet!$A:$AC,29,0)</f>
        <v>0</v>
      </c>
      <c r="AD107" s="12">
        <f>VLOOKUP(A:A,[1]TDSheet!$A:$AD,30,0)</f>
        <v>0</v>
      </c>
      <c r="AE107" s="12">
        <f>VLOOKUP(A:A,[1]TDSheet!$A:$AE,31,0)</f>
        <v>0</v>
      </c>
      <c r="AF107" s="12">
        <f>VLOOKUP(A:A,[4]TDSheet!$A:$D,4,0)</f>
        <v>3</v>
      </c>
      <c r="AG107" s="12" t="e">
        <f>VLOOKUP(A:A,[1]TDSheet!$A:$AG,33,0)</f>
        <v>#N/A</v>
      </c>
      <c r="AH107" s="12">
        <f t="shared" si="22"/>
        <v>0</v>
      </c>
      <c r="AI107" s="12">
        <f t="shared" si="23"/>
        <v>0</v>
      </c>
      <c r="AJ107" s="12">
        <f t="shared" si="24"/>
        <v>0</v>
      </c>
    </row>
    <row r="108" spans="1:36" s="1" customFormat="1" ht="11.1" customHeight="1" outlineLevel="1" x14ac:dyDescent="0.2">
      <c r="A108" s="7" t="s">
        <v>105</v>
      </c>
      <c r="B108" s="7" t="s">
        <v>14</v>
      </c>
      <c r="C108" s="8">
        <v>226</v>
      </c>
      <c r="D108" s="8">
        <v>12</v>
      </c>
      <c r="E108" s="8">
        <v>371</v>
      </c>
      <c r="F108" s="8">
        <v>-2</v>
      </c>
      <c r="G108" s="1">
        <f>VLOOKUP(A:A,[1]TDSheet!$A:$G,7,0)</f>
        <v>0</v>
      </c>
      <c r="H108" s="1">
        <f>VLOOKUP(A:A,[1]TDSheet!$A:$H,8,0)</f>
        <v>0.33</v>
      </c>
      <c r="I108" s="1" t="e">
        <f>VLOOKUP(A:A,[1]TDSheet!$A:$I,9,0)</f>
        <v>#N/A</v>
      </c>
      <c r="J108" s="12">
        <f>VLOOKUP(A:A,[2]TDSheet!$A:$F,6,0)</f>
        <v>699</v>
      </c>
      <c r="K108" s="12">
        <f t="shared" si="18"/>
        <v>-328</v>
      </c>
      <c r="L108" s="12">
        <f>VLOOKUP(A:A,[1]TDSheet!$A:$L,12,0)</f>
        <v>0</v>
      </c>
      <c r="M108" s="12">
        <f>VLOOKUP(A:A,[1]TDSheet!$A:$M,13,0)</f>
        <v>200</v>
      </c>
      <c r="N108" s="12">
        <f>VLOOKUP(A:A,[1]TDSheet!$A:$W,23,0)</f>
        <v>200</v>
      </c>
      <c r="O108" s="12">
        <v>0</v>
      </c>
      <c r="P108" s="12"/>
      <c r="Q108" s="12"/>
      <c r="R108" s="12"/>
      <c r="S108" s="12"/>
      <c r="T108" s="14">
        <v>100</v>
      </c>
      <c r="U108" s="14"/>
      <c r="V108" s="12">
        <f t="shared" si="19"/>
        <v>74.2</v>
      </c>
      <c r="W108" s="14"/>
      <c r="X108" s="15">
        <f t="shared" si="20"/>
        <v>6.7115902964959568</v>
      </c>
      <c r="Y108" s="12">
        <f t="shared" si="21"/>
        <v>-2.6954177897574122E-2</v>
      </c>
      <c r="Z108" s="12"/>
      <c r="AA108" s="12"/>
      <c r="AB108" s="12">
        <f>VLOOKUP(A:A,[1]TDSheet!$A:$AB,28,0)</f>
        <v>0</v>
      </c>
      <c r="AC108" s="12">
        <f>VLOOKUP(A:A,[1]TDSheet!$A:$AC,29,0)</f>
        <v>0</v>
      </c>
      <c r="AD108" s="12">
        <f>VLOOKUP(A:A,[1]TDSheet!$A:$AD,30,0)</f>
        <v>0</v>
      </c>
      <c r="AE108" s="12">
        <f>VLOOKUP(A:A,[1]TDSheet!$A:$AE,31,0)</f>
        <v>0</v>
      </c>
      <c r="AF108" s="12">
        <f>VLOOKUP(A:A,[4]TDSheet!$A:$D,4,0)</f>
        <v>4</v>
      </c>
      <c r="AG108" s="12" t="e">
        <f>VLOOKUP(A:A,[1]TDSheet!$A:$AG,33,0)</f>
        <v>#N/A</v>
      </c>
      <c r="AH108" s="12">
        <f t="shared" si="22"/>
        <v>33</v>
      </c>
      <c r="AI108" s="12">
        <f t="shared" si="23"/>
        <v>0</v>
      </c>
      <c r="AJ108" s="12">
        <f t="shared" si="24"/>
        <v>0</v>
      </c>
    </row>
    <row r="109" spans="1:36" s="1" customFormat="1" ht="11.1" customHeight="1" outlineLevel="1" x14ac:dyDescent="0.2">
      <c r="A109" s="7" t="s">
        <v>111</v>
      </c>
      <c r="B109" s="7" t="s">
        <v>14</v>
      </c>
      <c r="C109" s="8">
        <v>-992</v>
      </c>
      <c r="D109" s="8">
        <v>1010</v>
      </c>
      <c r="E109" s="8">
        <v>1239</v>
      </c>
      <c r="F109" s="8">
        <v>-982</v>
      </c>
      <c r="G109" s="1" t="str">
        <f>VLOOKUP(A:A,[1]TDSheet!$A:$G,7,0)</f>
        <v>ак</v>
      </c>
      <c r="H109" s="1">
        <f>VLOOKUP(A:A,[1]TDSheet!$A:$H,8,0)</f>
        <v>0</v>
      </c>
      <c r="I109" s="1" t="e">
        <f>VLOOKUP(A:A,[1]TDSheet!$A:$I,9,0)</f>
        <v>#N/A</v>
      </c>
      <c r="J109" s="12">
        <f>VLOOKUP(A:A,[2]TDSheet!$A:$F,6,0)</f>
        <v>1275</v>
      </c>
      <c r="K109" s="12">
        <f t="shared" si="18"/>
        <v>-36</v>
      </c>
      <c r="L109" s="12">
        <f>VLOOKUP(A:A,[1]TDSheet!$A:$L,12,0)</f>
        <v>0</v>
      </c>
      <c r="M109" s="12">
        <f>VLOOKUP(A:A,[1]TDSheet!$A:$M,13,0)</f>
        <v>0</v>
      </c>
      <c r="N109" s="12">
        <f>VLOOKUP(A:A,[1]TDSheet!$A:$W,23,0)</f>
        <v>0</v>
      </c>
      <c r="O109" s="12">
        <v>0</v>
      </c>
      <c r="P109" s="12"/>
      <c r="Q109" s="12"/>
      <c r="R109" s="12"/>
      <c r="S109" s="12"/>
      <c r="T109" s="14"/>
      <c r="U109" s="14"/>
      <c r="V109" s="12">
        <f t="shared" si="19"/>
        <v>247.8</v>
      </c>
      <c r="W109" s="14"/>
      <c r="X109" s="15">
        <f t="shared" si="20"/>
        <v>-3.9628732849071828</v>
      </c>
      <c r="Y109" s="12">
        <f t="shared" si="21"/>
        <v>-3.9628732849071828</v>
      </c>
      <c r="Z109" s="12"/>
      <c r="AA109" s="12"/>
      <c r="AB109" s="12">
        <f>VLOOKUP(A:A,[1]TDSheet!$A:$AB,28,0)</f>
        <v>0</v>
      </c>
      <c r="AC109" s="12">
        <f>VLOOKUP(A:A,[1]TDSheet!$A:$AC,29,0)</f>
        <v>0</v>
      </c>
      <c r="AD109" s="12">
        <f>VLOOKUP(A:A,[1]TDSheet!$A:$AD,30,0)</f>
        <v>0</v>
      </c>
      <c r="AE109" s="12">
        <f>VLOOKUP(A:A,[1]TDSheet!$A:$AE,31,0)</f>
        <v>146.4</v>
      </c>
      <c r="AF109" s="12">
        <f>VLOOKUP(A:A,[4]TDSheet!$A:$D,4,0)</f>
        <v>180</v>
      </c>
      <c r="AG109" s="12" t="e">
        <f>VLOOKUP(A:A,[1]TDSheet!$A:$AG,33,0)</f>
        <v>#N/A</v>
      </c>
      <c r="AH109" s="12">
        <f t="shared" si="22"/>
        <v>0</v>
      </c>
      <c r="AI109" s="12">
        <f t="shared" si="23"/>
        <v>0</v>
      </c>
      <c r="AJ109" s="12">
        <f t="shared" si="24"/>
        <v>0</v>
      </c>
    </row>
    <row r="110" spans="1:36" s="1" customFormat="1" ht="11.1" customHeight="1" outlineLevel="1" x14ac:dyDescent="0.2">
      <c r="A110" s="7" t="s">
        <v>106</v>
      </c>
      <c r="B110" s="7" t="s">
        <v>8</v>
      </c>
      <c r="C110" s="8">
        <v>-441.25299999999999</v>
      </c>
      <c r="D110" s="8">
        <v>449.80799999999999</v>
      </c>
      <c r="E110" s="8">
        <v>443.47300000000001</v>
      </c>
      <c r="F110" s="8">
        <v>-406.58300000000003</v>
      </c>
      <c r="G110" s="1" t="str">
        <f>VLOOKUP(A:A,[1]TDSheet!$A:$G,7,0)</f>
        <v>ак</v>
      </c>
      <c r="H110" s="1">
        <f>VLOOKUP(A:A,[1]TDSheet!$A:$H,8,0)</f>
        <v>0</v>
      </c>
      <c r="I110" s="1" t="e">
        <f>VLOOKUP(A:A,[1]TDSheet!$A:$I,9,0)</f>
        <v>#N/A</v>
      </c>
      <c r="J110" s="12">
        <f>VLOOKUP(A:A,[2]TDSheet!$A:$F,6,0)</f>
        <v>496.17599999999999</v>
      </c>
      <c r="K110" s="12">
        <f t="shared" si="18"/>
        <v>-52.702999999999975</v>
      </c>
      <c r="L110" s="12">
        <f>VLOOKUP(A:A,[1]TDSheet!$A:$L,12,0)</f>
        <v>0</v>
      </c>
      <c r="M110" s="12">
        <f>VLOOKUP(A:A,[1]TDSheet!$A:$M,13,0)</f>
        <v>0</v>
      </c>
      <c r="N110" s="12">
        <f>VLOOKUP(A:A,[1]TDSheet!$A:$W,23,0)</f>
        <v>0</v>
      </c>
      <c r="O110" s="12">
        <v>0</v>
      </c>
      <c r="P110" s="12"/>
      <c r="Q110" s="12"/>
      <c r="R110" s="12"/>
      <c r="S110" s="12"/>
      <c r="T110" s="14"/>
      <c r="U110" s="14"/>
      <c r="V110" s="12">
        <f t="shared" si="19"/>
        <v>88.694600000000008</v>
      </c>
      <c r="W110" s="14"/>
      <c r="X110" s="15">
        <f t="shared" si="20"/>
        <v>-4.5840783993614043</v>
      </c>
      <c r="Y110" s="12">
        <f t="shared" si="21"/>
        <v>-4.5840783993614043</v>
      </c>
      <c r="Z110" s="12"/>
      <c r="AA110" s="12"/>
      <c r="AB110" s="12">
        <f>VLOOKUP(A:A,[1]TDSheet!$A:$AB,28,0)</f>
        <v>0</v>
      </c>
      <c r="AC110" s="12">
        <f>VLOOKUP(A:A,[1]TDSheet!$A:$AC,29,0)</f>
        <v>0</v>
      </c>
      <c r="AD110" s="12">
        <f>VLOOKUP(A:A,[1]TDSheet!$A:$AD,30,0)</f>
        <v>107.1046</v>
      </c>
      <c r="AE110" s="12">
        <f>VLOOKUP(A:A,[1]TDSheet!$A:$AE,31,0)</f>
        <v>99.123599999999996</v>
      </c>
      <c r="AF110" s="12">
        <f>VLOOKUP(A:A,[4]TDSheet!$A:$D,4,0)</f>
        <v>86.841999999999999</v>
      </c>
      <c r="AG110" s="12" t="e">
        <f>VLOOKUP(A:A,[1]TDSheet!$A:$AG,33,0)</f>
        <v>#N/A</v>
      </c>
      <c r="AH110" s="12">
        <f t="shared" si="22"/>
        <v>0</v>
      </c>
      <c r="AI110" s="12">
        <f t="shared" si="23"/>
        <v>0</v>
      </c>
      <c r="AJ110" s="12">
        <f t="shared" si="24"/>
        <v>0</v>
      </c>
    </row>
    <row r="111" spans="1:36" s="1" customFormat="1" ht="21.95" customHeight="1" outlineLevel="1" x14ac:dyDescent="0.2">
      <c r="A111" s="7" t="s">
        <v>112</v>
      </c>
      <c r="B111" s="7" t="s">
        <v>8</v>
      </c>
      <c r="C111" s="8">
        <v>-105.85899999999999</v>
      </c>
      <c r="D111" s="8">
        <v>106.578</v>
      </c>
      <c r="E111" s="8">
        <v>183.91499999999999</v>
      </c>
      <c r="F111" s="8">
        <v>-156.91399999999999</v>
      </c>
      <c r="G111" s="1" t="str">
        <f>VLOOKUP(A:A,[1]TDSheet!$A:$G,7,0)</f>
        <v>ак</v>
      </c>
      <c r="H111" s="1">
        <f>VLOOKUP(A:A,[1]TDSheet!$A:$H,8,0)</f>
        <v>0</v>
      </c>
      <c r="I111" s="1" t="e">
        <f>VLOOKUP(A:A,[1]TDSheet!$A:$I,9,0)</f>
        <v>#N/A</v>
      </c>
      <c r="J111" s="12">
        <f>VLOOKUP(A:A,[2]TDSheet!$A:$F,6,0)</f>
        <v>251.66399999999999</v>
      </c>
      <c r="K111" s="12">
        <f t="shared" si="18"/>
        <v>-67.748999999999995</v>
      </c>
      <c r="L111" s="12">
        <f>VLOOKUP(A:A,[1]TDSheet!$A:$L,12,0)</f>
        <v>0</v>
      </c>
      <c r="M111" s="12">
        <f>VLOOKUP(A:A,[1]TDSheet!$A:$M,13,0)</f>
        <v>0</v>
      </c>
      <c r="N111" s="12">
        <f>VLOOKUP(A:A,[1]TDSheet!$A:$W,23,0)</f>
        <v>0</v>
      </c>
      <c r="O111" s="12">
        <v>0</v>
      </c>
      <c r="P111" s="12"/>
      <c r="Q111" s="12"/>
      <c r="R111" s="12"/>
      <c r="S111" s="12"/>
      <c r="T111" s="14"/>
      <c r="U111" s="14"/>
      <c r="V111" s="12">
        <f t="shared" si="19"/>
        <v>36.783000000000001</v>
      </c>
      <c r="W111" s="14"/>
      <c r="X111" s="15">
        <f t="shared" si="20"/>
        <v>-4.265938069216757</v>
      </c>
      <c r="Y111" s="12">
        <f t="shared" si="21"/>
        <v>-4.265938069216757</v>
      </c>
      <c r="Z111" s="12"/>
      <c r="AA111" s="12"/>
      <c r="AB111" s="12">
        <f>VLOOKUP(A:A,[1]TDSheet!$A:$AB,28,0)</f>
        <v>0</v>
      </c>
      <c r="AC111" s="12">
        <f>VLOOKUP(A:A,[1]TDSheet!$A:$AC,29,0)</f>
        <v>0</v>
      </c>
      <c r="AD111" s="12">
        <f>VLOOKUP(A:A,[1]TDSheet!$A:$AD,30,0)</f>
        <v>0</v>
      </c>
      <c r="AE111" s="12">
        <f>VLOOKUP(A:A,[1]TDSheet!$A:$AE,31,0)</f>
        <v>15.630600000000001</v>
      </c>
      <c r="AF111" s="12">
        <f>VLOOKUP(A:A,[4]TDSheet!$A:$D,4,0)</f>
        <v>77.807000000000002</v>
      </c>
      <c r="AG111" s="12" t="e">
        <f>VLOOKUP(A:A,[1]TDSheet!$A:$AG,33,0)</f>
        <v>#N/A</v>
      </c>
      <c r="AH111" s="12">
        <f t="shared" si="22"/>
        <v>0</v>
      </c>
      <c r="AI111" s="12">
        <f t="shared" si="23"/>
        <v>0</v>
      </c>
      <c r="AJ111" s="12">
        <f t="shared" si="24"/>
        <v>0</v>
      </c>
    </row>
    <row r="112" spans="1:36" s="1" customFormat="1" ht="21.95" customHeight="1" outlineLevel="1" x14ac:dyDescent="0.2">
      <c r="A112" s="7" t="s">
        <v>113</v>
      </c>
      <c r="B112" s="7" t="s">
        <v>14</v>
      </c>
      <c r="C112" s="8">
        <v>-222</v>
      </c>
      <c r="D112" s="8">
        <v>227</v>
      </c>
      <c r="E112" s="8">
        <v>290</v>
      </c>
      <c r="F112" s="8">
        <v>-216</v>
      </c>
      <c r="G112" s="1" t="str">
        <f>VLOOKUP(A:A,[1]TDSheet!$A:$G,7,0)</f>
        <v>ак</v>
      </c>
      <c r="H112" s="1">
        <f>VLOOKUP(A:A,[1]TDSheet!$A:$H,8,0)</f>
        <v>0</v>
      </c>
      <c r="I112" s="1" t="e">
        <f>VLOOKUP(A:A,[1]TDSheet!$A:$I,9,0)</f>
        <v>#N/A</v>
      </c>
      <c r="J112" s="12">
        <f>VLOOKUP(A:A,[2]TDSheet!$A:$F,6,0)</f>
        <v>297</v>
      </c>
      <c r="K112" s="12">
        <f t="shared" si="18"/>
        <v>-7</v>
      </c>
      <c r="L112" s="12">
        <f>VLOOKUP(A:A,[1]TDSheet!$A:$L,12,0)</f>
        <v>0</v>
      </c>
      <c r="M112" s="12">
        <f>VLOOKUP(A:A,[1]TDSheet!$A:$M,13,0)</f>
        <v>0</v>
      </c>
      <c r="N112" s="12">
        <f>VLOOKUP(A:A,[1]TDSheet!$A:$W,23,0)</f>
        <v>0</v>
      </c>
      <c r="O112" s="12">
        <v>0</v>
      </c>
      <c r="P112" s="12"/>
      <c r="Q112" s="12"/>
      <c r="R112" s="12"/>
      <c r="S112" s="12"/>
      <c r="T112" s="14"/>
      <c r="U112" s="14"/>
      <c r="V112" s="12">
        <f t="shared" si="19"/>
        <v>58</v>
      </c>
      <c r="W112" s="14"/>
      <c r="X112" s="15">
        <f t="shared" si="20"/>
        <v>-3.7241379310344827</v>
      </c>
      <c r="Y112" s="12">
        <f t="shared" si="21"/>
        <v>-3.7241379310344827</v>
      </c>
      <c r="Z112" s="12"/>
      <c r="AA112" s="12"/>
      <c r="AB112" s="12">
        <f>VLOOKUP(A:A,[1]TDSheet!$A:$AB,28,0)</f>
        <v>0</v>
      </c>
      <c r="AC112" s="12">
        <f>VLOOKUP(A:A,[1]TDSheet!$A:$AC,29,0)</f>
        <v>0</v>
      </c>
      <c r="AD112" s="12">
        <f>VLOOKUP(A:A,[1]TDSheet!$A:$AD,30,0)</f>
        <v>0</v>
      </c>
      <c r="AE112" s="12">
        <f>VLOOKUP(A:A,[1]TDSheet!$A:$AE,31,0)</f>
        <v>29.6</v>
      </c>
      <c r="AF112" s="12">
        <f>VLOOKUP(A:A,[4]TDSheet!$A:$D,4,0)</f>
        <v>36</v>
      </c>
      <c r="AG112" s="12" t="e">
        <f>VLOOKUP(A:A,[1]TDSheet!$A:$AG,33,0)</f>
        <v>#N/A</v>
      </c>
      <c r="AH112" s="12">
        <f t="shared" si="22"/>
        <v>0</v>
      </c>
      <c r="AI112" s="12">
        <f t="shared" si="23"/>
        <v>0</v>
      </c>
      <c r="AJ112" s="12">
        <f t="shared" si="24"/>
        <v>0</v>
      </c>
    </row>
    <row r="113" spans="1:36" s="1" customFormat="1" ht="11.1" customHeight="1" outlineLevel="1" x14ac:dyDescent="0.2">
      <c r="A113" s="7" t="s">
        <v>114</v>
      </c>
      <c r="B113" s="7" t="s">
        <v>14</v>
      </c>
      <c r="C113" s="8">
        <v>-197</v>
      </c>
      <c r="D113" s="8">
        <v>206</v>
      </c>
      <c r="E113" s="8">
        <v>270</v>
      </c>
      <c r="F113" s="8">
        <v>-235</v>
      </c>
      <c r="G113" s="1" t="str">
        <f>VLOOKUP(A:A,[1]TDSheet!$A:$G,7,0)</f>
        <v>ак</v>
      </c>
      <c r="H113" s="1">
        <f>VLOOKUP(A:A,[1]TDSheet!$A:$H,8,0)</f>
        <v>0</v>
      </c>
      <c r="I113" s="1" t="e">
        <f>VLOOKUP(A:A,[1]TDSheet!$A:$I,9,0)</f>
        <v>#N/A</v>
      </c>
      <c r="J113" s="12">
        <f>VLOOKUP(A:A,[2]TDSheet!$A:$F,6,0)</f>
        <v>286</v>
      </c>
      <c r="K113" s="12">
        <f t="shared" si="18"/>
        <v>-16</v>
      </c>
      <c r="L113" s="12">
        <f>VLOOKUP(A:A,[1]TDSheet!$A:$L,12,0)</f>
        <v>0</v>
      </c>
      <c r="M113" s="12">
        <f>VLOOKUP(A:A,[1]TDSheet!$A:$M,13,0)</f>
        <v>0</v>
      </c>
      <c r="N113" s="12">
        <f>VLOOKUP(A:A,[1]TDSheet!$A:$W,23,0)</f>
        <v>0</v>
      </c>
      <c r="O113" s="12">
        <v>0</v>
      </c>
      <c r="P113" s="12"/>
      <c r="Q113" s="12"/>
      <c r="R113" s="12"/>
      <c r="S113" s="12"/>
      <c r="T113" s="14"/>
      <c r="U113" s="14"/>
      <c r="V113" s="12">
        <f t="shared" si="19"/>
        <v>54</v>
      </c>
      <c r="W113" s="14"/>
      <c r="X113" s="15">
        <f t="shared" si="20"/>
        <v>-4.3518518518518521</v>
      </c>
      <c r="Y113" s="12">
        <f t="shared" si="21"/>
        <v>-4.3518518518518521</v>
      </c>
      <c r="Z113" s="12"/>
      <c r="AA113" s="12"/>
      <c r="AB113" s="12">
        <f>VLOOKUP(A:A,[1]TDSheet!$A:$AB,28,0)</f>
        <v>0</v>
      </c>
      <c r="AC113" s="12">
        <f>VLOOKUP(A:A,[1]TDSheet!$A:$AC,29,0)</f>
        <v>0</v>
      </c>
      <c r="AD113" s="12">
        <f>VLOOKUP(A:A,[1]TDSheet!$A:$AD,30,0)</f>
        <v>61.6</v>
      </c>
      <c r="AE113" s="12">
        <f>VLOOKUP(A:A,[1]TDSheet!$A:$AE,31,0)</f>
        <v>42.4</v>
      </c>
      <c r="AF113" s="12">
        <f>VLOOKUP(A:A,[4]TDSheet!$A:$D,4,0)</f>
        <v>45</v>
      </c>
      <c r="AG113" s="12" t="e">
        <f>VLOOKUP(A:A,[1]TDSheet!$A:$AG,33,0)</f>
        <v>#N/A</v>
      </c>
      <c r="AH113" s="12">
        <f t="shared" si="22"/>
        <v>0</v>
      </c>
      <c r="AI113" s="12">
        <f t="shared" si="23"/>
        <v>0</v>
      </c>
      <c r="AJ113" s="12">
        <f t="shared" si="24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2023-10-13T10:36:40Z</dcterms:modified>
</cp:coreProperties>
</file>