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V457" i="1"/>
  <c r="U457" i="1"/>
  <c r="V456" i="1"/>
  <c r="W456" i="1" s="1"/>
  <c r="M456" i="1"/>
  <c r="V455" i="1"/>
  <c r="V458" i="1" s="1"/>
  <c r="M455" i="1"/>
  <c r="U453" i="1"/>
  <c r="V452" i="1"/>
  <c r="U452" i="1"/>
  <c r="V451" i="1"/>
  <c r="W451" i="1" s="1"/>
  <c r="M451" i="1"/>
  <c r="W450" i="1"/>
  <c r="V450" i="1"/>
  <c r="V449" i="1"/>
  <c r="W449" i="1" s="1"/>
  <c r="M449" i="1"/>
  <c r="U447" i="1"/>
  <c r="U446" i="1"/>
  <c r="V445" i="1"/>
  <c r="M445" i="1"/>
  <c r="V444" i="1"/>
  <c r="W444" i="1" s="1"/>
  <c r="M444" i="1"/>
  <c r="W443" i="1"/>
  <c r="V443" i="1"/>
  <c r="V447" i="1" s="1"/>
  <c r="U441" i="1"/>
  <c r="U440" i="1"/>
  <c r="W439" i="1"/>
  <c r="V439" i="1"/>
  <c r="M439" i="1"/>
  <c r="V438" i="1"/>
  <c r="M438" i="1"/>
  <c r="U434" i="1"/>
  <c r="V433" i="1"/>
  <c r="U433" i="1"/>
  <c r="V432" i="1"/>
  <c r="W432" i="1" s="1"/>
  <c r="M432" i="1"/>
  <c r="V431" i="1"/>
  <c r="V434" i="1" s="1"/>
  <c r="M431" i="1"/>
  <c r="U429" i="1"/>
  <c r="U428" i="1"/>
  <c r="V427" i="1"/>
  <c r="W427" i="1" s="1"/>
  <c r="V426" i="1"/>
  <c r="W426" i="1" s="1"/>
  <c r="V425" i="1"/>
  <c r="W425" i="1" s="1"/>
  <c r="W424" i="1"/>
  <c r="V424" i="1"/>
  <c r="M424" i="1"/>
  <c r="V423" i="1"/>
  <c r="M423" i="1"/>
  <c r="V422" i="1"/>
  <c r="W422" i="1" s="1"/>
  <c r="M422" i="1"/>
  <c r="V420" i="1"/>
  <c r="U420" i="1"/>
  <c r="V419" i="1"/>
  <c r="U419" i="1"/>
  <c r="V418" i="1"/>
  <c r="W418" i="1" s="1"/>
  <c r="M418" i="1"/>
  <c r="W417" i="1"/>
  <c r="V417" i="1"/>
  <c r="M417" i="1"/>
  <c r="U415" i="1"/>
  <c r="U414" i="1"/>
  <c r="W413" i="1"/>
  <c r="V413" i="1"/>
  <c r="M413" i="1"/>
  <c r="W412" i="1"/>
  <c r="V412" i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M407" i="1"/>
  <c r="V406" i="1"/>
  <c r="W406" i="1" s="1"/>
  <c r="M406" i="1"/>
  <c r="W405" i="1"/>
  <c r="V405" i="1"/>
  <c r="M405" i="1"/>
  <c r="V401" i="1"/>
  <c r="U401" i="1"/>
  <c r="V400" i="1"/>
  <c r="U400" i="1"/>
  <c r="W399" i="1"/>
  <c r="W400" i="1" s="1"/>
  <c r="V399" i="1"/>
  <c r="M399" i="1"/>
  <c r="V397" i="1"/>
  <c r="U397" i="1"/>
  <c r="V396" i="1"/>
  <c r="U396" i="1"/>
  <c r="W395" i="1"/>
  <c r="W396" i="1" s="1"/>
  <c r="V395" i="1"/>
  <c r="M395" i="1"/>
  <c r="U393" i="1"/>
  <c r="U392" i="1"/>
  <c r="W391" i="1"/>
  <c r="V391" i="1"/>
  <c r="M391" i="1"/>
  <c r="W390" i="1"/>
  <c r="V390" i="1"/>
  <c r="M390" i="1"/>
  <c r="V389" i="1"/>
  <c r="W389" i="1" s="1"/>
  <c r="M389" i="1"/>
  <c r="V388" i="1"/>
  <c r="W388" i="1" s="1"/>
  <c r="V387" i="1"/>
  <c r="V392" i="1" s="1"/>
  <c r="M387" i="1"/>
  <c r="V386" i="1"/>
  <c r="W386" i="1" s="1"/>
  <c r="M386" i="1"/>
  <c r="V385" i="1"/>
  <c r="W385" i="1" s="1"/>
  <c r="M385" i="1"/>
  <c r="U383" i="1"/>
  <c r="U382" i="1"/>
  <c r="V381" i="1"/>
  <c r="M381" i="1"/>
  <c r="W380" i="1"/>
  <c r="V380" i="1"/>
  <c r="M380" i="1"/>
  <c r="V377" i="1"/>
  <c r="U377" i="1"/>
  <c r="V376" i="1"/>
  <c r="U376" i="1"/>
  <c r="W375" i="1"/>
  <c r="W376" i="1" s="1"/>
  <c r="V375" i="1"/>
  <c r="U373" i="1"/>
  <c r="U372" i="1"/>
  <c r="V371" i="1"/>
  <c r="W371" i="1" s="1"/>
  <c r="M371" i="1"/>
  <c r="V370" i="1"/>
  <c r="W370" i="1" s="1"/>
  <c r="M370" i="1"/>
  <c r="V369" i="1"/>
  <c r="M369" i="1"/>
  <c r="U367" i="1"/>
  <c r="U366" i="1"/>
  <c r="V365" i="1"/>
  <c r="M365" i="1"/>
  <c r="U363" i="1"/>
  <c r="U362" i="1"/>
  <c r="V361" i="1"/>
  <c r="W361" i="1" s="1"/>
  <c r="M361" i="1"/>
  <c r="W360" i="1"/>
  <c r="V360" i="1"/>
  <c r="M360" i="1"/>
  <c r="W359" i="1"/>
  <c r="V359" i="1"/>
  <c r="M359" i="1"/>
  <c r="V358" i="1"/>
  <c r="M358" i="1"/>
  <c r="U356" i="1"/>
  <c r="U355" i="1"/>
  <c r="V354" i="1"/>
  <c r="W354" i="1" s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M342" i="1"/>
  <c r="U340" i="1"/>
  <c r="V339" i="1"/>
  <c r="U339" i="1"/>
  <c r="V338" i="1"/>
  <c r="W338" i="1" s="1"/>
  <c r="M338" i="1"/>
  <c r="W337" i="1"/>
  <c r="W339" i="1" s="1"/>
  <c r="V337" i="1"/>
  <c r="M337" i="1"/>
  <c r="V333" i="1"/>
  <c r="U333" i="1"/>
  <c r="V332" i="1"/>
  <c r="U332" i="1"/>
  <c r="W331" i="1"/>
  <c r="W332" i="1" s="1"/>
  <c r="V331" i="1"/>
  <c r="M331" i="1"/>
  <c r="U329" i="1"/>
  <c r="V328" i="1"/>
  <c r="U328" i="1"/>
  <c r="W327" i="1"/>
  <c r="V327" i="1"/>
  <c r="M327" i="1"/>
  <c r="V326" i="1"/>
  <c r="W326" i="1" s="1"/>
  <c r="M326" i="1"/>
  <c r="W325" i="1"/>
  <c r="V325" i="1"/>
  <c r="M325" i="1"/>
  <c r="V324" i="1"/>
  <c r="M324" i="1"/>
  <c r="U322" i="1"/>
  <c r="W321" i="1"/>
  <c r="V321" i="1"/>
  <c r="U321" i="1"/>
  <c r="V320" i="1"/>
  <c r="W320" i="1" s="1"/>
  <c r="M320" i="1"/>
  <c r="W319" i="1"/>
  <c r="V319" i="1"/>
  <c r="M319" i="1"/>
  <c r="V317" i="1"/>
  <c r="U317" i="1"/>
  <c r="U316" i="1"/>
  <c r="W315" i="1"/>
  <c r="V315" i="1"/>
  <c r="M315" i="1"/>
  <c r="V314" i="1"/>
  <c r="W314" i="1" s="1"/>
  <c r="M314" i="1"/>
  <c r="V313" i="1"/>
  <c r="W313" i="1" s="1"/>
  <c r="M313" i="1"/>
  <c r="V312" i="1"/>
  <c r="M312" i="1"/>
  <c r="U309" i="1"/>
  <c r="U308" i="1"/>
  <c r="V307" i="1"/>
  <c r="M307" i="1"/>
  <c r="U305" i="1"/>
  <c r="W304" i="1"/>
  <c r="V304" i="1"/>
  <c r="U304" i="1"/>
  <c r="V303" i="1"/>
  <c r="W303" i="1" s="1"/>
  <c r="M303" i="1"/>
  <c r="V301" i="1"/>
  <c r="U301" i="1"/>
  <c r="V300" i="1"/>
  <c r="U300" i="1"/>
  <c r="V299" i="1"/>
  <c r="W299" i="1" s="1"/>
  <c r="M299" i="1"/>
  <c r="W298" i="1"/>
  <c r="W300" i="1" s="1"/>
  <c r="V298" i="1"/>
  <c r="M298" i="1"/>
  <c r="U296" i="1"/>
  <c r="U295" i="1"/>
  <c r="W294" i="1"/>
  <c r="V294" i="1"/>
  <c r="M294" i="1"/>
  <c r="V293" i="1"/>
  <c r="W293" i="1" s="1"/>
  <c r="M293" i="1"/>
  <c r="W292" i="1"/>
  <c r="V292" i="1"/>
  <c r="W291" i="1"/>
  <c r="V291" i="1"/>
  <c r="M291" i="1"/>
  <c r="V290" i="1"/>
  <c r="W290" i="1" s="1"/>
  <c r="M290" i="1"/>
  <c r="W289" i="1"/>
  <c r="V289" i="1"/>
  <c r="M289" i="1"/>
  <c r="V288" i="1"/>
  <c r="M288" i="1"/>
  <c r="W287" i="1"/>
  <c r="V287" i="1"/>
  <c r="M287" i="1"/>
  <c r="V283" i="1"/>
  <c r="U283" i="1"/>
  <c r="V282" i="1"/>
  <c r="U282" i="1"/>
  <c r="W281" i="1"/>
  <c r="W282" i="1" s="1"/>
  <c r="V281" i="1"/>
  <c r="M281" i="1"/>
  <c r="V279" i="1"/>
  <c r="U279" i="1"/>
  <c r="V278" i="1"/>
  <c r="U278" i="1"/>
  <c r="W277" i="1"/>
  <c r="W278" i="1" s="1"/>
  <c r="V277" i="1"/>
  <c r="M277" i="1"/>
  <c r="U275" i="1"/>
  <c r="U274" i="1"/>
  <c r="W273" i="1"/>
  <c r="V273" i="1"/>
  <c r="M273" i="1"/>
  <c r="V272" i="1"/>
  <c r="W272" i="1" s="1"/>
  <c r="M272" i="1"/>
  <c r="W271" i="1"/>
  <c r="V271" i="1"/>
  <c r="M271" i="1"/>
  <c r="U269" i="1"/>
  <c r="U268" i="1"/>
  <c r="W267" i="1"/>
  <c r="W268" i="1" s="1"/>
  <c r="V267" i="1"/>
  <c r="M267" i="1"/>
  <c r="U264" i="1"/>
  <c r="U263" i="1"/>
  <c r="V262" i="1"/>
  <c r="V263" i="1" s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W252" i="1"/>
  <c r="V252" i="1"/>
  <c r="M252" i="1"/>
  <c r="V251" i="1"/>
  <c r="M251" i="1"/>
  <c r="U248" i="1"/>
  <c r="V247" i="1"/>
  <c r="U247" i="1"/>
  <c r="V246" i="1"/>
  <c r="W246" i="1" s="1"/>
  <c r="M246" i="1"/>
  <c r="V245" i="1"/>
  <c r="W245" i="1" s="1"/>
  <c r="M245" i="1"/>
  <c r="W244" i="1"/>
  <c r="V244" i="1"/>
  <c r="V248" i="1" s="1"/>
  <c r="M244" i="1"/>
  <c r="U242" i="1"/>
  <c r="U241" i="1"/>
  <c r="W240" i="1"/>
  <c r="V240" i="1"/>
  <c r="M240" i="1"/>
  <c r="V239" i="1"/>
  <c r="W239" i="1" s="1"/>
  <c r="V238" i="1"/>
  <c r="W238" i="1" s="1"/>
  <c r="U236" i="1"/>
  <c r="V235" i="1"/>
  <c r="U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W224" i="1"/>
  <c r="V224" i="1"/>
  <c r="M224" i="1"/>
  <c r="V223" i="1"/>
  <c r="W223" i="1" s="1"/>
  <c r="M223" i="1"/>
  <c r="W222" i="1"/>
  <c r="V222" i="1"/>
  <c r="M222" i="1"/>
  <c r="U220" i="1"/>
  <c r="U219" i="1"/>
  <c r="W218" i="1"/>
  <c r="V218" i="1"/>
  <c r="M218" i="1"/>
  <c r="V217" i="1"/>
  <c r="W217" i="1" s="1"/>
  <c r="M217" i="1"/>
  <c r="V216" i="1"/>
  <c r="V219" i="1" s="1"/>
  <c r="M216" i="1"/>
  <c r="V215" i="1"/>
  <c r="W215" i="1" s="1"/>
  <c r="M215" i="1"/>
  <c r="U213" i="1"/>
  <c r="U212" i="1"/>
  <c r="V211" i="1"/>
  <c r="W211" i="1" s="1"/>
  <c r="W212" i="1" s="1"/>
  <c r="M211" i="1"/>
  <c r="U209" i="1"/>
  <c r="U208" i="1"/>
  <c r="V207" i="1"/>
  <c r="W207" i="1" s="1"/>
  <c r="M207" i="1"/>
  <c r="W206" i="1"/>
  <c r="V206" i="1"/>
  <c r="M206" i="1"/>
  <c r="W205" i="1"/>
  <c r="V205" i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M193" i="1"/>
  <c r="U190" i="1"/>
  <c r="U189" i="1"/>
  <c r="W188" i="1"/>
  <c r="V188" i="1"/>
  <c r="M188" i="1"/>
  <c r="V187" i="1"/>
  <c r="V189" i="1" s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W168" i="1"/>
  <c r="V168" i="1"/>
  <c r="M168" i="1"/>
  <c r="U166" i="1"/>
  <c r="U165" i="1"/>
  <c r="V164" i="1"/>
  <c r="W164" i="1" s="1"/>
  <c r="M164" i="1"/>
  <c r="V163" i="1"/>
  <c r="W163" i="1" s="1"/>
  <c r="M163" i="1"/>
  <c r="W162" i="1"/>
  <c r="V162" i="1"/>
  <c r="M162" i="1"/>
  <c r="V161" i="1"/>
  <c r="M161" i="1"/>
  <c r="U159" i="1"/>
  <c r="U158" i="1"/>
  <c r="W157" i="1"/>
  <c r="V157" i="1"/>
  <c r="M157" i="1"/>
  <c r="V156" i="1"/>
  <c r="V158" i="1" s="1"/>
  <c r="U154" i="1"/>
  <c r="V153" i="1"/>
  <c r="U153" i="1"/>
  <c r="V152" i="1"/>
  <c r="M152" i="1"/>
  <c r="W151" i="1"/>
  <c r="V151" i="1"/>
  <c r="M151" i="1"/>
  <c r="U148" i="1"/>
  <c r="U147" i="1"/>
  <c r="W146" i="1"/>
  <c r="V146" i="1"/>
  <c r="M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V139" i="1"/>
  <c r="V147" i="1" s="1"/>
  <c r="M139" i="1"/>
  <c r="U136" i="1"/>
  <c r="U135" i="1"/>
  <c r="V134" i="1"/>
  <c r="W134" i="1" s="1"/>
  <c r="M134" i="1"/>
  <c r="V133" i="1"/>
  <c r="W133" i="1" s="1"/>
  <c r="M133" i="1"/>
  <c r="V132" i="1"/>
  <c r="V136" i="1" s="1"/>
  <c r="M132" i="1"/>
  <c r="U128" i="1"/>
  <c r="U127" i="1"/>
  <c r="V126" i="1"/>
  <c r="W126" i="1" s="1"/>
  <c r="M126" i="1"/>
  <c r="W125" i="1"/>
  <c r="V125" i="1"/>
  <c r="M125" i="1"/>
  <c r="W124" i="1"/>
  <c r="V124" i="1"/>
  <c r="M124" i="1"/>
  <c r="V123" i="1"/>
  <c r="F474" i="1" s="1"/>
  <c r="M123" i="1"/>
  <c r="U120" i="1"/>
  <c r="U119" i="1"/>
  <c r="V118" i="1"/>
  <c r="W118" i="1" s="1"/>
  <c r="W117" i="1"/>
  <c r="V117" i="1"/>
  <c r="M117" i="1"/>
  <c r="V116" i="1"/>
  <c r="W116" i="1" s="1"/>
  <c r="V115" i="1"/>
  <c r="W115" i="1" s="1"/>
  <c r="M115" i="1"/>
  <c r="W114" i="1"/>
  <c r="W119" i="1" s="1"/>
  <c r="V114" i="1"/>
  <c r="M114" i="1"/>
  <c r="U112" i="1"/>
  <c r="U111" i="1"/>
  <c r="W110" i="1"/>
  <c r="V110" i="1"/>
  <c r="W109" i="1"/>
  <c r="V109" i="1"/>
  <c r="M109" i="1"/>
  <c r="V108" i="1"/>
  <c r="W108" i="1" s="1"/>
  <c r="W107" i="1"/>
  <c r="V107" i="1"/>
  <c r="V106" i="1"/>
  <c r="W106" i="1" s="1"/>
  <c r="V105" i="1"/>
  <c r="W105" i="1" s="1"/>
  <c r="M105" i="1"/>
  <c r="V104" i="1"/>
  <c r="W104" i="1" s="1"/>
  <c r="M104" i="1"/>
  <c r="V103" i="1"/>
  <c r="W103" i="1" s="1"/>
  <c r="V102" i="1"/>
  <c r="V112" i="1" s="1"/>
  <c r="U100" i="1"/>
  <c r="U99" i="1"/>
  <c r="W98" i="1"/>
  <c r="V98" i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M90" i="1"/>
  <c r="U88" i="1"/>
  <c r="U87" i="1"/>
  <c r="V86" i="1"/>
  <c r="W86" i="1" s="1"/>
  <c r="M86" i="1"/>
  <c r="V85" i="1"/>
  <c r="W85" i="1" s="1"/>
  <c r="M85" i="1"/>
  <c r="W84" i="1"/>
  <c r="V84" i="1"/>
  <c r="W83" i="1"/>
  <c r="V83" i="1"/>
  <c r="W82" i="1"/>
  <c r="V82" i="1"/>
  <c r="M82" i="1"/>
  <c r="V81" i="1"/>
  <c r="U79" i="1"/>
  <c r="U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D474" i="1" s="1"/>
  <c r="U52" i="1"/>
  <c r="U51" i="1"/>
  <c r="W50" i="1"/>
  <c r="V50" i="1"/>
  <c r="M50" i="1"/>
  <c r="V49" i="1"/>
  <c r="M49" i="1"/>
  <c r="U45" i="1"/>
  <c r="W44" i="1"/>
  <c r="V44" i="1"/>
  <c r="U44" i="1"/>
  <c r="V43" i="1"/>
  <c r="W43" i="1" s="1"/>
  <c r="M43" i="1"/>
  <c r="V41" i="1"/>
  <c r="U41" i="1"/>
  <c r="W40" i="1"/>
  <c r="V40" i="1"/>
  <c r="U40" i="1"/>
  <c r="V39" i="1"/>
  <c r="W39" i="1" s="1"/>
  <c r="M39" i="1"/>
  <c r="U37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W27" i="1" s="1"/>
  <c r="M27" i="1"/>
  <c r="W26" i="1"/>
  <c r="W32" i="1" s="1"/>
  <c r="V26" i="1"/>
  <c r="M26" i="1"/>
  <c r="V24" i="1"/>
  <c r="U24" i="1"/>
  <c r="U464" i="1" s="1"/>
  <c r="V23" i="1"/>
  <c r="U23" i="1"/>
  <c r="W22" i="1"/>
  <c r="W23" i="1" s="1"/>
  <c r="V22" i="1"/>
  <c r="V466" i="1" s="1"/>
  <c r="M22" i="1"/>
  <c r="H10" i="1"/>
  <c r="F10" i="1"/>
  <c r="J9" i="1"/>
  <c r="H9" i="1"/>
  <c r="F9" i="1"/>
  <c r="A9" i="1"/>
  <c r="A10" i="1" s="1"/>
  <c r="D7" i="1"/>
  <c r="N6" i="1"/>
  <c r="M2" i="1"/>
  <c r="W78" i="1" l="1"/>
  <c r="W247" i="1"/>
  <c r="W184" i="1"/>
  <c r="V111" i="1"/>
  <c r="V184" i="1"/>
  <c r="V220" i="1"/>
  <c r="V259" i="1"/>
  <c r="V356" i="1"/>
  <c r="W342" i="1"/>
  <c r="W355" i="1" s="1"/>
  <c r="W365" i="1"/>
  <c r="W366" i="1" s="1"/>
  <c r="V366" i="1"/>
  <c r="R474" i="1"/>
  <c r="V440" i="1"/>
  <c r="V441" i="1"/>
  <c r="W438" i="1"/>
  <c r="W440" i="1" s="1"/>
  <c r="S474" i="1"/>
  <c r="V463" i="1"/>
  <c r="W461" i="1"/>
  <c r="W462" i="1" s="1"/>
  <c r="V462" i="1"/>
  <c r="V37" i="1"/>
  <c r="V87" i="1"/>
  <c r="V213" i="1"/>
  <c r="V241" i="1"/>
  <c r="K474" i="1"/>
  <c r="W307" i="1"/>
  <c r="W308" i="1" s="1"/>
  <c r="V308" i="1"/>
  <c r="V309" i="1"/>
  <c r="V373" i="1"/>
  <c r="V120" i="1"/>
  <c r="V119" i="1"/>
  <c r="V159" i="1"/>
  <c r="W381" i="1"/>
  <c r="P474" i="1"/>
  <c r="V382" i="1"/>
  <c r="W407" i="1"/>
  <c r="V415" i="1"/>
  <c r="C474" i="1"/>
  <c r="V52" i="1"/>
  <c r="W49" i="1"/>
  <c r="W51" i="1" s="1"/>
  <c r="V60" i="1"/>
  <c r="V100" i="1"/>
  <c r="W156" i="1"/>
  <c r="W158" i="1" s="1"/>
  <c r="W187" i="1"/>
  <c r="W189" i="1" s="1"/>
  <c r="V228" i="1"/>
  <c r="U468" i="1"/>
  <c r="V33" i="1"/>
  <c r="V464" i="1" s="1"/>
  <c r="V36" i="1"/>
  <c r="W55" i="1"/>
  <c r="W59" i="1" s="1"/>
  <c r="W469" i="1" s="1"/>
  <c r="V88" i="1"/>
  <c r="W90" i="1"/>
  <c r="W99" i="1" s="1"/>
  <c r="V99" i="1"/>
  <c r="W102" i="1"/>
  <c r="W111" i="1" s="1"/>
  <c r="V128" i="1"/>
  <c r="V148" i="1"/>
  <c r="V166" i="1"/>
  <c r="W161" i="1"/>
  <c r="W165" i="1" s="1"/>
  <c r="J474" i="1"/>
  <c r="V208" i="1"/>
  <c r="W193" i="1"/>
  <c r="W208" i="1" s="1"/>
  <c r="W216" i="1"/>
  <c r="V236" i="1"/>
  <c r="W251" i="1"/>
  <c r="W258" i="1" s="1"/>
  <c r="V258" i="1"/>
  <c r="W274" i="1"/>
  <c r="W288" i="1"/>
  <c r="V296" i="1"/>
  <c r="N474" i="1"/>
  <c r="W312" i="1"/>
  <c r="W316" i="1" s="1"/>
  <c r="V316" i="1"/>
  <c r="V355" i="1"/>
  <c r="V362" i="1"/>
  <c r="V363" i="1"/>
  <c r="W382" i="1"/>
  <c r="W387" i="1"/>
  <c r="W423" i="1"/>
  <c r="V429" i="1"/>
  <c r="V428" i="1"/>
  <c r="G474" i="1"/>
  <c r="V135" i="1"/>
  <c r="W132" i="1"/>
  <c r="W135" i="1" s="1"/>
  <c r="V190" i="1"/>
  <c r="W414" i="1"/>
  <c r="V59" i="1"/>
  <c r="W123" i="1"/>
  <c r="W127" i="1" s="1"/>
  <c r="W139" i="1"/>
  <c r="W147" i="1" s="1"/>
  <c r="W262" i="1"/>
  <c r="V274" i="1"/>
  <c r="V51" i="1"/>
  <c r="V32" i="1"/>
  <c r="V45" i="1"/>
  <c r="V78" i="1"/>
  <c r="W81" i="1"/>
  <c r="W87" i="1" s="1"/>
  <c r="V127" i="1"/>
  <c r="W152" i="1"/>
  <c r="W153" i="1" s="1"/>
  <c r="V154" i="1"/>
  <c r="V165" i="1"/>
  <c r="V468" i="1" s="1"/>
  <c r="V185" i="1"/>
  <c r="V209" i="1"/>
  <c r="V212" i="1"/>
  <c r="W228" i="1"/>
  <c r="V229" i="1"/>
  <c r="W241" i="1"/>
  <c r="V242" i="1"/>
  <c r="V269" i="1"/>
  <c r="V268" i="1"/>
  <c r="L474" i="1"/>
  <c r="V275" i="1"/>
  <c r="M474" i="1"/>
  <c r="V295" i="1"/>
  <c r="W324" i="1"/>
  <c r="W328" i="1" s="1"/>
  <c r="V329" i="1"/>
  <c r="W358" i="1"/>
  <c r="W362" i="1" s="1"/>
  <c r="V367" i="1"/>
  <c r="V383" i="1"/>
  <c r="W445" i="1"/>
  <c r="W446" i="1" s="1"/>
  <c r="V446" i="1"/>
  <c r="H474" i="1"/>
  <c r="W419" i="1"/>
  <c r="W428" i="1"/>
  <c r="B474" i="1"/>
  <c r="V465" i="1"/>
  <c r="V467" i="1" s="1"/>
  <c r="E474" i="1"/>
  <c r="V79" i="1"/>
  <c r="I474" i="1"/>
  <c r="W219" i="1"/>
  <c r="W235" i="1"/>
  <c r="V264" i="1"/>
  <c r="W261" i="1"/>
  <c r="W263" i="1" s="1"/>
  <c r="W295" i="1"/>
  <c r="V305" i="1"/>
  <c r="V322" i="1"/>
  <c r="O474" i="1"/>
  <c r="V340" i="1"/>
  <c r="V372" i="1"/>
  <c r="W369" i="1"/>
  <c r="W372" i="1" s="1"/>
  <c r="W392" i="1"/>
  <c r="V393" i="1"/>
  <c r="W452" i="1"/>
  <c r="V453" i="1"/>
  <c r="V414" i="1"/>
  <c r="Q474" i="1"/>
  <c r="W431" i="1"/>
  <c r="W433" i="1" s="1"/>
  <c r="W455" i="1"/>
  <c r="W457" i="1" s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<sst xmlns="http://schemas.openxmlformats.org/spreadsheetml/2006/main" count="1677" uniqueCount="631">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</sst>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 t="s">
        <v>630</v>
      </c>
      <c r="I5" s="636"/>
      <c r="J5" s="636"/>
      <c r="K5" s="634"/>
      <c r="M5" s="25" t="s">
        <v>10</v>
      </c>
      <c r="N5" s="629">
        <v>45211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Четверг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0.45833333333333331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4</v>
      </c>
      <c r="V27" s="307">
        <f t="shared" si="0"/>
        <v>5.04</v>
      </c>
      <c r="W27" s="37">
        <f t="shared" si="1"/>
        <v>1.506E-2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1.5873015873015872</v>
      </c>
      <c r="V32" s="308">
        <f>IFERROR(V26/H26,"0")+IFERROR(V27/H27,"0")+IFERROR(V28/H28,"0")+IFERROR(V29/H29,"0")+IFERROR(V30/H30,"0")+IFERROR(V31/H31,"0")</f>
        <v>2</v>
      </c>
      <c r="W32" s="308">
        <f>IFERROR(IF(W26="",0,W26),"0")+IFERROR(IF(W27="",0,W27),"0")+IFERROR(IF(W28="",0,W28),"0")+IFERROR(IF(W29="",0,W29),"0")+IFERROR(IF(W30="",0,W30),"0")+IFERROR(IF(W31="",0,W31),"0")</f>
        <v>1.506E-2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4</v>
      </c>
      <c r="V33" s="308">
        <f>IFERROR(SUM(V26:V31),"0")</f>
        <v>5.04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25</v>
      </c>
      <c r="V50" s="307">
        <f>IFERROR(IF(U50="",0,CEILING((U50/$H50),1)*$H50),"")</f>
        <v>27</v>
      </c>
      <c r="W50" s="37">
        <f>IFERROR(IF(V50=0,"",ROUNDUP(V50/H50,0)*0.00753),"")</f>
        <v>7.5300000000000006E-2</v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9.2592592592592595</v>
      </c>
      <c r="V51" s="308">
        <f>IFERROR(V49/H49,"0")+IFERROR(V50/H50,"0")</f>
        <v>10</v>
      </c>
      <c r="W51" s="308">
        <f>IFERROR(IF(W49="",0,W49),"0")+IFERROR(IF(W50="",0,W50),"0")</f>
        <v>7.5300000000000006E-2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25</v>
      </c>
      <c r="V52" s="308">
        <f>IFERROR(SUM(V49:V50),"0")</f>
        <v>27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0</v>
      </c>
      <c r="V59" s="308">
        <f>IFERROR(V55/H55,"0")+IFERROR(V56/H56,"0")+IFERROR(V57/H57,"0")+IFERROR(V58/H58,"0")</f>
        <v>0</v>
      </c>
      <c r="W59" s="308">
        <f>IFERROR(IF(W55="",0,W55),"0")+IFERROR(IF(W56="",0,W56),"0")+IFERROR(IF(W57="",0,W57),"0")+IFERROR(IF(W58="",0,W58),"0")</f>
        <v>0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0</v>
      </c>
      <c r="V60" s="308">
        <f>IFERROR(SUM(V55:V58),"0")</f>
        <v>0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5</v>
      </c>
      <c r="V64" s="307">
        <f t="shared" si="2"/>
        <v>10.8</v>
      </c>
      <c r="W64" s="37">
        <f>IFERROR(IF(V64=0,"",ROUNDUP(V64/H64,0)*0.02175),"")</f>
        <v>2.1749999999999999E-2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11</v>
      </c>
      <c r="V67" s="307">
        <f t="shared" si="2"/>
        <v>12</v>
      </c>
      <c r="W67" s="37">
        <f>IFERROR(IF(V67=0,"",ROUNDUP(V67/H67,0)*0.00753),"")</f>
        <v>3.0120000000000001E-2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4.1296296296296298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5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5.1869999999999999E-2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16</v>
      </c>
      <c r="V79" s="308">
        <f>IFERROR(SUM(V63:V77),"0")</f>
        <v>22.8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33</v>
      </c>
      <c r="V91" s="307">
        <f t="shared" si="5"/>
        <v>33.6</v>
      </c>
      <c r="W91" s="37">
        <f>IFERROR(IF(V91=0,"",ROUNDUP(V91/H91,0)*0.00937),"")</f>
        <v>7.4959999999999999E-2</v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9</v>
      </c>
      <c r="V94" s="307">
        <f t="shared" si="5"/>
        <v>9</v>
      </c>
      <c r="W94" s="37">
        <f>IFERROR(IF(V94=0,"",ROUNDUP(V94/H94,0)*0.02175),"")</f>
        <v>2.1749999999999999E-2</v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8.8571428571428577</v>
      </c>
      <c r="V99" s="308">
        <f>IFERROR(V90/H90,"0")+IFERROR(V91/H91,"0")+IFERROR(V92/H92,"0")+IFERROR(V93/H93,"0")+IFERROR(V94/H94,"0")+IFERROR(V95/H95,"0")+IFERROR(V96/H96,"0")+IFERROR(V97/H97,"0")+IFERROR(V98/H98,"0")</f>
        <v>9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9.670999999999999E-2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42</v>
      </c>
      <c r="V100" s="308">
        <f>IFERROR(SUM(V90:V98),"0")</f>
        <v>42.6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32</v>
      </c>
      <c r="V103" s="307">
        <f t="shared" si="6"/>
        <v>33.6</v>
      </c>
      <c r="W103" s="37">
        <f>IFERROR(IF(V103=0,"",ROUNDUP(V103/H103,0)*0.02175),"")</f>
        <v>8.6999999999999994E-2</v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30</v>
      </c>
      <c r="V109" s="307">
        <f t="shared" si="6"/>
        <v>30</v>
      </c>
      <c r="W109" s="37">
        <f>IFERROR(IF(V109=0,"",ROUNDUP(V109/H109,0)*0.00753),"")</f>
        <v>7.5300000000000006E-2</v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13.80952380952381</v>
      </c>
      <c r="V111" s="308">
        <f>IFERROR(V102/H102,"0")+IFERROR(V103/H103,"0")+IFERROR(V104/H104,"0")+IFERROR(V105/H105,"0")+IFERROR(V106/H106,"0")+IFERROR(V107/H107,"0")+IFERROR(V108/H108,"0")+IFERROR(V109/H109,"0")+IFERROR(V110/H110,"0")</f>
        <v>14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0.1623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62</v>
      </c>
      <c r="V112" s="308">
        <f>IFERROR(SUM(V102:V110),"0")</f>
        <v>63.6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4</v>
      </c>
      <c r="V125" s="307">
        <f>IFERROR(IF(U125="",0,CEILING((U125/$H125),1)*$H125),"")</f>
        <v>5.4</v>
      </c>
      <c r="W125" s="37">
        <f>IFERROR(IF(V125=0,"",ROUNDUP(V125/H125,0)*0.00753),"")</f>
        <v>1.506E-2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1.4814814814814814</v>
      </c>
      <c r="V127" s="308">
        <f>IFERROR(V123/H123,"0")+IFERROR(V124/H124,"0")+IFERROR(V125/H125,"0")+IFERROR(V126/H126,"0")</f>
        <v>2</v>
      </c>
      <c r="W127" s="308">
        <f>IFERROR(IF(W123="",0,W123),"0")+IFERROR(IF(W124="",0,W124),"0")+IFERROR(IF(W125="",0,W125),"0")+IFERROR(IF(W126="",0,W126),"0")</f>
        <v>1.506E-2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4</v>
      </c>
      <c r="V128" s="308">
        <f>IFERROR(SUM(V123:V126),"0")</f>
        <v>5.4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10</v>
      </c>
      <c r="V142" s="307">
        <f t="shared" si="7"/>
        <v>10.5</v>
      </c>
      <c r="W142" s="37">
        <f>IFERROR(IF(V142=0,"",ROUNDUP(V142/H142,0)*0.00502),"")</f>
        <v>2.5100000000000001E-2</v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16</v>
      </c>
      <c r="V145" s="307">
        <f t="shared" si="7"/>
        <v>16.8</v>
      </c>
      <c r="W145" s="37">
        <f>IFERROR(IF(V145=0,"",ROUNDUP(V145/H145,0)*0.00502),"")</f>
        <v>4.0160000000000001E-2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12.38095238095238</v>
      </c>
      <c r="V147" s="308">
        <f>IFERROR(V139/H139,"0")+IFERROR(V140/H140,"0")+IFERROR(V141/H141,"0")+IFERROR(V142/H142,"0")+IFERROR(V143/H143,"0")+IFERROR(V144/H144,"0")+IFERROR(V145/H145,"0")+IFERROR(V146/H146,"0")</f>
        <v>13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6.5259999999999999E-2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26</v>
      </c>
      <c r="V148" s="308">
        <f>IFERROR(SUM(V139:V146),"0")</f>
        <v>27.3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20</v>
      </c>
      <c r="V176" s="307">
        <f t="shared" si="8"/>
        <v>21.599999999999998</v>
      </c>
      <c r="W176" s="37">
        <f>IFERROR(IF(V176=0,"",ROUNDUP(V176/H176,0)*0.00753),"")</f>
        <v>6.7769999999999997E-2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14</v>
      </c>
      <c r="V180" s="307">
        <f t="shared" si="8"/>
        <v>14.399999999999999</v>
      </c>
      <c r="W180" s="37">
        <f t="shared" si="9"/>
        <v>4.5179999999999998E-2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14.166666666666668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15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0.11294999999999999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34</v>
      </c>
      <c r="V185" s="308">
        <f>IFERROR(SUM(V168:V183),"0")</f>
        <v>36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52</v>
      </c>
      <c r="V196" s="307">
        <f t="shared" si="10"/>
        <v>54</v>
      </c>
      <c r="W196" s="37">
        <f>IFERROR(IF(V196=0,"",ROUNDUP(V196/H196,0)*0.02175),"")</f>
        <v>0.1305</v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32</v>
      </c>
      <c r="V199" s="307">
        <f t="shared" si="10"/>
        <v>32.400000000000006</v>
      </c>
      <c r="W199" s="37">
        <f>IFERROR(IF(V199=0,"",ROUNDUP(V199/H199,0)*0.02175),"")</f>
        <v>6.5250000000000002E-2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40</v>
      </c>
      <c r="V201" s="307">
        <f t="shared" si="10"/>
        <v>40</v>
      </c>
      <c r="W201" s="37">
        <f t="shared" ref="W201:W207" si="11">IFERROR(IF(V201=0,"",ROUNDUP(V201/H201,0)*0.00937),"")</f>
        <v>7.4959999999999999E-2</v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8</v>
      </c>
      <c r="V203" s="307">
        <f t="shared" si="10"/>
        <v>10</v>
      </c>
      <c r="W203" s="37">
        <f t="shared" si="11"/>
        <v>1.874E-2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18.340740740740742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19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0.28944999999999999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132</v>
      </c>
      <c r="V209" s="308">
        <f>IFERROR(SUM(V193:V207),"0")</f>
        <v>136.4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40</v>
      </c>
      <c r="V215" s="307">
        <f>IFERROR(IF(U215="",0,CEILING((U215/$H215),1)*$H215),"")</f>
        <v>42</v>
      </c>
      <c r="W215" s="37">
        <f>IFERROR(IF(V215=0,"",ROUNDUP(V215/H215,0)*0.00753),"")</f>
        <v>7.5300000000000006E-2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25</v>
      </c>
      <c r="V216" s="307">
        <f>IFERROR(IF(U216="",0,CEILING((U216/$H216),1)*$H216),"")</f>
        <v>25.200000000000003</v>
      </c>
      <c r="W216" s="37">
        <f>IFERROR(IF(V216=0,"",ROUNDUP(V216/H216,0)*0.00753),"")</f>
        <v>4.5179999999999998E-2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12</v>
      </c>
      <c r="V218" s="307">
        <f>IFERROR(IF(U218="",0,CEILING((U218/$H218),1)*$H218),"")</f>
        <v>12.600000000000001</v>
      </c>
      <c r="W218" s="37">
        <f>IFERROR(IF(V218=0,"",ROUNDUP(V218/H218,0)*0.00502),"")</f>
        <v>3.0120000000000001E-2</v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21.19047619047619</v>
      </c>
      <c r="V219" s="308">
        <f>IFERROR(V215/H215,"0")+IFERROR(V216/H216,"0")+IFERROR(V217/H217,"0")+IFERROR(V218/H218,"0")</f>
        <v>22</v>
      </c>
      <c r="W219" s="308">
        <f>IFERROR(IF(W215="",0,W215),"0")+IFERROR(IF(W216="",0,W216),"0")+IFERROR(IF(W217="",0,W217),"0")+IFERROR(IF(W218="",0,W218),"0")</f>
        <v>0.15060000000000001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77</v>
      </c>
      <c r="V220" s="308">
        <f>IFERROR(SUM(V215:V218),"0")</f>
        <v>79.800000000000011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400</v>
      </c>
      <c r="V222" s="307">
        <f t="shared" ref="V222:V227" si="12">IFERROR(IF(U222="",0,CEILING((U222/$H222),1)*$H222),"")</f>
        <v>405</v>
      </c>
      <c r="W222" s="37">
        <f>IFERROR(IF(V222=0,"",ROUNDUP(V222/H222,0)*0.02175),"")</f>
        <v>1.0874999999999999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23</v>
      </c>
      <c r="V223" s="307">
        <f t="shared" si="12"/>
        <v>23.4</v>
      </c>
      <c r="W223" s="37">
        <f>IFERROR(IF(V223=0,"",ROUNDUP(V223/H223,0)*0.02175),"")</f>
        <v>6.5250000000000002E-2</v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120</v>
      </c>
      <c r="V224" s="307">
        <f t="shared" si="12"/>
        <v>121.5</v>
      </c>
      <c r="W224" s="37">
        <f>IFERROR(IF(V224=0,"",ROUNDUP(V224/H224,0)*0.02175),"")</f>
        <v>0.32624999999999998</v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67.146248812915474</v>
      </c>
      <c r="V228" s="308">
        <f>IFERROR(V222/H222,"0")+IFERROR(V223/H223,"0")+IFERROR(V224/H224,"0")+IFERROR(V225/H225,"0")+IFERROR(V226/H226,"0")+IFERROR(V227/H227,"0")</f>
        <v>68</v>
      </c>
      <c r="W228" s="308">
        <f>IFERROR(IF(W222="",0,W222),"0")+IFERROR(IF(W223="",0,W223),"0")+IFERROR(IF(W224="",0,W224),"0")+IFERROR(IF(W225="",0,W225),"0")+IFERROR(IF(W226="",0,W226),"0")+IFERROR(IF(W227="",0,W227),"0")</f>
        <v>1.4789999999999999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543</v>
      </c>
      <c r="V229" s="308">
        <f>IFERROR(SUM(V222:V227),"0")</f>
        <v>549.9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31</v>
      </c>
      <c r="V232" s="307">
        <f>IFERROR(IF(U232="",0,CEILING((U232/$H232),1)*$H232),"")</f>
        <v>31.2</v>
      </c>
      <c r="W232" s="37">
        <f>IFERROR(IF(V232=0,"",ROUNDUP(V232/H232,0)*0.02175),"")</f>
        <v>8.6999999999999994E-2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84</v>
      </c>
      <c r="V233" s="307">
        <f>IFERROR(IF(U233="",0,CEILING((U233/$H233),1)*$H233),"")</f>
        <v>84</v>
      </c>
      <c r="W233" s="37">
        <f>IFERROR(IF(V233=0,"",ROUNDUP(V233/H233,0)*0.02175),"")</f>
        <v>0.21749999999999997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13.974358974358974</v>
      </c>
      <c r="V235" s="308">
        <f>IFERROR(V231/H231,"0")+IFERROR(V232/H232,"0")+IFERROR(V233/H233,"0")+IFERROR(V234/H234,"0")</f>
        <v>14</v>
      </c>
      <c r="W235" s="308">
        <f>IFERROR(IF(W231="",0,W231),"0")+IFERROR(IF(W232="",0,W232),"0")+IFERROR(IF(W233="",0,W233),"0")+IFERROR(IF(W234="",0,W234),"0")</f>
        <v>0.30449999999999999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115</v>
      </c>
      <c r="V236" s="308">
        <f>IFERROR(SUM(V231:V234),"0")</f>
        <v>115.2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6</v>
      </c>
      <c r="V244" s="307">
        <f>IFERROR(IF(U244="",0,CEILING((U244/$H244),1)*$H244),"")</f>
        <v>6</v>
      </c>
      <c r="W244" s="37">
        <f>IFERROR(IF(V244=0,"",ROUNDUP(V244/H244,0)*0.00474),"")</f>
        <v>1.422E-2</v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6</v>
      </c>
      <c r="V246" s="307">
        <f>IFERROR(IF(U246="",0,CEILING((U246/$H246),1)*$H246),"")</f>
        <v>6</v>
      </c>
      <c r="W246" s="37">
        <f>IFERROR(IF(V246=0,"",ROUNDUP(V246/H246,0)*0.00474),"")</f>
        <v>1.422E-2</v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6</v>
      </c>
      <c r="V247" s="308">
        <f>IFERROR(V244/H244,"0")+IFERROR(V245/H245,"0")+IFERROR(V246/H246,"0")</f>
        <v>6</v>
      </c>
      <c r="W247" s="308">
        <f>IFERROR(IF(W244="",0,W244),"0")+IFERROR(IF(W245="",0,W245),"0")+IFERROR(IF(W246="",0,W246),"0")</f>
        <v>2.844E-2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12</v>
      </c>
      <c r="V248" s="308">
        <f>IFERROR(SUM(V244:V246),"0")</f>
        <v>12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12</v>
      </c>
      <c r="V267" s="307">
        <f>IFERROR(IF(U267="",0,CEILING((U267/$H267),1)*$H267),"")</f>
        <v>12.6</v>
      </c>
      <c r="W267" s="37">
        <f>IFERROR(IF(V267=0,"",ROUNDUP(V267/H267,0)*0.00753),"")</f>
        <v>5.271E-2</v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6.6666666666666661</v>
      </c>
      <c r="V268" s="308">
        <f>IFERROR(V267/H267,"0")</f>
        <v>7</v>
      </c>
      <c r="W268" s="308">
        <f>IFERROR(IF(W267="",0,W267),"0")</f>
        <v>5.271E-2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12</v>
      </c>
      <c r="V269" s="308">
        <f>IFERROR(SUM(V267:V267),"0")</f>
        <v>12.6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48</v>
      </c>
      <c r="V271" s="307">
        <f>IFERROR(IF(U271="",0,CEILING((U271/$H271),1)*$H271),"")</f>
        <v>48.599999999999994</v>
      </c>
      <c r="W271" s="37">
        <f>IFERROR(IF(V271=0,"",ROUNDUP(V271/H271,0)*0.02175),"")</f>
        <v>0.1305</v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5.9259259259259265</v>
      </c>
      <c r="V274" s="308">
        <f>IFERROR(V271/H271,"0")+IFERROR(V272/H272,"0")+IFERROR(V273/H273,"0")</f>
        <v>6</v>
      </c>
      <c r="W274" s="308">
        <f>IFERROR(IF(W271="",0,W271),"0")+IFERROR(IF(W272="",0,W272),"0")+IFERROR(IF(W273="",0,W273),"0")</f>
        <v>0.1305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48</v>
      </c>
      <c r="V275" s="308">
        <f>IFERROR(SUM(V271:V273),"0")</f>
        <v>48.599999999999994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2.5499999999999998</v>
      </c>
      <c r="V281" s="307">
        <f>IFERROR(IF(U281="",0,CEILING((U281/$H281),1)*$H281),"")</f>
        <v>2.5499999999999998</v>
      </c>
      <c r="W281" s="37">
        <f>IFERROR(IF(V281=0,"",ROUNDUP(V281/H281,0)*0.00753),"")</f>
        <v>7.5300000000000002E-3</v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1</v>
      </c>
      <c r="V282" s="308">
        <f>IFERROR(V281/H281,"0")</f>
        <v>1</v>
      </c>
      <c r="W282" s="308">
        <f>IFERROR(IF(W281="",0,W281),"0")</f>
        <v>7.5300000000000002E-3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2.5499999999999998</v>
      </c>
      <c r="V283" s="308">
        <f>IFERROR(SUM(V281:V281),"0")</f>
        <v>2.5499999999999998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180</v>
      </c>
      <c r="V287" s="307">
        <f t="shared" ref="V287:V294" si="14">IFERROR(IF(U287="",0,CEILING((U287/$H287),1)*$H287),"")</f>
        <v>180</v>
      </c>
      <c r="W287" s="37">
        <f>IFERROR(IF(V287=0,"",ROUNDUP(V287/H287,0)*0.02039),"")</f>
        <v>0.24467999999999998</v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0</v>
      </c>
      <c r="V288" s="307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750</v>
      </c>
      <c r="V292" s="307">
        <f t="shared" si="14"/>
        <v>750</v>
      </c>
      <c r="W292" s="37">
        <f>IFERROR(IF(V292=0,"",ROUNDUP(V292/H292,0)*0.02039),"")</f>
        <v>1.0194999999999999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40</v>
      </c>
      <c r="V293" s="307">
        <f t="shared" si="14"/>
        <v>40</v>
      </c>
      <c r="W293" s="37">
        <f>IFERROR(IF(V293=0,"",ROUNDUP(V293/H293,0)*0.00937),"")</f>
        <v>7.4959999999999999E-2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2.5</v>
      </c>
      <c r="V294" s="307">
        <f t="shared" si="14"/>
        <v>5</v>
      </c>
      <c r="W294" s="37">
        <f>IFERROR(IF(V294=0,"",ROUNDUP(V294/H294,0)*0.00937),"")</f>
        <v>9.3699999999999999E-3</v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70.5</v>
      </c>
      <c r="V295" s="308">
        <f>IFERROR(V287/H287,"0")+IFERROR(V288/H288,"0")+IFERROR(V289/H289,"0")+IFERROR(V290/H290,"0")+IFERROR(V291/H291,"0")+IFERROR(V292/H292,"0")+IFERROR(V293/H293,"0")+IFERROR(V294/H294,"0")</f>
        <v>71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1.3485099999999999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972.5</v>
      </c>
      <c r="V296" s="308">
        <f>IFERROR(SUM(V287:V294),"0")</f>
        <v>975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100</v>
      </c>
      <c r="V298" s="307">
        <f>IFERROR(IF(U298="",0,CEILING((U298/$H298),1)*$H298),"")</f>
        <v>105</v>
      </c>
      <c r="W298" s="37">
        <f>IFERROR(IF(V298=0,"",ROUNDUP(V298/H298,0)*0.02175),"")</f>
        <v>0.15225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14</v>
      </c>
      <c r="V299" s="307">
        <f>IFERROR(IF(U299="",0,CEILING((U299/$H299),1)*$H299),"")</f>
        <v>16</v>
      </c>
      <c r="W299" s="37">
        <f>IFERROR(IF(V299=0,"",ROUNDUP(V299/H299,0)*0.00937),"")</f>
        <v>3.7479999999999999E-2</v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10.166666666666668</v>
      </c>
      <c r="V300" s="308">
        <f>IFERROR(V298/H298,"0")+IFERROR(V299/H299,"0")</f>
        <v>11</v>
      </c>
      <c r="W300" s="308">
        <f>IFERROR(IF(W298="",0,W298),"0")+IFERROR(IF(W299="",0,W299),"0")</f>
        <v>0.18973000000000001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114</v>
      </c>
      <c r="V301" s="308">
        <f>IFERROR(SUM(V298:V299),"0")</f>
        <v>121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8</v>
      </c>
      <c r="V319" s="307">
        <f>IFERROR(IF(U319="",0,CEILING((U319/$H319),1)*$H319),"")</f>
        <v>8.76</v>
      </c>
      <c r="W319" s="37">
        <f>IFERROR(IF(V319=0,"",ROUNDUP(V319/H319,0)*0.00753),"")</f>
        <v>1.506E-2</v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1.8264840182648403</v>
      </c>
      <c r="V321" s="308">
        <f>IFERROR(V319/H319,"0")+IFERROR(V320/H320,"0")</f>
        <v>2</v>
      </c>
      <c r="W321" s="308">
        <f>IFERROR(IF(W319="",0,W319),"0")+IFERROR(IF(W320="",0,W320),"0")</f>
        <v>1.506E-2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8</v>
      </c>
      <c r="V322" s="308">
        <f>IFERROR(SUM(V319:V320),"0")</f>
        <v>8.76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1.6</v>
      </c>
      <c r="V326" s="307">
        <f>IFERROR(IF(U326="",0,CEILING((U326/$H326),1)*$H326),"")</f>
        <v>2.4</v>
      </c>
      <c r="W326" s="37">
        <f>IFERROR(IF(V326=0,"",ROUNDUP(V326/H326,0)*0.00753),"")</f>
        <v>7.5300000000000002E-3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0.66666666666666674</v>
      </c>
      <c r="V328" s="308">
        <f>IFERROR(V324/H324,"0")+IFERROR(V325/H325,"0")+IFERROR(V326/H326,"0")+IFERROR(V327/H327,"0")</f>
        <v>1</v>
      </c>
      <c r="W328" s="308">
        <f>IFERROR(IF(W324="",0,W324),"0")+IFERROR(IF(W325="",0,W325),"0")+IFERROR(IF(W326="",0,W326),"0")+IFERROR(IF(W327="",0,W327),"0")</f>
        <v>7.5300000000000002E-3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1.6</v>
      </c>
      <c r="V329" s="308">
        <f>IFERROR(SUM(V324:V327),"0")</f>
        <v>2.4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0</v>
      </c>
      <c r="V342" s="307">
        <f t="shared" ref="V342:V354" si="15"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79</v>
      </c>
      <c r="V344" s="307">
        <f t="shared" si="15"/>
        <v>79.8</v>
      </c>
      <c r="W344" s="37">
        <f>IFERROR(IF(V344=0,"",ROUNDUP(V344/H344,0)*0.00753),"")</f>
        <v>0.14307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4</v>
      </c>
      <c r="V347" s="307">
        <f t="shared" si="15"/>
        <v>4.2</v>
      </c>
      <c r="W347" s="37">
        <f t="shared" si="16"/>
        <v>1.004E-2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1</v>
      </c>
      <c r="V351" s="307">
        <f t="shared" si="15"/>
        <v>2.1</v>
      </c>
      <c r="W351" s="37">
        <f t="shared" si="16"/>
        <v>5.0200000000000002E-3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21.19047619047619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22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0.15812999999999999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84</v>
      </c>
      <c r="V356" s="308">
        <f>IFERROR(SUM(V342:V354),"0")</f>
        <v>86.1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1.2</v>
      </c>
      <c r="V369" s="307">
        <f>IFERROR(IF(U369="",0,CEILING((U369/$H369),1)*$H369),"")</f>
        <v>1.2</v>
      </c>
      <c r="W369" s="37">
        <f>IFERROR(IF(V369=0,"",ROUNDUP(V369/H369,0)*0.00349),"")</f>
        <v>6.9800000000000001E-3</v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2</v>
      </c>
      <c r="V372" s="308">
        <f>IFERROR(V369/H369,"0")+IFERROR(V370/H370,"0")+IFERROR(V371/H371,"0")</f>
        <v>2</v>
      </c>
      <c r="W372" s="308">
        <f>IFERROR(IF(W369="",0,W369),"0")+IFERROR(IF(W370="",0,W370),"0")+IFERROR(IF(W371="",0,W371),"0")</f>
        <v>6.9800000000000001E-3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1.2</v>
      </c>
      <c r="V373" s="308">
        <f>IFERROR(SUM(V369:V371),"0")</f>
        <v>1.2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29</v>
      </c>
      <c r="V385" s="307">
        <f t="shared" ref="V385:V391" si="17">IFERROR(IF(U385="",0,CEILING((U385/$H385),1)*$H385),"")</f>
        <v>29.400000000000002</v>
      </c>
      <c r="W385" s="37">
        <f>IFERROR(IF(V385=0,"",ROUNDUP(V385/H385,0)*0.00753),"")</f>
        <v>5.271E-2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2</v>
      </c>
      <c r="V391" s="307">
        <f t="shared" si="17"/>
        <v>2.2400000000000002</v>
      </c>
      <c r="W391" s="37">
        <f>IFERROR(IF(V391=0,"",ROUNDUP(V391/H391,0)*0.00502),"")</f>
        <v>1.004E-2</v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8.6904761904761898</v>
      </c>
      <c r="V392" s="308">
        <f>IFERROR(V385/H385,"0")+IFERROR(V386/H386,"0")+IFERROR(V387/H387,"0")+IFERROR(V388/H388,"0")+IFERROR(V389/H389,"0")+IFERROR(V390/H390,"0")+IFERROR(V391/H391,"0")</f>
        <v>9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6.275E-2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31</v>
      </c>
      <c r="V393" s="308">
        <f>IFERROR(SUM(V385:V391),"0")</f>
        <v>31.64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195</v>
      </c>
      <c r="V405" s="307">
        <f t="shared" ref="V405:V413" si="18">IFERROR(IF(U405="",0,CEILING((U405/$H405),1)*$H405),"")</f>
        <v>195.36</v>
      </c>
      <c r="W405" s="37">
        <f>IFERROR(IF(V405=0,"",ROUNDUP(V405/H405,0)*0.01196),"")</f>
        <v>0.44252000000000002</v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125</v>
      </c>
      <c r="V406" s="307">
        <f t="shared" si="18"/>
        <v>126.72</v>
      </c>
      <c r="W406" s="37">
        <f>IFERROR(IF(V406=0,"",ROUNDUP(V406/H406,0)*0.01196),"")</f>
        <v>0.28704000000000002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13</v>
      </c>
      <c r="V408" s="307">
        <f t="shared" si="18"/>
        <v>15.84</v>
      </c>
      <c r="W408" s="37">
        <f>IFERROR(IF(V408=0,"",ROUNDUP(V408/H408,0)*0.01196),"")</f>
        <v>3.5880000000000002E-2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63.068181818181813</v>
      </c>
      <c r="V414" s="308">
        <f>IFERROR(V405/H405,"0")+IFERROR(V406/H406,"0")+IFERROR(V407/H407,"0")+IFERROR(V408/H408,"0")+IFERROR(V409/H409,"0")+IFERROR(V410/H410,"0")+IFERROR(V411/H411,"0")+IFERROR(V412/H412,"0")+IFERROR(V413/H413,"0")</f>
        <v>64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0.76544000000000001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333</v>
      </c>
      <c r="V415" s="308">
        <f>IFERROR(SUM(V405:V413),"0")</f>
        <v>337.92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9</v>
      </c>
      <c r="V417" s="307">
        <f>IFERROR(IF(U417="",0,CEILING((U417/$H417),1)*$H417),"")</f>
        <v>10.56</v>
      </c>
      <c r="W417" s="37">
        <f>IFERROR(IF(V417=0,"",ROUNDUP(V417/H417,0)*0.01196),"")</f>
        <v>2.392E-2</v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1.7045454545454544</v>
      </c>
      <c r="V419" s="308">
        <f>IFERROR(V417/H417,"0")+IFERROR(V418/H418,"0")</f>
        <v>2</v>
      </c>
      <c r="W419" s="308">
        <f>IFERROR(IF(W417="",0,W417),"0")+IFERROR(IF(W418="",0,W418),"0")</f>
        <v>2.392E-2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9</v>
      </c>
      <c r="V420" s="308">
        <f>IFERROR(SUM(V417:V418),"0")</f>
        <v>10.56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12</v>
      </c>
      <c r="V423" s="307">
        <f t="shared" si="19"/>
        <v>15.84</v>
      </c>
      <c r="W423" s="37">
        <f>IFERROR(IF(V423=0,"",ROUNDUP(V423/H423,0)*0.01196),"")</f>
        <v>3.5880000000000002E-2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3.6</v>
      </c>
      <c r="V425" s="307">
        <f t="shared" si="19"/>
        <v>3.6</v>
      </c>
      <c r="W425" s="37">
        <f>IFERROR(IF(V425=0,"",ROUNDUP(V425/H425,0)*0.00937),"")</f>
        <v>9.3699999999999999E-3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3.2727272727272725</v>
      </c>
      <c r="V428" s="308">
        <f>IFERROR(V422/H422,"0")+IFERROR(V423/H423,"0")+IFERROR(V424/H424,"0")+IFERROR(V425/H425,"0")+IFERROR(V426/H426,"0")+IFERROR(V427/H427,"0")</f>
        <v>4</v>
      </c>
      <c r="W428" s="308">
        <f>IFERROR(IF(W422="",0,W422),"0")+IFERROR(IF(W423="",0,W423),"0")+IFERROR(IF(W424="",0,W424),"0")+IFERROR(IF(W425="",0,W425),"0")+IFERROR(IF(W426="",0,W426),"0")+IFERROR(IF(W427="",0,W427),"0")</f>
        <v>4.5249999999999999E-2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15.6</v>
      </c>
      <c r="V429" s="308">
        <f>IFERROR(SUM(V422:V427),"0")</f>
        <v>19.440000000000001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2724.45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2780.81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2871.379185877543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2931.2850000000008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5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5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2996.379185877543</v>
      </c>
      <c r="V467" s="308">
        <f>GrossWeightTotalR+PalletQtyTotalR*25</f>
        <v>3056.2850000000008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389.00259926104678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401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5.660540000000001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5.04</v>
      </c>
      <c r="C474" s="47">
        <f>IFERROR(V49*1,"0")+IFERROR(V50*1,"0")</f>
        <v>27</v>
      </c>
      <c r="D474" s="47">
        <f>IFERROR(V55*1,"0")+IFERROR(V56*1,"0")+IFERROR(V57*1,"0")+IFERROR(V58*1,"0")</f>
        <v>0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129</v>
      </c>
      <c r="F474" s="47">
        <f>IFERROR(V123*1,"0")+IFERROR(V124*1,"0")+IFERROR(V125*1,"0")+IFERROR(V126*1,"0")</f>
        <v>5.4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27.3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36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893.30000000000007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63.749999999999993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1096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11.16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87.3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31.64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367.92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2023-10-10T11:03:02Z</dcterms:modified>
</cp:coreProperties>
</file>