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U464" i="1"/>
  <c r="V463" i="1"/>
  <c r="M463" i="1"/>
  <c r="U460" i="1"/>
  <c r="U459" i="1"/>
  <c r="V458" i="1"/>
  <c r="W458" i="1" s="1"/>
  <c r="M458" i="1"/>
  <c r="V457" i="1"/>
  <c r="M457" i="1"/>
  <c r="U455" i="1"/>
  <c r="U454" i="1"/>
  <c r="V453" i="1"/>
  <c r="W453" i="1" s="1"/>
  <c r="M453" i="1"/>
  <c r="W452" i="1"/>
  <c r="V452" i="1"/>
  <c r="V451" i="1"/>
  <c r="W451" i="1" s="1"/>
  <c r="W454" i="1" s="1"/>
  <c r="M451" i="1"/>
  <c r="U449" i="1"/>
  <c r="W448" i="1"/>
  <c r="V448" i="1"/>
  <c r="U448" i="1"/>
  <c r="V447" i="1"/>
  <c r="W447" i="1" s="1"/>
  <c r="M447" i="1"/>
  <c r="V446" i="1"/>
  <c r="W446" i="1" s="1"/>
  <c r="M446" i="1"/>
  <c r="W445" i="1"/>
  <c r="V445" i="1"/>
  <c r="V449" i="1" s="1"/>
  <c r="U443" i="1"/>
  <c r="U442" i="1"/>
  <c r="W441" i="1"/>
  <c r="V441" i="1"/>
  <c r="M441" i="1"/>
  <c r="V440" i="1"/>
  <c r="M440" i="1"/>
  <c r="U436" i="1"/>
  <c r="U435" i="1"/>
  <c r="V434" i="1"/>
  <c r="W434" i="1" s="1"/>
  <c r="M434" i="1"/>
  <c r="V433" i="1"/>
  <c r="M433" i="1"/>
  <c r="U431" i="1"/>
  <c r="U430" i="1"/>
  <c r="V429" i="1"/>
  <c r="W429" i="1" s="1"/>
  <c r="V428" i="1"/>
  <c r="W428" i="1" s="1"/>
  <c r="V427" i="1"/>
  <c r="W427" i="1" s="1"/>
  <c r="W426" i="1"/>
  <c r="V426" i="1"/>
  <c r="M426" i="1"/>
  <c r="V425" i="1"/>
  <c r="W425" i="1" s="1"/>
  <c r="M425" i="1"/>
  <c r="V424" i="1"/>
  <c r="W424" i="1" s="1"/>
  <c r="M424" i="1"/>
  <c r="V422" i="1"/>
  <c r="U422" i="1"/>
  <c r="V421" i="1"/>
  <c r="U421" i="1"/>
  <c r="V420" i="1"/>
  <c r="W420" i="1" s="1"/>
  <c r="M420" i="1"/>
  <c r="W419" i="1"/>
  <c r="V419" i="1"/>
  <c r="M419" i="1"/>
  <c r="U417" i="1"/>
  <c r="U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3" i="1"/>
  <c r="U403" i="1"/>
  <c r="V402" i="1"/>
  <c r="U402" i="1"/>
  <c r="W401" i="1"/>
  <c r="W402" i="1" s="1"/>
  <c r="V401" i="1"/>
  <c r="M401" i="1"/>
  <c r="V399" i="1"/>
  <c r="U399" i="1"/>
  <c r="V398" i="1"/>
  <c r="U398" i="1"/>
  <c r="W397" i="1"/>
  <c r="W398" i="1" s="1"/>
  <c r="V397" i="1"/>
  <c r="M397" i="1"/>
  <c r="U395" i="1"/>
  <c r="U394" i="1"/>
  <c r="W393" i="1"/>
  <c r="V393" i="1"/>
  <c r="M393" i="1"/>
  <c r="V392" i="1"/>
  <c r="W392" i="1" s="1"/>
  <c r="M392" i="1"/>
  <c r="V391" i="1"/>
  <c r="W391" i="1" s="1"/>
  <c r="M391" i="1"/>
  <c r="V390" i="1"/>
  <c r="W390" i="1" s="1"/>
  <c r="W389" i="1"/>
  <c r="V389" i="1"/>
  <c r="M389" i="1"/>
  <c r="V388" i="1"/>
  <c r="W388" i="1" s="1"/>
  <c r="M388" i="1"/>
  <c r="V387" i="1"/>
  <c r="W387" i="1" s="1"/>
  <c r="M387" i="1"/>
  <c r="V385" i="1"/>
  <c r="U385" i="1"/>
  <c r="V384" i="1"/>
  <c r="U384" i="1"/>
  <c r="V383" i="1"/>
  <c r="W383" i="1" s="1"/>
  <c r="M383" i="1"/>
  <c r="W382" i="1"/>
  <c r="V382" i="1"/>
  <c r="M382" i="1"/>
  <c r="V379" i="1"/>
  <c r="U379" i="1"/>
  <c r="V378" i="1"/>
  <c r="U378" i="1"/>
  <c r="W377" i="1"/>
  <c r="W378" i="1" s="1"/>
  <c r="V377" i="1"/>
  <c r="U375" i="1"/>
  <c r="U374" i="1"/>
  <c r="W373" i="1"/>
  <c r="V373" i="1"/>
  <c r="M373" i="1"/>
  <c r="V372" i="1"/>
  <c r="W372" i="1" s="1"/>
  <c r="M372" i="1"/>
  <c r="V371" i="1"/>
  <c r="M371" i="1"/>
  <c r="V369" i="1"/>
  <c r="U369" i="1"/>
  <c r="V368" i="1"/>
  <c r="U368" i="1"/>
  <c r="V367" i="1"/>
  <c r="W367" i="1" s="1"/>
  <c r="W368" i="1" s="1"/>
  <c r="M367" i="1"/>
  <c r="U365" i="1"/>
  <c r="U364" i="1"/>
  <c r="V363" i="1"/>
  <c r="W363" i="1" s="1"/>
  <c r="M363" i="1"/>
  <c r="W362" i="1"/>
  <c r="V362" i="1"/>
  <c r="M362" i="1"/>
  <c r="W361" i="1"/>
  <c r="V361" i="1"/>
  <c r="V364" i="1" s="1"/>
  <c r="M361" i="1"/>
  <c r="V360" i="1"/>
  <c r="W360" i="1" s="1"/>
  <c r="M360" i="1"/>
  <c r="U358" i="1"/>
  <c r="U357" i="1"/>
  <c r="V356" i="1"/>
  <c r="W356" i="1" s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M344" i="1"/>
  <c r="V342" i="1"/>
  <c r="U342" i="1"/>
  <c r="V341" i="1"/>
  <c r="U341" i="1"/>
  <c r="V340" i="1"/>
  <c r="W340" i="1" s="1"/>
  <c r="M340" i="1"/>
  <c r="W339" i="1"/>
  <c r="V339" i="1"/>
  <c r="M339" i="1"/>
  <c r="V335" i="1"/>
  <c r="U335" i="1"/>
  <c r="V334" i="1"/>
  <c r="U334" i="1"/>
  <c r="W333" i="1"/>
  <c r="W334" i="1" s="1"/>
  <c r="V333" i="1"/>
  <c r="M333" i="1"/>
  <c r="V331" i="1"/>
  <c r="U331" i="1"/>
  <c r="U330" i="1"/>
  <c r="W329" i="1"/>
  <c r="V329" i="1"/>
  <c r="M329" i="1"/>
  <c r="W328" i="1"/>
  <c r="V328" i="1"/>
  <c r="M328" i="1"/>
  <c r="V327" i="1"/>
  <c r="W327" i="1" s="1"/>
  <c r="M327" i="1"/>
  <c r="V326" i="1"/>
  <c r="W326" i="1" s="1"/>
  <c r="M326" i="1"/>
  <c r="V324" i="1"/>
  <c r="U324" i="1"/>
  <c r="V323" i="1"/>
  <c r="U323" i="1"/>
  <c r="V322" i="1"/>
  <c r="W322" i="1" s="1"/>
  <c r="M322" i="1"/>
  <c r="W321" i="1"/>
  <c r="V321" i="1"/>
  <c r="M321" i="1"/>
  <c r="U319" i="1"/>
  <c r="U318" i="1"/>
  <c r="W317" i="1"/>
  <c r="V317" i="1"/>
  <c r="M317" i="1"/>
  <c r="W316" i="1"/>
  <c r="V316" i="1"/>
  <c r="V319" i="1" s="1"/>
  <c r="M316" i="1"/>
  <c r="V315" i="1"/>
  <c r="W315" i="1" s="1"/>
  <c r="M315" i="1"/>
  <c r="V314" i="1"/>
  <c r="N476" i="1" s="1"/>
  <c r="M314" i="1"/>
  <c r="V311" i="1"/>
  <c r="U311" i="1"/>
  <c r="V310" i="1"/>
  <c r="U310" i="1"/>
  <c r="V309" i="1"/>
  <c r="W309" i="1" s="1"/>
  <c r="W310" i="1" s="1"/>
  <c r="M309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M301" i="1"/>
  <c r="W300" i="1"/>
  <c r="W302" i="1" s="1"/>
  <c r="V300" i="1"/>
  <c r="M300" i="1"/>
  <c r="U298" i="1"/>
  <c r="U297" i="1"/>
  <c r="W296" i="1"/>
  <c r="V296" i="1"/>
  <c r="M296" i="1"/>
  <c r="W295" i="1"/>
  <c r="V295" i="1"/>
  <c r="M295" i="1"/>
  <c r="V294" i="1"/>
  <c r="W294" i="1" s="1"/>
  <c r="W293" i="1"/>
  <c r="V293" i="1"/>
  <c r="M293" i="1"/>
  <c r="W292" i="1"/>
  <c r="V292" i="1"/>
  <c r="M292" i="1"/>
  <c r="V291" i="1"/>
  <c r="W291" i="1" s="1"/>
  <c r="M291" i="1"/>
  <c r="V290" i="1"/>
  <c r="W290" i="1" s="1"/>
  <c r="M290" i="1"/>
  <c r="W289" i="1"/>
  <c r="V289" i="1"/>
  <c r="M289" i="1"/>
  <c r="V285" i="1"/>
  <c r="U285" i="1"/>
  <c r="V284" i="1"/>
  <c r="U284" i="1"/>
  <c r="W283" i="1"/>
  <c r="W284" i="1" s="1"/>
  <c r="V283" i="1"/>
  <c r="M283" i="1"/>
  <c r="V281" i="1"/>
  <c r="U281" i="1"/>
  <c r="V280" i="1"/>
  <c r="U280" i="1"/>
  <c r="W279" i="1"/>
  <c r="W280" i="1" s="1"/>
  <c r="V279" i="1"/>
  <c r="M279" i="1"/>
  <c r="U277" i="1"/>
  <c r="U276" i="1"/>
  <c r="W275" i="1"/>
  <c r="V275" i="1"/>
  <c r="M275" i="1"/>
  <c r="V274" i="1"/>
  <c r="V277" i="1" s="1"/>
  <c r="M274" i="1"/>
  <c r="V273" i="1"/>
  <c r="M273" i="1"/>
  <c r="U271" i="1"/>
  <c r="U270" i="1"/>
  <c r="V269" i="1"/>
  <c r="M269" i="1"/>
  <c r="U266" i="1"/>
  <c r="V265" i="1"/>
  <c r="U265" i="1"/>
  <c r="V264" i="1"/>
  <c r="W264" i="1" s="1"/>
  <c r="M264" i="1"/>
  <c r="V263" i="1"/>
  <c r="V266" i="1" s="1"/>
  <c r="M263" i="1"/>
  <c r="U261" i="1"/>
  <c r="U260" i="1"/>
  <c r="V259" i="1"/>
  <c r="W259" i="1" s="1"/>
  <c r="M259" i="1"/>
  <c r="W258" i="1"/>
  <c r="V258" i="1"/>
  <c r="M258" i="1"/>
  <c r="V257" i="1"/>
  <c r="W257" i="1" s="1"/>
  <c r="M257" i="1"/>
  <c r="V256" i="1"/>
  <c r="W256" i="1" s="1"/>
  <c r="M256" i="1"/>
  <c r="V255" i="1"/>
  <c r="W255" i="1" s="1"/>
  <c r="W254" i="1"/>
  <c r="V254" i="1"/>
  <c r="M254" i="1"/>
  <c r="V253" i="1"/>
  <c r="M253" i="1"/>
  <c r="U250" i="1"/>
  <c r="V249" i="1"/>
  <c r="U249" i="1"/>
  <c r="V248" i="1"/>
  <c r="W248" i="1" s="1"/>
  <c r="M248" i="1"/>
  <c r="V247" i="1"/>
  <c r="W247" i="1" s="1"/>
  <c r="M247" i="1"/>
  <c r="W246" i="1"/>
  <c r="W249" i="1" s="1"/>
  <c r="V246" i="1"/>
  <c r="M246" i="1"/>
  <c r="U244" i="1"/>
  <c r="U243" i="1"/>
  <c r="W242" i="1"/>
  <c r="V242" i="1"/>
  <c r="M242" i="1"/>
  <c r="V241" i="1"/>
  <c r="V244" i="1" s="1"/>
  <c r="V240" i="1"/>
  <c r="W240" i="1" s="1"/>
  <c r="U238" i="1"/>
  <c r="U237" i="1"/>
  <c r="W236" i="1"/>
  <c r="V236" i="1"/>
  <c r="M236" i="1"/>
  <c r="W235" i="1"/>
  <c r="V235" i="1"/>
  <c r="V238" i="1" s="1"/>
  <c r="M235" i="1"/>
  <c r="V234" i="1"/>
  <c r="W234" i="1" s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W227" i="1"/>
  <c r="V227" i="1"/>
  <c r="V230" i="1" s="1"/>
  <c r="M227" i="1"/>
  <c r="V226" i="1"/>
  <c r="W226" i="1" s="1"/>
  <c r="M226" i="1"/>
  <c r="V225" i="1"/>
  <c r="W225" i="1" s="1"/>
  <c r="M225" i="1"/>
  <c r="W224" i="1"/>
  <c r="V224" i="1"/>
  <c r="M224" i="1"/>
  <c r="U222" i="1"/>
  <c r="U221" i="1"/>
  <c r="W220" i="1"/>
  <c r="V220" i="1"/>
  <c r="M220" i="1"/>
  <c r="W219" i="1"/>
  <c r="V219" i="1"/>
  <c r="V222" i="1" s="1"/>
  <c r="M219" i="1"/>
  <c r="V218" i="1"/>
  <c r="W218" i="1" s="1"/>
  <c r="M218" i="1"/>
  <c r="V217" i="1"/>
  <c r="W217" i="1" s="1"/>
  <c r="M217" i="1"/>
  <c r="V215" i="1"/>
  <c r="U215" i="1"/>
  <c r="V214" i="1"/>
  <c r="U214" i="1"/>
  <c r="V213" i="1"/>
  <c r="W213" i="1" s="1"/>
  <c r="W214" i="1" s="1"/>
  <c r="M213" i="1"/>
  <c r="U211" i="1"/>
  <c r="U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W203" i="1"/>
  <c r="V203" i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V195" i="1"/>
  <c r="J476" i="1" s="1"/>
  <c r="M195" i="1"/>
  <c r="U192" i="1"/>
  <c r="U191" i="1"/>
  <c r="V190" i="1"/>
  <c r="W190" i="1" s="1"/>
  <c r="W191" i="1" s="1"/>
  <c r="M190" i="1"/>
  <c r="W189" i="1"/>
  <c r="V189" i="1"/>
  <c r="M189" i="1"/>
  <c r="U187" i="1"/>
  <c r="U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W170" i="1"/>
  <c r="V170" i="1"/>
  <c r="V186" i="1" s="1"/>
  <c r="M170" i="1"/>
  <c r="U168" i="1"/>
  <c r="U167" i="1"/>
  <c r="V166" i="1"/>
  <c r="W166" i="1" s="1"/>
  <c r="M166" i="1"/>
  <c r="V165" i="1"/>
  <c r="W165" i="1" s="1"/>
  <c r="M165" i="1"/>
  <c r="W164" i="1"/>
  <c r="V164" i="1"/>
  <c r="M164" i="1"/>
  <c r="V163" i="1"/>
  <c r="V168" i="1" s="1"/>
  <c r="M163" i="1"/>
  <c r="U161" i="1"/>
  <c r="U160" i="1"/>
  <c r="V159" i="1"/>
  <c r="W159" i="1" s="1"/>
  <c r="W160" i="1" s="1"/>
  <c r="M159" i="1"/>
  <c r="W158" i="1"/>
  <c r="V158" i="1"/>
  <c r="U156" i="1"/>
  <c r="U155" i="1"/>
  <c r="V154" i="1"/>
  <c r="W154" i="1" s="1"/>
  <c r="W155" i="1" s="1"/>
  <c r="M154" i="1"/>
  <c r="W153" i="1"/>
  <c r="V153" i="1"/>
  <c r="M153" i="1"/>
  <c r="U150" i="1"/>
  <c r="U149" i="1"/>
  <c r="W148" i="1"/>
  <c r="V148" i="1"/>
  <c r="M148" i="1"/>
  <c r="W147" i="1"/>
  <c r="V147" i="1"/>
  <c r="M147" i="1"/>
  <c r="V146" i="1"/>
  <c r="W146" i="1" s="1"/>
  <c r="M146" i="1"/>
  <c r="V145" i="1"/>
  <c r="W145" i="1" s="1"/>
  <c r="M145" i="1"/>
  <c r="W144" i="1"/>
  <c r="V144" i="1"/>
  <c r="M144" i="1"/>
  <c r="V143" i="1"/>
  <c r="V150" i="1" s="1"/>
  <c r="M143" i="1"/>
  <c r="V142" i="1"/>
  <c r="W142" i="1" s="1"/>
  <c r="M142" i="1"/>
  <c r="W141" i="1"/>
  <c r="V141" i="1"/>
  <c r="H476" i="1" s="1"/>
  <c r="M141" i="1"/>
  <c r="U138" i="1"/>
  <c r="U137" i="1"/>
  <c r="W136" i="1"/>
  <c r="V136" i="1"/>
  <c r="M136" i="1"/>
  <c r="W135" i="1"/>
  <c r="V135" i="1"/>
  <c r="M135" i="1"/>
  <c r="V134" i="1"/>
  <c r="G476" i="1" s="1"/>
  <c r="M134" i="1"/>
  <c r="U130" i="1"/>
  <c r="U129" i="1"/>
  <c r="V128" i="1"/>
  <c r="W128" i="1" s="1"/>
  <c r="M128" i="1"/>
  <c r="V127" i="1"/>
  <c r="W127" i="1" s="1"/>
  <c r="M127" i="1"/>
  <c r="W126" i="1"/>
  <c r="V126" i="1"/>
  <c r="M126" i="1"/>
  <c r="W125" i="1"/>
  <c r="V125" i="1"/>
  <c r="V130" i="1" s="1"/>
  <c r="M125" i="1"/>
  <c r="U122" i="1"/>
  <c r="U121" i="1"/>
  <c r="W120" i="1"/>
  <c r="V120" i="1"/>
  <c r="V119" i="1"/>
  <c r="W119" i="1" s="1"/>
  <c r="M119" i="1"/>
  <c r="W118" i="1"/>
  <c r="V118" i="1"/>
  <c r="V117" i="1"/>
  <c r="W117" i="1" s="1"/>
  <c r="M117" i="1"/>
  <c r="V116" i="1"/>
  <c r="V121" i="1" s="1"/>
  <c r="M116" i="1"/>
  <c r="U114" i="1"/>
  <c r="U113" i="1"/>
  <c r="V112" i="1"/>
  <c r="W112" i="1" s="1"/>
  <c r="W111" i="1"/>
  <c r="V111" i="1"/>
  <c r="M111" i="1"/>
  <c r="V110" i="1"/>
  <c r="W110" i="1" s="1"/>
  <c r="W109" i="1"/>
  <c r="V109" i="1"/>
  <c r="V108" i="1"/>
  <c r="W108" i="1" s="1"/>
  <c r="W107" i="1"/>
  <c r="V107" i="1"/>
  <c r="V106" i="1"/>
  <c r="W106" i="1" s="1"/>
  <c r="M106" i="1"/>
  <c r="V105" i="1"/>
  <c r="W105" i="1" s="1"/>
  <c r="M105" i="1"/>
  <c r="W104" i="1"/>
  <c r="V104" i="1"/>
  <c r="V103" i="1"/>
  <c r="V114" i="1" s="1"/>
  <c r="U101" i="1"/>
  <c r="U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V101" i="1" s="1"/>
  <c r="M92" i="1"/>
  <c r="V91" i="1"/>
  <c r="W91" i="1" s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W83" i="1"/>
  <c r="V83" i="1"/>
  <c r="M83" i="1"/>
  <c r="V82" i="1"/>
  <c r="V89" i="1" s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V80" i="1" s="1"/>
  <c r="M64" i="1"/>
  <c r="V63" i="1"/>
  <c r="U60" i="1"/>
  <c r="U59" i="1"/>
  <c r="W58" i="1"/>
  <c r="V58" i="1"/>
  <c r="V57" i="1"/>
  <c r="W57" i="1" s="1"/>
  <c r="M57" i="1"/>
  <c r="V56" i="1"/>
  <c r="W56" i="1" s="1"/>
  <c r="M56" i="1"/>
  <c r="W55" i="1"/>
  <c r="V55" i="1"/>
  <c r="V59" i="1" s="1"/>
  <c r="U52" i="1"/>
  <c r="U51" i="1"/>
  <c r="W50" i="1"/>
  <c r="V50" i="1"/>
  <c r="M50" i="1"/>
  <c r="V49" i="1"/>
  <c r="C476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W28" i="1"/>
  <c r="V28" i="1"/>
  <c r="M28" i="1"/>
  <c r="V27" i="1"/>
  <c r="V32" i="1" s="1"/>
  <c r="M27" i="1"/>
  <c r="W26" i="1"/>
  <c r="V26" i="1"/>
  <c r="V33" i="1" s="1"/>
  <c r="M26" i="1"/>
  <c r="V24" i="1"/>
  <c r="U24" i="1"/>
  <c r="U466" i="1" s="1"/>
  <c r="V23" i="1"/>
  <c r="U23" i="1"/>
  <c r="W22" i="1"/>
  <c r="W23" i="1" s="1"/>
  <c r="V22" i="1"/>
  <c r="M22" i="1"/>
  <c r="H10" i="1"/>
  <c r="A9" i="1"/>
  <c r="H9" i="1" s="1"/>
  <c r="D7" i="1"/>
  <c r="N6" i="1"/>
  <c r="M2" i="1"/>
  <c r="W129" i="1" l="1"/>
  <c r="W186" i="1"/>
  <c r="W59" i="1"/>
  <c r="V60" i="1"/>
  <c r="V88" i="1"/>
  <c r="V100" i="1"/>
  <c r="K476" i="1"/>
  <c r="W253" i="1"/>
  <c r="W260" i="1" s="1"/>
  <c r="V260" i="1"/>
  <c r="V271" i="1"/>
  <c r="W269" i="1"/>
  <c r="W270" i="1" s="1"/>
  <c r="W297" i="1"/>
  <c r="W416" i="1"/>
  <c r="D476" i="1"/>
  <c r="A10" i="1"/>
  <c r="B476" i="1"/>
  <c r="V467" i="1"/>
  <c r="W27" i="1"/>
  <c r="W32" i="1" s="1"/>
  <c r="W35" i="1"/>
  <c r="W36" i="1" s="1"/>
  <c r="W39" i="1"/>
  <c r="W40" i="1" s="1"/>
  <c r="W43" i="1"/>
  <c r="W44" i="1" s="1"/>
  <c r="W49" i="1"/>
  <c r="W51" i="1" s="1"/>
  <c r="V52" i="1"/>
  <c r="E476" i="1"/>
  <c r="W64" i="1"/>
  <c r="W82" i="1"/>
  <c r="W88" i="1" s="1"/>
  <c r="W92" i="1"/>
  <c r="W100" i="1" s="1"/>
  <c r="W103" i="1"/>
  <c r="W113" i="1" s="1"/>
  <c r="V122" i="1"/>
  <c r="W134" i="1"/>
  <c r="W137" i="1" s="1"/>
  <c r="V137" i="1"/>
  <c r="W143" i="1"/>
  <c r="V149" i="1"/>
  <c r="I476" i="1"/>
  <c r="V156" i="1"/>
  <c r="W163" i="1"/>
  <c r="W167" i="1" s="1"/>
  <c r="W195" i="1"/>
  <c r="W210" i="1" s="1"/>
  <c r="V210" i="1"/>
  <c r="W230" i="1"/>
  <c r="V231" i="1"/>
  <c r="W241" i="1"/>
  <c r="W243" i="1" s="1"/>
  <c r="V250" i="1"/>
  <c r="W274" i="1"/>
  <c r="W323" i="1"/>
  <c r="W330" i="1"/>
  <c r="O476" i="1"/>
  <c r="V357" i="1"/>
  <c r="W364" i="1"/>
  <c r="V365" i="1"/>
  <c r="V374" i="1"/>
  <c r="V430" i="1"/>
  <c r="V436" i="1"/>
  <c r="V435" i="1"/>
  <c r="R476" i="1"/>
  <c r="V442" i="1"/>
  <c r="V443" i="1"/>
  <c r="W440" i="1"/>
  <c r="W442" i="1" s="1"/>
  <c r="V454" i="1"/>
  <c r="V460" i="1"/>
  <c r="V459" i="1"/>
  <c r="S476" i="1"/>
  <c r="V465" i="1"/>
  <c r="W463" i="1"/>
  <c r="W464" i="1" s="1"/>
  <c r="J9" i="1"/>
  <c r="V79" i="1"/>
  <c r="V113" i="1"/>
  <c r="V138" i="1"/>
  <c r="V298" i="1"/>
  <c r="F9" i="1"/>
  <c r="F10" i="1"/>
  <c r="V37" i="1"/>
  <c r="V466" i="1" s="1"/>
  <c r="V41" i="1"/>
  <c r="V45" i="1"/>
  <c r="V51" i="1"/>
  <c r="V470" i="1" s="1"/>
  <c r="W63" i="1"/>
  <c r="W116" i="1"/>
  <c r="W121" i="1" s="1"/>
  <c r="V155" i="1"/>
  <c r="V160" i="1"/>
  <c r="V161" i="1"/>
  <c r="V191" i="1"/>
  <c r="V192" i="1"/>
  <c r="V261" i="1"/>
  <c r="V270" i="1"/>
  <c r="V276" i="1"/>
  <c r="W273" i="1"/>
  <c r="W276" i="1" s="1"/>
  <c r="W341" i="1"/>
  <c r="V358" i="1"/>
  <c r="W384" i="1"/>
  <c r="W394" i="1"/>
  <c r="W421" i="1"/>
  <c r="W430" i="1"/>
  <c r="V468" i="1"/>
  <c r="L476" i="1"/>
  <c r="U470" i="1"/>
  <c r="F476" i="1"/>
  <c r="V129" i="1"/>
  <c r="W149" i="1"/>
  <c r="V167" i="1"/>
  <c r="V187" i="1"/>
  <c r="V211" i="1"/>
  <c r="W221" i="1"/>
  <c r="W237" i="1"/>
  <c r="M476" i="1"/>
  <c r="V395" i="1"/>
  <c r="Q476" i="1"/>
  <c r="V417" i="1"/>
  <c r="V431" i="1"/>
  <c r="V455" i="1"/>
  <c r="V464" i="1"/>
  <c r="P476" i="1"/>
  <c r="V221" i="1"/>
  <c r="V237" i="1"/>
  <c r="V243" i="1"/>
  <c r="V297" i="1"/>
  <c r="V318" i="1"/>
  <c r="V330" i="1"/>
  <c r="V375" i="1"/>
  <c r="V394" i="1"/>
  <c r="V416" i="1"/>
  <c r="W263" i="1"/>
  <c r="W265" i="1" s="1"/>
  <c r="W314" i="1"/>
  <c r="W318" i="1" s="1"/>
  <c r="W344" i="1"/>
  <c r="W357" i="1" s="1"/>
  <c r="W371" i="1"/>
  <c r="W374" i="1" s="1"/>
  <c r="W433" i="1"/>
  <c r="W435" i="1" s="1"/>
  <c r="W457" i="1"/>
  <c r="W459" i="1" s="1"/>
  <c r="W79" i="1" l="1"/>
  <c r="W471" i="1" s="1"/>
  <c r="V469" i="1"/>
</calcChain>
</file>

<file path=xl/sharedStrings.xml><?xml version="1.0" encoding="utf-8"?>
<sst xmlns="http://schemas.openxmlformats.org/spreadsheetml/2006/main" count="1699" uniqueCount="645">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</sst>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1"/>
      <c r="C5" s="332"/>
      <c r="D5" s="637"/>
      <c r="E5" s="638"/>
      <c r="F5" s="639" t="s">
        <v>9</v>
      </c>
      <c r="G5" s="332"/>
      <c r="H5" s="637" t="s">
        <v>644</v>
      </c>
      <c r="I5" s="640"/>
      <c r="J5" s="640"/>
      <c r="K5" s="638"/>
      <c r="M5" s="25" t="s">
        <v>10</v>
      </c>
      <c r="N5" s="633">
        <v>45213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0.45833333333333331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 x14ac:dyDescent="0.25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28</v>
      </c>
      <c r="V27" s="309">
        <f t="shared" si="0"/>
        <v>30.240000000000002</v>
      </c>
      <c r="W27" s="37">
        <f t="shared" si="1"/>
        <v>9.0359999999999996E-2</v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21</v>
      </c>
      <c r="V31" s="309">
        <f t="shared" si="0"/>
        <v>22.68</v>
      </c>
      <c r="W31" s="37">
        <f t="shared" si="1"/>
        <v>6.7769999999999997E-2</v>
      </c>
      <c r="X31" s="57"/>
      <c r="Y31" s="58"/>
      <c r="AC31" s="59"/>
      <c r="AZ31" s="66" t="s">
        <v>1</v>
      </c>
    </row>
    <row r="32" spans="1:52" x14ac:dyDescent="0.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19.444444444444443</v>
      </c>
      <c r="V32" s="310">
        <f>IFERROR(V26/H26,"0")+IFERROR(V27/H27,"0")+IFERROR(V28/H28,"0")+IFERROR(V29/H29,"0")+IFERROR(V30/H30,"0")+IFERROR(V31/H31,"0")</f>
        <v>21</v>
      </c>
      <c r="W32" s="310">
        <f>IFERROR(IF(W26="",0,W26),"0")+IFERROR(IF(W27="",0,W27),"0")+IFERROR(IF(W28="",0,W28),"0")+IFERROR(IF(W29="",0,W29),"0")+IFERROR(IF(W30="",0,W30),"0")+IFERROR(IF(W31="",0,W31),"0")</f>
        <v>0.15812999999999999</v>
      </c>
      <c r="X32" s="311"/>
      <c r="Y32" s="311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49</v>
      </c>
      <c r="V33" s="310">
        <f>IFERROR(SUM(V26:V31),"0")</f>
        <v>52.92</v>
      </c>
      <c r="W33" s="38"/>
      <c r="X33" s="311"/>
      <c r="Y33" s="311"/>
    </row>
    <row r="34" spans="1:52" ht="14.25" customHeight="1" x14ac:dyDescent="0.25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 x14ac:dyDescent="0.25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50</v>
      </c>
      <c r="V49" s="309">
        <f>IFERROR(IF(U49="",0,CEILING((U49/$H49),1)*$H49),"")</f>
        <v>54</v>
      </c>
      <c r="W49" s="37">
        <f>IFERROR(IF(V49=0,"",ROUNDUP(V49/H49,0)*0.02175),"")</f>
        <v>0.10874999999999999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4.6296296296296298</v>
      </c>
      <c r="V51" s="310">
        <f>IFERROR(V49/H49,"0")+IFERROR(V50/H50,"0")</f>
        <v>5</v>
      </c>
      <c r="W51" s="310">
        <f>IFERROR(IF(W49="",0,W49),"0")+IFERROR(IF(W50="",0,W50),"0")</f>
        <v>0.10874999999999999</v>
      </c>
      <c r="X51" s="311"/>
      <c r="Y51" s="311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50</v>
      </c>
      <c r="V52" s="310">
        <f>IFERROR(SUM(V49:V50),"0")</f>
        <v>54</v>
      </c>
      <c r="W52" s="38"/>
      <c r="X52" s="311"/>
      <c r="Y52" s="311"/>
    </row>
    <row r="53" spans="1:52" ht="16.5" customHeight="1" x14ac:dyDescent="0.25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 x14ac:dyDescent="0.25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 x14ac:dyDescent="0.25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20</v>
      </c>
      <c r="V64" s="309">
        <f t="shared" si="2"/>
        <v>21.6</v>
      </c>
      <c r="W64" s="37">
        <f>IFERROR(IF(V64=0,"",ROUNDUP(V64/H64,0)*0.02175),"")</f>
        <v>4.3499999999999997E-2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60</v>
      </c>
      <c r="V65" s="309">
        <f t="shared" si="2"/>
        <v>64.800000000000011</v>
      </c>
      <c r="W65" s="37">
        <f>IFERROR(IF(V65=0,"",ROUNDUP(V65/H65,0)*0.02175),"")</f>
        <v>0.1305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7.4074074074074066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0.17399999999999999</v>
      </c>
      <c r="X79" s="311"/>
      <c r="Y79" s="311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80</v>
      </c>
      <c r="V80" s="310">
        <f>IFERROR(SUM(V63:V78),"0")</f>
        <v>86.4</v>
      </c>
      <c r="W80" s="38"/>
      <c r="X80" s="311"/>
      <c r="Y80" s="311"/>
    </row>
    <row r="81" spans="1:52" ht="14.25" customHeight="1" x14ac:dyDescent="0.25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70</v>
      </c>
      <c r="V83" s="309">
        <f t="shared" si="4"/>
        <v>75.600000000000009</v>
      </c>
      <c r="W83" s="37">
        <f>IFERROR(IF(V83=0,"",ROUNDUP(V83/H83,0)*0.02175),"")</f>
        <v>0.15225</v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6.481481481481481</v>
      </c>
      <c r="V88" s="310">
        <f>IFERROR(V82/H82,"0")+IFERROR(V83/H83,"0")+IFERROR(V84/H84,"0")+IFERROR(V85/H85,"0")+IFERROR(V86/H86,"0")+IFERROR(V87/H87,"0")</f>
        <v>7</v>
      </c>
      <c r="W88" s="310">
        <f>IFERROR(IF(W82="",0,W82),"0")+IFERROR(IF(W83="",0,W83),"0")+IFERROR(IF(W84="",0,W84),"0")+IFERROR(IF(W85="",0,W85),"0")+IFERROR(IF(W86="",0,W86),"0")+IFERROR(IF(W87="",0,W87),"0")</f>
        <v>0.15225</v>
      </c>
      <c r="X88" s="311"/>
      <c r="Y88" s="311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70</v>
      </c>
      <c r="V89" s="310">
        <f>IFERROR(SUM(V82:V87),"0")</f>
        <v>75.600000000000009</v>
      </c>
      <c r="W89" s="38"/>
      <c r="X89" s="311"/>
      <c r="Y89" s="311"/>
    </row>
    <row r="90" spans="1:52" ht="14.25" customHeight="1" x14ac:dyDescent="0.25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65</v>
      </c>
      <c r="V105" s="309">
        <f t="shared" si="6"/>
        <v>72.899999999999991</v>
      </c>
      <c r="W105" s="37">
        <f>IFERROR(IF(V105=0,"",ROUNDUP(V105/H105,0)*0.02175),"")</f>
        <v>0.19574999999999998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8.0246913580246915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9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0.19574999999999998</v>
      </c>
      <c r="X113" s="311"/>
      <c r="Y113" s="311"/>
    </row>
    <row r="114" spans="1:52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65</v>
      </c>
      <c r="V114" s="310">
        <f>IFERROR(SUM(V103:V112),"0")</f>
        <v>72.899999999999991</v>
      </c>
      <c r="W114" s="38"/>
      <c r="X114" s="311"/>
      <c r="Y114" s="311"/>
    </row>
    <row r="115" spans="1:52" ht="14.25" customHeight="1" x14ac:dyDescent="0.25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 x14ac:dyDescent="0.25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240</v>
      </c>
      <c r="V125" s="309">
        <f>IFERROR(IF(U125="",0,CEILING((U125/$H125),1)*$H125),"")</f>
        <v>243</v>
      </c>
      <c r="W125" s="37">
        <f>IFERROR(IF(V125=0,"",ROUNDUP(V125/H125,0)*0.02175),"")</f>
        <v>0.65249999999999997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36</v>
      </c>
      <c r="V127" s="309">
        <f>IFERROR(IF(U127="",0,CEILING((U127/$H127),1)*$H127),"")</f>
        <v>37.800000000000004</v>
      </c>
      <c r="W127" s="37">
        <f>IFERROR(IF(V127=0,"",ROUNDUP(V127/H127,0)*0.00753),"")</f>
        <v>0.10542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42.962962962962962</v>
      </c>
      <c r="V129" s="310">
        <f>IFERROR(V125/H125,"0")+IFERROR(V126/H126,"0")+IFERROR(V127/H127,"0")+IFERROR(V128/H128,"0")</f>
        <v>44</v>
      </c>
      <c r="W129" s="310">
        <f>IFERROR(IF(W125="",0,W125),"0")+IFERROR(IF(W126="",0,W126),"0")+IFERROR(IF(W127="",0,W127),"0")+IFERROR(IF(W128="",0,W128),"0")</f>
        <v>0.75791999999999993</v>
      </c>
      <c r="X129" s="311"/>
      <c r="Y129" s="311"/>
    </row>
    <row r="130" spans="1:52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276</v>
      </c>
      <c r="V130" s="310">
        <f>IFERROR(SUM(V125:V128),"0")</f>
        <v>280.8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 x14ac:dyDescent="0.25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 x14ac:dyDescent="0.25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120</v>
      </c>
      <c r="V141" s="309">
        <f t="shared" ref="V141:V148" si="7">IFERROR(IF(U141="",0,CEILING((U141/$H141),1)*$H141),"")</f>
        <v>121.80000000000001</v>
      </c>
      <c r="W141" s="37">
        <f>IFERROR(IF(V141=0,"",ROUNDUP(V141/H141,0)*0.00753),"")</f>
        <v>0.21837000000000001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28.571428571428569</v>
      </c>
      <c r="V149" s="310">
        <f>IFERROR(V141/H141,"0")+IFERROR(V142/H142,"0")+IFERROR(V143/H143,"0")+IFERROR(V144/H144,"0")+IFERROR(V145/H145,"0")+IFERROR(V146/H146,"0")+IFERROR(V147/H147,"0")+IFERROR(V148/H148,"0")</f>
        <v>29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0.21837000000000001</v>
      </c>
      <c r="X149" s="311"/>
      <c r="Y149" s="311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120</v>
      </c>
      <c r="V150" s="310">
        <f>IFERROR(SUM(V141:V148),"0")</f>
        <v>121.80000000000001</v>
      </c>
      <c r="W150" s="38"/>
      <c r="X150" s="311"/>
      <c r="Y150" s="311"/>
    </row>
    <row r="151" spans="1:52" ht="16.5" customHeight="1" x14ac:dyDescent="0.25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 x14ac:dyDescent="0.25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40</v>
      </c>
      <c r="V164" s="309">
        <f>IFERROR(IF(U164="",0,CEILING((U164/$H164),1)*$H164),"")</f>
        <v>43.2</v>
      </c>
      <c r="W164" s="37">
        <f>IFERROR(IF(V164=0,"",ROUNDUP(V164/H164,0)*0.00937),"")</f>
        <v>7.4959999999999999E-2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7.4074074074074066</v>
      </c>
      <c r="V167" s="310">
        <f>IFERROR(V163/H163,"0")+IFERROR(V164/H164,"0")+IFERROR(V165/H165,"0")+IFERROR(V166/H166,"0")</f>
        <v>8</v>
      </c>
      <c r="W167" s="310">
        <f>IFERROR(IF(W163="",0,W163),"0")+IFERROR(IF(W164="",0,W164),"0")+IFERROR(IF(W165="",0,W165),"0")+IFERROR(IF(W166="",0,W166),"0")</f>
        <v>7.4959999999999999E-2</v>
      </c>
      <c r="X167" s="311"/>
      <c r="Y167" s="311"/>
    </row>
    <row r="168" spans="1:52" x14ac:dyDescent="0.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40</v>
      </c>
      <c r="V168" s="310">
        <f>IFERROR(SUM(V163:V166),"0")</f>
        <v>43.2</v>
      </c>
      <c r="W168" s="38"/>
      <c r="X168" s="311"/>
      <c r="Y168" s="311"/>
    </row>
    <row r="169" spans="1:52" ht="14.25" customHeight="1" x14ac:dyDescent="0.25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85</v>
      </c>
      <c r="V174" s="309">
        <f t="shared" si="8"/>
        <v>85.8</v>
      </c>
      <c r="W174" s="37">
        <f>IFERROR(IF(V174=0,"",ROUNDUP(V174/H174,0)*0.02175),"")</f>
        <v>0.23924999999999999</v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60</v>
      </c>
      <c r="V178" s="309">
        <f t="shared" si="8"/>
        <v>60</v>
      </c>
      <c r="W178" s="37">
        <f>IFERROR(IF(V178=0,"",ROUNDUP(V178/H178,0)*0.00753),"")</f>
        <v>0.18825</v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40</v>
      </c>
      <c r="V180" s="309">
        <f t="shared" si="8"/>
        <v>40.799999999999997</v>
      </c>
      <c r="W180" s="37">
        <f t="shared" ref="W180:W185" si="9">IFERROR(IF(V180=0,"",ROUNDUP(V180/H180,0)*0.00753),"")</f>
        <v>0.12801000000000001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92</v>
      </c>
      <c r="V182" s="309">
        <f t="shared" si="8"/>
        <v>93.6</v>
      </c>
      <c r="W182" s="37">
        <f t="shared" si="9"/>
        <v>0.29366999999999999</v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64</v>
      </c>
      <c r="V184" s="309">
        <f t="shared" si="8"/>
        <v>64.8</v>
      </c>
      <c r="W184" s="37">
        <f t="shared" si="9"/>
        <v>0.20331000000000002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117.56410256410258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119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1.0524899999999999</v>
      </c>
      <c r="X186" s="311"/>
      <c r="Y186" s="311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341</v>
      </c>
      <c r="V187" s="310">
        <f>IFERROR(SUM(V170:V185),"0")</f>
        <v>345.00000000000006</v>
      </c>
      <c r="W187" s="38"/>
      <c r="X187" s="311"/>
      <c r="Y187" s="311"/>
    </row>
    <row r="188" spans="1:52" ht="14.25" customHeight="1" x14ac:dyDescent="0.25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100</v>
      </c>
      <c r="V189" s="309">
        <f>IFERROR(IF(U189="",0,CEILING((U189/$H189),1)*$H189),"")</f>
        <v>100.8</v>
      </c>
      <c r="W189" s="37">
        <f>IFERROR(IF(V189=0,"",ROUNDUP(V189/H189,0)*0.00753),"")</f>
        <v>0.31625999999999999</v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60</v>
      </c>
      <c r="V190" s="309">
        <f>IFERROR(IF(U190="",0,CEILING((U190/$H190),1)*$H190),"")</f>
        <v>60</v>
      </c>
      <c r="W190" s="37">
        <f>IFERROR(IF(V190=0,"",ROUNDUP(V190/H190,0)*0.00753),"")</f>
        <v>0.18825</v>
      </c>
      <c r="X190" s="57"/>
      <c r="Y190" s="58"/>
      <c r="AC190" s="59"/>
      <c r="AZ190" s="162" t="s">
        <v>1</v>
      </c>
    </row>
    <row r="191" spans="1:52" x14ac:dyDescent="0.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66.666666666666671</v>
      </c>
      <c r="V191" s="310">
        <f>IFERROR(V189/H189,"0")+IFERROR(V190/H190,"0")</f>
        <v>67</v>
      </c>
      <c r="W191" s="310">
        <f>IFERROR(IF(W189="",0,W189),"0")+IFERROR(IF(W190="",0,W190),"0")</f>
        <v>0.50451000000000001</v>
      </c>
      <c r="X191" s="311"/>
      <c r="Y191" s="311"/>
    </row>
    <row r="192" spans="1:52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160</v>
      </c>
      <c r="V192" s="310">
        <f>IFERROR(SUM(V189:V190),"0")</f>
        <v>160.80000000000001</v>
      </c>
      <c r="W192" s="38"/>
      <c r="X192" s="311"/>
      <c r="Y192" s="311"/>
    </row>
    <row r="193" spans="1:52" ht="16.5" customHeight="1" x14ac:dyDescent="0.25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 x14ac:dyDescent="0.25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30</v>
      </c>
      <c r="V218" s="309">
        <f>IFERROR(IF(U218="",0,CEILING((U218/$H218),1)*$H218),"")</f>
        <v>33.6</v>
      </c>
      <c r="W218" s="37">
        <f>IFERROR(IF(V218=0,"",ROUNDUP(V218/H218,0)*0.00753),"")</f>
        <v>6.0240000000000002E-2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7.1428571428571423</v>
      </c>
      <c r="V221" s="310">
        <f>IFERROR(V217/H217,"0")+IFERROR(V218/H218,"0")+IFERROR(V219/H219,"0")+IFERROR(V220/H220,"0")</f>
        <v>8</v>
      </c>
      <c r="W221" s="310">
        <f>IFERROR(IF(W217="",0,W217),"0")+IFERROR(IF(W218="",0,W218),"0")+IFERROR(IF(W219="",0,W219),"0")+IFERROR(IF(W220="",0,W220),"0")</f>
        <v>6.0240000000000002E-2</v>
      </c>
      <c r="X221" s="311"/>
      <c r="Y221" s="311"/>
    </row>
    <row r="222" spans="1:52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30</v>
      </c>
      <c r="V222" s="310">
        <f>IFERROR(SUM(V217:V220),"0")</f>
        <v>33.6</v>
      </c>
      <c r="W222" s="38"/>
      <c r="X222" s="311"/>
      <c r="Y222" s="311"/>
    </row>
    <row r="223" spans="1:52" ht="14.25" customHeight="1" x14ac:dyDescent="0.25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150</v>
      </c>
      <c r="V233" s="309">
        <f>IFERROR(IF(U233="",0,CEILING((U233/$H233),1)*$H233),"")</f>
        <v>151.20000000000002</v>
      </c>
      <c r="W233" s="37">
        <f>IFERROR(IF(V233=0,"",ROUNDUP(V233/H233,0)*0.02175),"")</f>
        <v>0.39149999999999996</v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95</v>
      </c>
      <c r="V235" s="309">
        <f>IFERROR(IF(U235="",0,CEILING((U235/$H235),1)*$H235),"")</f>
        <v>100.80000000000001</v>
      </c>
      <c r="W235" s="37">
        <f>IFERROR(IF(V235=0,"",ROUNDUP(V235/H235,0)*0.02175),"")</f>
        <v>0.26100000000000001</v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29.166666666666664</v>
      </c>
      <c r="V237" s="310">
        <f>IFERROR(V233/H233,"0")+IFERROR(V234/H234,"0")+IFERROR(V235/H235,"0")+IFERROR(V236/H236,"0")</f>
        <v>30</v>
      </c>
      <c r="W237" s="310">
        <f>IFERROR(IF(W233="",0,W233),"0")+IFERROR(IF(W234="",0,W234),"0")+IFERROR(IF(W235="",0,W235),"0")+IFERROR(IF(W236="",0,W236),"0")</f>
        <v>0.65249999999999997</v>
      </c>
      <c r="X237" s="311"/>
      <c r="Y237" s="311"/>
    </row>
    <row r="238" spans="1:52" x14ac:dyDescent="0.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245</v>
      </c>
      <c r="V238" s="310">
        <f>IFERROR(SUM(V233:V236),"0")</f>
        <v>252.00000000000003</v>
      </c>
      <c r="W238" s="38"/>
      <c r="X238" s="311"/>
      <c r="Y238" s="311"/>
    </row>
    <row r="239" spans="1:52" ht="14.25" customHeight="1" x14ac:dyDescent="0.25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6</v>
      </c>
      <c r="V242" s="309">
        <f>IFERROR(IF(U242="",0,CEILING((U242/$H242),1)*$H242),"")</f>
        <v>7.6499999999999995</v>
      </c>
      <c r="W242" s="37">
        <f>IFERROR(IF(V242=0,"",ROUNDUP(V242/H242,0)*0.00753),"")</f>
        <v>2.2589999999999999E-2</v>
      </c>
      <c r="X242" s="57"/>
      <c r="Y242" s="58"/>
      <c r="AC242" s="59"/>
      <c r="AZ242" s="195" t="s">
        <v>1</v>
      </c>
    </row>
    <row r="243" spans="1:52" x14ac:dyDescent="0.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2.3529411764705883</v>
      </c>
      <c r="V243" s="310">
        <f>IFERROR(V240/H240,"0")+IFERROR(V241/H241,"0")+IFERROR(V242/H242,"0")</f>
        <v>3</v>
      </c>
      <c r="W243" s="310">
        <f>IFERROR(IF(W240="",0,W240),"0")+IFERROR(IF(W241="",0,W241),"0")+IFERROR(IF(W242="",0,W242),"0")</f>
        <v>2.2589999999999999E-2</v>
      </c>
      <c r="X243" s="311"/>
      <c r="Y243" s="311"/>
    </row>
    <row r="244" spans="1:52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6</v>
      </c>
      <c r="V244" s="310">
        <f>IFERROR(SUM(V240:V242),"0")</f>
        <v>7.6499999999999995</v>
      </c>
      <c r="W244" s="38"/>
      <c r="X244" s="311"/>
      <c r="Y244" s="311"/>
    </row>
    <row r="245" spans="1:52" ht="14.25" customHeight="1" x14ac:dyDescent="0.25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 x14ac:dyDescent="0.25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 x14ac:dyDescent="0.25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13</v>
      </c>
      <c r="V274" s="309">
        <f>IFERROR(IF(U274="",0,CEILING((U274/$H274),1)*$H274),"")</f>
        <v>15.120000000000001</v>
      </c>
      <c r="W274" s="37">
        <f>IFERROR(IF(V274=0,"",ROUNDUP(V274/H274,0)*0.00753),"")</f>
        <v>4.5179999999999998E-2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5.1587301587301591</v>
      </c>
      <c r="V276" s="310">
        <f>IFERROR(V273/H273,"0")+IFERROR(V274/H274,"0")+IFERROR(V275/H275,"0")</f>
        <v>6</v>
      </c>
      <c r="W276" s="310">
        <f>IFERROR(IF(W273="",0,W273),"0")+IFERROR(IF(W274="",0,W274),"0")+IFERROR(IF(W275="",0,W275),"0")</f>
        <v>4.5179999999999998E-2</v>
      </c>
      <c r="X276" s="311"/>
      <c r="Y276" s="311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13</v>
      </c>
      <c r="V277" s="310">
        <f>IFERROR(SUM(V273:V275),"0")</f>
        <v>15.120000000000001</v>
      </c>
      <c r="W277" s="38"/>
      <c r="X277" s="311"/>
      <c r="Y277" s="311"/>
    </row>
    <row r="278" spans="1:52" ht="14.25" customHeight="1" x14ac:dyDescent="0.25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 x14ac:dyDescent="0.25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1100</v>
      </c>
      <c r="V290" s="309">
        <f t="shared" si="14"/>
        <v>1110</v>
      </c>
      <c r="W290" s="37">
        <f>IFERROR(IF(V290=0,"",ROUNDUP(V290/H290,0)*0.02175),"")</f>
        <v>1.6094999999999999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950</v>
      </c>
      <c r="V291" s="309">
        <f t="shared" si="14"/>
        <v>960</v>
      </c>
      <c r="W291" s="37">
        <f>IFERROR(IF(V291=0,"",ROUNDUP(V291/H291,0)*0.02175),"")</f>
        <v>1.3919999999999999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1250</v>
      </c>
      <c r="V293" s="309">
        <f t="shared" si="14"/>
        <v>1260</v>
      </c>
      <c r="W293" s="37">
        <f>IFERROR(IF(V293=0,"",ROUNDUP(V293/H293,0)*0.02175),"")</f>
        <v>1.827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10</v>
      </c>
      <c r="V295" s="309">
        <f t="shared" si="14"/>
        <v>10</v>
      </c>
      <c r="W295" s="37">
        <f>IFERROR(IF(V295=0,"",ROUNDUP(V295/H295,0)*0.00937),"")</f>
        <v>1.874E-2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222</v>
      </c>
      <c r="V297" s="310">
        <f>IFERROR(V289/H289,"0")+IFERROR(V290/H290,"0")+IFERROR(V291/H291,"0")+IFERROR(V292/H292,"0")+IFERROR(V293/H293,"0")+IFERROR(V294/H294,"0")+IFERROR(V295/H295,"0")+IFERROR(V296/H296,"0")</f>
        <v>224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4.8472400000000002</v>
      </c>
      <c r="X297" s="311"/>
      <c r="Y297" s="311"/>
    </row>
    <row r="298" spans="1:52" x14ac:dyDescent="0.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3310</v>
      </c>
      <c r="V298" s="310">
        <f>IFERROR(SUM(V289:V296),"0")</f>
        <v>3340</v>
      </c>
      <c r="W298" s="38"/>
      <c r="X298" s="311"/>
      <c r="Y298" s="311"/>
    </row>
    <row r="299" spans="1:52" ht="14.25" customHeight="1" x14ac:dyDescent="0.25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1900</v>
      </c>
      <c r="V300" s="309">
        <f>IFERROR(IF(U300="",0,CEILING((U300/$H300),1)*$H300),"")</f>
        <v>1905</v>
      </c>
      <c r="W300" s="37">
        <f>IFERROR(IF(V300=0,"",ROUNDUP(V300/H300,0)*0.02175),"")</f>
        <v>2.7622499999999999</v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126.66666666666667</v>
      </c>
      <c r="V302" s="310">
        <f>IFERROR(V300/H300,"0")+IFERROR(V301/H301,"0")</f>
        <v>127</v>
      </c>
      <c r="W302" s="310">
        <f>IFERROR(IF(W300="",0,W300),"0")+IFERROR(IF(W301="",0,W301),"0")</f>
        <v>2.7622499999999999</v>
      </c>
      <c r="X302" s="311"/>
      <c r="Y302" s="311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1900</v>
      </c>
      <c r="V303" s="310">
        <f>IFERROR(SUM(V300:V301),"0")</f>
        <v>1905</v>
      </c>
      <c r="W303" s="38"/>
      <c r="X303" s="311"/>
      <c r="Y303" s="311"/>
    </row>
    <row r="304" spans="1:52" ht="14.25" customHeight="1" x14ac:dyDescent="0.25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80</v>
      </c>
      <c r="V309" s="309">
        <f>IFERROR(IF(U309="",0,CEILING((U309/$H309),1)*$H309),"")</f>
        <v>85.8</v>
      </c>
      <c r="W309" s="37">
        <f>IFERROR(IF(V309=0,"",ROUNDUP(V309/H309,0)*0.02175),"")</f>
        <v>0.23924999999999999</v>
      </c>
      <c r="X309" s="57"/>
      <c r="Y309" s="58"/>
      <c r="AC309" s="59"/>
      <c r="AZ309" s="225" t="s">
        <v>1</v>
      </c>
    </row>
    <row r="310" spans="1:52" x14ac:dyDescent="0.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10.256410256410257</v>
      </c>
      <c r="V310" s="310">
        <f>IFERROR(V309/H309,"0")</f>
        <v>11</v>
      </c>
      <c r="W310" s="310">
        <f>IFERROR(IF(W309="",0,W309),"0")</f>
        <v>0.23924999999999999</v>
      </c>
      <c r="X310" s="311"/>
      <c r="Y310" s="311"/>
    </row>
    <row r="311" spans="1:52" x14ac:dyDescent="0.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80</v>
      </c>
      <c r="V311" s="310">
        <f>IFERROR(SUM(V309:V309),"0")</f>
        <v>85.8</v>
      </c>
      <c r="W311" s="38"/>
      <c r="X311" s="311"/>
      <c r="Y311" s="311"/>
    </row>
    <row r="312" spans="1:52" ht="16.5" customHeight="1" x14ac:dyDescent="0.25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 x14ac:dyDescent="0.25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120</v>
      </c>
      <c r="V326" s="309">
        <f>IFERROR(IF(U326="",0,CEILING((U326/$H326),1)*$H326),"")</f>
        <v>124.8</v>
      </c>
      <c r="W326" s="37">
        <f>IFERROR(IF(V326=0,"",ROUNDUP(V326/H326,0)*0.02175),"")</f>
        <v>0.34799999999999998</v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15.384615384615385</v>
      </c>
      <c r="V330" s="310">
        <f>IFERROR(V326/H326,"0")+IFERROR(V327/H327,"0")+IFERROR(V328/H328,"0")+IFERROR(V329/H329,"0")</f>
        <v>16</v>
      </c>
      <c r="W330" s="310">
        <f>IFERROR(IF(W326="",0,W326),"0")+IFERROR(IF(W327="",0,W327),"0")+IFERROR(IF(W328="",0,W328),"0")+IFERROR(IF(W329="",0,W329),"0")</f>
        <v>0.34799999999999998</v>
      </c>
      <c r="X330" s="311"/>
      <c r="Y330" s="311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120</v>
      </c>
      <c r="V331" s="310">
        <f>IFERROR(SUM(V326:V329),"0")</f>
        <v>124.8</v>
      </c>
      <c r="W331" s="38"/>
      <c r="X331" s="311"/>
      <c r="Y331" s="311"/>
    </row>
    <row r="332" spans="1:52" ht="14.25" customHeight="1" x14ac:dyDescent="0.25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 x14ac:dyDescent="0.25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220</v>
      </c>
      <c r="V344" s="309">
        <f t="shared" ref="V344:V356" si="15">IFERROR(IF(U344="",0,CEILING((U344/$H344),1)*$H344),"")</f>
        <v>222.60000000000002</v>
      </c>
      <c r="W344" s="37">
        <f>IFERROR(IF(V344=0,"",ROUNDUP(V344/H344,0)*0.00753),"")</f>
        <v>0.39909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250</v>
      </c>
      <c r="V346" s="309">
        <f t="shared" si="15"/>
        <v>252</v>
      </c>
      <c r="W346" s="37">
        <f>IFERROR(IF(V346=0,"",ROUNDUP(V346/H346,0)*0.00753),"")</f>
        <v>0.45180000000000003</v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35</v>
      </c>
      <c r="V355" s="309">
        <f t="shared" si="15"/>
        <v>35.700000000000003</v>
      </c>
      <c r="W355" s="37">
        <f t="shared" si="16"/>
        <v>8.5339999999999999E-2</v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128.57142857142856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130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0.93623000000000001</v>
      </c>
      <c r="X357" s="311"/>
      <c r="Y357" s="311"/>
    </row>
    <row r="358" spans="1:52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505</v>
      </c>
      <c r="V358" s="310">
        <f>IFERROR(SUM(V344:V356),"0")</f>
        <v>510.3</v>
      </c>
      <c r="W358" s="38"/>
      <c r="X358" s="311"/>
      <c r="Y358" s="311"/>
    </row>
    <row r="359" spans="1:52" ht="14.25" customHeight="1" x14ac:dyDescent="0.25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 x14ac:dyDescent="0.25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350</v>
      </c>
      <c r="V387" s="309">
        <f t="shared" ref="V387:V393" si="17">IFERROR(IF(U387="",0,CEILING((U387/$H387),1)*$H387),"")</f>
        <v>352.8</v>
      </c>
      <c r="W387" s="37">
        <f>IFERROR(IF(V387=0,"",ROUNDUP(V387/H387,0)*0.00753),"")</f>
        <v>0.63251999999999997</v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83.333333333333329</v>
      </c>
      <c r="V394" s="310">
        <f>IFERROR(V387/H387,"0")+IFERROR(V388/H388,"0")+IFERROR(V389/H389,"0")+IFERROR(V390/H390,"0")+IFERROR(V391/H391,"0")+IFERROR(V392/H392,"0")+IFERROR(V393/H393,"0")</f>
        <v>84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0.63251999999999997</v>
      </c>
      <c r="X394" s="311"/>
      <c r="Y394" s="311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350</v>
      </c>
      <c r="V395" s="310">
        <f>IFERROR(SUM(V387:V393),"0")</f>
        <v>352.8</v>
      </c>
      <c r="W395" s="38"/>
      <c r="X395" s="311"/>
      <c r="Y395" s="311"/>
    </row>
    <row r="396" spans="1:52" ht="14.25" customHeight="1" x14ac:dyDescent="0.25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 x14ac:dyDescent="0.25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52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0</v>
      </c>
      <c r="V417" s="310">
        <f>IFERROR(SUM(V407:V415),"0")</f>
        <v>0</v>
      </c>
      <c r="W417" s="38"/>
      <c r="X417" s="311"/>
      <c r="Y417" s="311"/>
    </row>
    <row r="418" spans="1:52" ht="14.25" customHeight="1" x14ac:dyDescent="0.25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90</v>
      </c>
      <c r="V434" s="309">
        <f>IFERROR(IF(U434="",0,CEILING((U434/$H434),1)*$H434),"")</f>
        <v>93.6</v>
      </c>
      <c r="W434" s="37">
        <f>IFERROR(IF(V434=0,"",ROUNDUP(V434/H434,0)*0.02175),"")</f>
        <v>0.26100000000000001</v>
      </c>
      <c r="X434" s="57"/>
      <c r="Y434" s="58"/>
      <c r="AC434" s="59"/>
      <c r="AZ434" s="290" t="s">
        <v>1</v>
      </c>
    </row>
    <row r="435" spans="1:52" x14ac:dyDescent="0.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11.538461538461538</v>
      </c>
      <c r="V435" s="310">
        <f>IFERROR(V433/H433,"0")+IFERROR(V434/H434,"0")</f>
        <v>12</v>
      </c>
      <c r="W435" s="310">
        <f>IFERROR(IF(W433="",0,W433),"0")+IFERROR(IF(W434="",0,W434),"0")</f>
        <v>0.26100000000000001</v>
      </c>
      <c r="X435" s="311"/>
      <c r="Y435" s="311"/>
    </row>
    <row r="436" spans="1:52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90</v>
      </c>
      <c r="V436" s="310">
        <f>IFERROR(SUM(V433:V434),"0")</f>
        <v>93.6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 x14ac:dyDescent="0.25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50</v>
      </c>
      <c r="V451" s="309">
        <f>IFERROR(IF(U451="",0,CEILING((U451/$H451),1)*$H451),"")</f>
        <v>52.56</v>
      </c>
      <c r="W451" s="37">
        <f>IFERROR(IF(V451=0,"",ROUNDUP(V451/H451,0)*0.00753),"")</f>
        <v>9.0359999999999996E-2</v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90</v>
      </c>
      <c r="V453" s="309">
        <f>IFERROR(IF(U453="",0,CEILING((U453/$H453),1)*$H453),"")</f>
        <v>91.98</v>
      </c>
      <c r="W453" s="37">
        <f>IFERROR(IF(V453=0,"",ROUNDUP(V453/H453,0)*0.00753),"")</f>
        <v>0.15812999999999999</v>
      </c>
      <c r="X453" s="57"/>
      <c r="Y453" s="58"/>
      <c r="AC453" s="59"/>
      <c r="AZ453" s="298" t="s">
        <v>1</v>
      </c>
    </row>
    <row r="454" spans="1:52" x14ac:dyDescent="0.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31.963470319634705</v>
      </c>
      <c r="V454" s="310">
        <f>IFERROR(V451/H451,"0")+IFERROR(V452/H452,"0")+IFERROR(V453/H453,"0")</f>
        <v>33</v>
      </c>
      <c r="W454" s="310">
        <f>IFERROR(IF(W451="",0,W451),"0")+IFERROR(IF(W452="",0,W452),"0")+IFERROR(IF(W453="",0,W453),"0")</f>
        <v>0.24848999999999999</v>
      </c>
      <c r="X454" s="311"/>
      <c r="Y454" s="311"/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140</v>
      </c>
      <c r="V455" s="310">
        <f>IFERROR(SUM(V451:V453),"0")</f>
        <v>144.54000000000002</v>
      </c>
      <c r="W455" s="38"/>
      <c r="X455" s="311"/>
      <c r="Y455" s="311"/>
    </row>
    <row r="456" spans="1:52" ht="14.25" customHeight="1" x14ac:dyDescent="0.25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 x14ac:dyDescent="0.25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450</v>
      </c>
      <c r="V463" s="309">
        <f>IFERROR(IF(U463="",0,CEILING((U463/$H463),1)*$H463),"")</f>
        <v>452.4</v>
      </c>
      <c r="W463" s="37">
        <f>IFERROR(IF(V463=0,"",ROUNDUP(V463/H463,0)*0.02175),"")</f>
        <v>1.2614999999999998</v>
      </c>
      <c r="X463" s="57"/>
      <c r="Y463" s="58"/>
      <c r="AC463" s="59"/>
      <c r="AZ463" s="301" t="s">
        <v>1</v>
      </c>
    </row>
    <row r="464" spans="1:52" x14ac:dyDescent="0.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57.692307692307693</v>
      </c>
      <c r="V464" s="310">
        <f>IFERROR(V463/H463,"0")</f>
        <v>58</v>
      </c>
      <c r="W464" s="310">
        <f>IFERROR(IF(W463="",0,W463),"0")</f>
        <v>1.2614999999999998</v>
      </c>
      <c r="X464" s="311"/>
      <c r="Y464" s="311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450</v>
      </c>
      <c r="V465" s="310">
        <f>IFERROR(SUM(V463:V463),"0")</f>
        <v>452.4</v>
      </c>
      <c r="W465" s="38"/>
      <c r="X465" s="311"/>
      <c r="Y465" s="311"/>
    </row>
    <row r="466" spans="1:28" ht="15" customHeight="1" x14ac:dyDescent="0.2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8490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8611.0300000000007</v>
      </c>
      <c r="W466" s="38"/>
      <c r="X466" s="311"/>
      <c r="Y466" s="311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8885.5597622606019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9013.5840000000026</v>
      </c>
      <c r="W467" s="38"/>
      <c r="X467" s="311"/>
      <c r="Y467" s="311"/>
    </row>
    <row r="468" spans="1:28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14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15</v>
      </c>
      <c r="W468" s="38"/>
      <c r="X468" s="311"/>
      <c r="Y468" s="311"/>
    </row>
    <row r="469" spans="1:28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9235.5597622606019</v>
      </c>
      <c r="V469" s="310">
        <f>GrossWeightTotalR+PalletQtyTotalR*25</f>
        <v>9388.5840000000026</v>
      </c>
      <c r="W469" s="38"/>
      <c r="X469" s="311"/>
      <c r="Y469" s="311"/>
    </row>
    <row r="470" spans="1:28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1040.3881114011385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1059</v>
      </c>
      <c r="W470" s="38"/>
      <c r="X470" s="311"/>
      <c r="Y470" s="311"/>
    </row>
    <row r="471" spans="1:28" ht="14.25" customHeight="1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15.714119999999999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 x14ac:dyDescent="0.2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 x14ac:dyDescent="0.25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52.92</v>
      </c>
      <c r="C476" s="47">
        <f>IFERROR(V49*1,"0")+IFERROR(V50*1,"0")</f>
        <v>54</v>
      </c>
      <c r="D476" s="47">
        <f>IFERROR(V55*1,"0")+IFERROR(V56*1,"0")+IFERROR(V57*1,"0")+IFERROR(V58*1,"0")</f>
        <v>0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234.89999999999998</v>
      </c>
      <c r="F476" s="47">
        <f>IFERROR(V125*1,"0")+IFERROR(V126*1,"0")+IFERROR(V127*1,"0")+IFERROR(V128*1,"0")</f>
        <v>280.8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121.80000000000001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549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293.25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15.120000000000001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5330.8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124.8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510.3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352.8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93.6</v>
      </c>
      <c r="R476" s="47">
        <f>IFERROR(V440*1,"0")+IFERROR(V441*1,"0")+IFERROR(V445*1,"0")+IFERROR(V446*1,"0")+IFERROR(V447*1,"0")+IFERROR(V451*1,"0")+IFERROR(V452*1,"0")+IFERROR(V453*1,"0")+IFERROR(V457*1,"0")+IFERROR(V458*1,"0")</f>
        <v>144.54000000000002</v>
      </c>
      <c r="S476" s="47">
        <f>IFERROR(V463*1,"0")</f>
        <v>452.4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2023-10-12T11:02:42Z</dcterms:modified>
</cp:coreProperties>
</file>