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3C014FF-C1EA-4EFC-8B7A-D01263CB4D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7" i="1" s="1"/>
  <c r="U463" i="1"/>
  <c r="U462" i="1"/>
  <c r="V461" i="1"/>
  <c r="S474" i="1" s="1"/>
  <c r="M461" i="1"/>
  <c r="U458" i="1"/>
  <c r="U457" i="1"/>
  <c r="V456" i="1"/>
  <c r="W456" i="1" s="1"/>
  <c r="M456" i="1"/>
  <c r="V455" i="1"/>
  <c r="V457" i="1" s="1"/>
  <c r="M455" i="1"/>
  <c r="U453" i="1"/>
  <c r="U452" i="1"/>
  <c r="W451" i="1"/>
  <c r="V451" i="1"/>
  <c r="M451" i="1"/>
  <c r="V450" i="1"/>
  <c r="W450" i="1" s="1"/>
  <c r="V449" i="1"/>
  <c r="M449" i="1"/>
  <c r="U447" i="1"/>
  <c r="U446" i="1"/>
  <c r="V445" i="1"/>
  <c r="W445" i="1" s="1"/>
  <c r="M445" i="1"/>
  <c r="W444" i="1"/>
  <c r="V444" i="1"/>
  <c r="M444" i="1"/>
  <c r="V443" i="1"/>
  <c r="U441" i="1"/>
  <c r="U440" i="1"/>
  <c r="V439" i="1"/>
  <c r="W439" i="1" s="1"/>
  <c r="M439" i="1"/>
  <c r="V438" i="1"/>
  <c r="V440" i="1" s="1"/>
  <c r="M438" i="1"/>
  <c r="U434" i="1"/>
  <c r="U433" i="1"/>
  <c r="V432" i="1"/>
  <c r="W432" i="1" s="1"/>
  <c r="M432" i="1"/>
  <c r="W431" i="1"/>
  <c r="W433" i="1" s="1"/>
  <c r="V431" i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W422" i="1"/>
  <c r="V422" i="1"/>
  <c r="M422" i="1"/>
  <c r="U420" i="1"/>
  <c r="V419" i="1"/>
  <c r="U419" i="1"/>
  <c r="W418" i="1"/>
  <c r="V418" i="1"/>
  <c r="M418" i="1"/>
  <c r="V417" i="1"/>
  <c r="M417" i="1"/>
  <c r="U415" i="1"/>
  <c r="U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W406" i="1"/>
  <c r="V406" i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W388" i="1"/>
  <c r="V388" i="1"/>
  <c r="W387" i="1"/>
  <c r="V387" i="1"/>
  <c r="M387" i="1"/>
  <c r="V386" i="1"/>
  <c r="W386" i="1" s="1"/>
  <c r="M386" i="1"/>
  <c r="V385" i="1"/>
  <c r="V392" i="1" s="1"/>
  <c r="M385" i="1"/>
  <c r="U383" i="1"/>
  <c r="U382" i="1"/>
  <c r="W381" i="1"/>
  <c r="V381" i="1"/>
  <c r="M381" i="1"/>
  <c r="V380" i="1"/>
  <c r="M380" i="1"/>
  <c r="U377" i="1"/>
  <c r="U376" i="1"/>
  <c r="V375" i="1"/>
  <c r="U373" i="1"/>
  <c r="U372" i="1"/>
  <c r="V371" i="1"/>
  <c r="W371" i="1" s="1"/>
  <c r="M371" i="1"/>
  <c r="V370" i="1"/>
  <c r="W370" i="1" s="1"/>
  <c r="M370" i="1"/>
  <c r="W369" i="1"/>
  <c r="V369" i="1"/>
  <c r="M369" i="1"/>
  <c r="U367" i="1"/>
  <c r="V366" i="1"/>
  <c r="U366" i="1"/>
  <c r="W365" i="1"/>
  <c r="W366" i="1" s="1"/>
  <c r="V365" i="1"/>
  <c r="V367" i="1" s="1"/>
  <c r="M365" i="1"/>
  <c r="U363" i="1"/>
  <c r="U362" i="1"/>
  <c r="V361" i="1"/>
  <c r="W361" i="1" s="1"/>
  <c r="M361" i="1"/>
  <c r="V360" i="1"/>
  <c r="W360" i="1" s="1"/>
  <c r="M360" i="1"/>
  <c r="W359" i="1"/>
  <c r="V359" i="1"/>
  <c r="M359" i="1"/>
  <c r="V358" i="1"/>
  <c r="M358" i="1"/>
  <c r="U356" i="1"/>
  <c r="U355" i="1"/>
  <c r="V354" i="1"/>
  <c r="W354" i="1" s="1"/>
  <c r="V353" i="1"/>
  <c r="W353" i="1" s="1"/>
  <c r="M353" i="1"/>
  <c r="W352" i="1"/>
  <c r="V352" i="1"/>
  <c r="M352" i="1"/>
  <c r="V351" i="1"/>
  <c r="W351" i="1" s="1"/>
  <c r="M351" i="1"/>
  <c r="V350" i="1"/>
  <c r="W350" i="1" s="1"/>
  <c r="M350" i="1"/>
  <c r="V349" i="1"/>
  <c r="W349" i="1" s="1"/>
  <c r="M349" i="1"/>
  <c r="W348" i="1"/>
  <c r="V348" i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V355" i="1" s="1"/>
  <c r="M342" i="1"/>
  <c r="U340" i="1"/>
  <c r="U339" i="1"/>
  <c r="W338" i="1"/>
  <c r="V338" i="1"/>
  <c r="M338" i="1"/>
  <c r="V337" i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W328" i="1" s="1"/>
  <c r="M326" i="1"/>
  <c r="V325" i="1"/>
  <c r="W325" i="1" s="1"/>
  <c r="M325" i="1"/>
  <c r="W324" i="1"/>
  <c r="V324" i="1"/>
  <c r="M324" i="1"/>
  <c r="U322" i="1"/>
  <c r="U321" i="1"/>
  <c r="V320" i="1"/>
  <c r="W320" i="1" s="1"/>
  <c r="M320" i="1"/>
  <c r="V319" i="1"/>
  <c r="M319" i="1"/>
  <c r="U317" i="1"/>
  <c r="U316" i="1"/>
  <c r="V315" i="1"/>
  <c r="W315" i="1" s="1"/>
  <c r="M315" i="1"/>
  <c r="W314" i="1"/>
  <c r="V314" i="1"/>
  <c r="M314" i="1"/>
  <c r="V313" i="1"/>
  <c r="W313" i="1" s="1"/>
  <c r="M313" i="1"/>
  <c r="V312" i="1"/>
  <c r="M312" i="1"/>
  <c r="U309" i="1"/>
  <c r="U308" i="1"/>
  <c r="V307" i="1"/>
  <c r="V308" i="1" s="1"/>
  <c r="M307" i="1"/>
  <c r="U305" i="1"/>
  <c r="U304" i="1"/>
  <c r="V303" i="1"/>
  <c r="V304" i="1" s="1"/>
  <c r="M303" i="1"/>
  <c r="U301" i="1"/>
  <c r="U300" i="1"/>
  <c r="V299" i="1"/>
  <c r="W299" i="1" s="1"/>
  <c r="M299" i="1"/>
  <c r="V298" i="1"/>
  <c r="V300" i="1" s="1"/>
  <c r="M298" i="1"/>
  <c r="U296" i="1"/>
  <c r="U295" i="1"/>
  <c r="W294" i="1"/>
  <c r="V294" i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W289" i="1"/>
  <c r="V289" i="1"/>
  <c r="M289" i="1"/>
  <c r="V288" i="1"/>
  <c r="W288" i="1" s="1"/>
  <c r="M288" i="1"/>
  <c r="V287" i="1"/>
  <c r="W287" i="1" s="1"/>
  <c r="M287" i="1"/>
  <c r="U283" i="1"/>
  <c r="U282" i="1"/>
  <c r="V281" i="1"/>
  <c r="V283" i="1" s="1"/>
  <c r="M281" i="1"/>
  <c r="U279" i="1"/>
  <c r="U278" i="1"/>
  <c r="V277" i="1"/>
  <c r="V279" i="1" s="1"/>
  <c r="M277" i="1"/>
  <c r="U275" i="1"/>
  <c r="U274" i="1"/>
  <c r="W273" i="1"/>
  <c r="V273" i="1"/>
  <c r="M273" i="1"/>
  <c r="V272" i="1"/>
  <c r="W272" i="1" s="1"/>
  <c r="M272" i="1"/>
  <c r="V271" i="1"/>
  <c r="V275" i="1" s="1"/>
  <c r="M271" i="1"/>
  <c r="U269" i="1"/>
  <c r="U268" i="1"/>
  <c r="V267" i="1"/>
  <c r="V268" i="1" s="1"/>
  <c r="M267" i="1"/>
  <c r="U264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W254" i="1"/>
  <c r="V254" i="1"/>
  <c r="M254" i="1"/>
  <c r="V253" i="1"/>
  <c r="W253" i="1" s="1"/>
  <c r="V252" i="1"/>
  <c r="W252" i="1" s="1"/>
  <c r="M252" i="1"/>
  <c r="W251" i="1"/>
  <c r="V251" i="1"/>
  <c r="M251" i="1"/>
  <c r="U248" i="1"/>
  <c r="U247" i="1"/>
  <c r="V246" i="1"/>
  <c r="W246" i="1" s="1"/>
  <c r="M246" i="1"/>
  <c r="V245" i="1"/>
  <c r="W245" i="1" s="1"/>
  <c r="M245" i="1"/>
  <c r="W244" i="1"/>
  <c r="V244" i="1"/>
  <c r="M244" i="1"/>
  <c r="U242" i="1"/>
  <c r="U241" i="1"/>
  <c r="V240" i="1"/>
  <c r="W240" i="1" s="1"/>
  <c r="M240" i="1"/>
  <c r="V239" i="1"/>
  <c r="W239" i="1" s="1"/>
  <c r="V238" i="1"/>
  <c r="U236" i="1"/>
  <c r="U235" i="1"/>
  <c r="W234" i="1"/>
  <c r="V234" i="1"/>
  <c r="M234" i="1"/>
  <c r="V233" i="1"/>
  <c r="W233" i="1" s="1"/>
  <c r="M233" i="1"/>
  <c r="V232" i="1"/>
  <c r="W232" i="1" s="1"/>
  <c r="M232" i="1"/>
  <c r="V231" i="1"/>
  <c r="V236" i="1" s="1"/>
  <c r="M231" i="1"/>
  <c r="U229" i="1"/>
  <c r="U228" i="1"/>
  <c r="V227" i="1"/>
  <c r="W227" i="1" s="1"/>
  <c r="M227" i="1"/>
  <c r="W226" i="1"/>
  <c r="V226" i="1"/>
  <c r="M226" i="1"/>
  <c r="V225" i="1"/>
  <c r="W225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V218" i="1"/>
  <c r="W218" i="1" s="1"/>
  <c r="M218" i="1"/>
  <c r="V217" i="1"/>
  <c r="W217" i="1" s="1"/>
  <c r="M217" i="1"/>
  <c r="W216" i="1"/>
  <c r="V216" i="1"/>
  <c r="M216" i="1"/>
  <c r="V215" i="1"/>
  <c r="M215" i="1"/>
  <c r="U213" i="1"/>
  <c r="U212" i="1"/>
  <c r="V211" i="1"/>
  <c r="V212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M195" i="1"/>
  <c r="V194" i="1"/>
  <c r="W194" i="1" s="1"/>
  <c r="M194" i="1"/>
  <c r="V193" i="1"/>
  <c r="J474" i="1" s="1"/>
  <c r="M193" i="1"/>
  <c r="U190" i="1"/>
  <c r="U189" i="1"/>
  <c r="V188" i="1"/>
  <c r="W188" i="1" s="1"/>
  <c r="M188" i="1"/>
  <c r="W187" i="1"/>
  <c r="W189" i="1" s="1"/>
  <c r="V187" i="1"/>
  <c r="M187" i="1"/>
  <c r="U185" i="1"/>
  <c r="U184" i="1"/>
  <c r="V183" i="1"/>
  <c r="W183" i="1" s="1"/>
  <c r="M183" i="1"/>
  <c r="V182" i="1"/>
  <c r="W182" i="1" s="1"/>
  <c r="M182" i="1"/>
  <c r="W181" i="1"/>
  <c r="V181" i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W168" i="1"/>
  <c r="V168" i="1"/>
  <c r="M168" i="1"/>
  <c r="U166" i="1"/>
  <c r="U165" i="1"/>
  <c r="V164" i="1"/>
  <c r="W164" i="1" s="1"/>
  <c r="M164" i="1"/>
  <c r="V163" i="1"/>
  <c r="W163" i="1" s="1"/>
  <c r="M163" i="1"/>
  <c r="W162" i="1"/>
  <c r="V162" i="1"/>
  <c r="M162" i="1"/>
  <c r="V161" i="1"/>
  <c r="M161" i="1"/>
  <c r="U159" i="1"/>
  <c r="U158" i="1"/>
  <c r="V157" i="1"/>
  <c r="W157" i="1" s="1"/>
  <c r="M157" i="1"/>
  <c r="V156" i="1"/>
  <c r="V158" i="1" s="1"/>
  <c r="U154" i="1"/>
  <c r="U153" i="1"/>
  <c r="V152" i="1"/>
  <c r="W152" i="1" s="1"/>
  <c r="M152" i="1"/>
  <c r="V151" i="1"/>
  <c r="W151" i="1" s="1"/>
  <c r="W153" i="1" s="1"/>
  <c r="M151" i="1"/>
  <c r="U148" i="1"/>
  <c r="U147" i="1"/>
  <c r="W146" i="1"/>
  <c r="V146" i="1"/>
  <c r="M146" i="1"/>
  <c r="V145" i="1"/>
  <c r="W145" i="1" s="1"/>
  <c r="M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V139" i="1"/>
  <c r="H474" i="1" s="1"/>
  <c r="M139" i="1"/>
  <c r="U136" i="1"/>
  <c r="U135" i="1"/>
  <c r="V134" i="1"/>
  <c r="W134" i="1" s="1"/>
  <c r="M134" i="1"/>
  <c r="W133" i="1"/>
  <c r="V133" i="1"/>
  <c r="M133" i="1"/>
  <c r="V132" i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W123" i="1"/>
  <c r="V123" i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V120" i="1" s="1"/>
  <c r="M114" i="1"/>
  <c r="U112" i="1"/>
  <c r="U111" i="1"/>
  <c r="W110" i="1"/>
  <c r="V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W104" i="1"/>
  <c r="V104" i="1"/>
  <c r="M104" i="1"/>
  <c r="V103" i="1"/>
  <c r="W103" i="1" s="1"/>
  <c r="V102" i="1"/>
  <c r="U100" i="1"/>
  <c r="U99" i="1"/>
  <c r="V98" i="1"/>
  <c r="W98" i="1" s="1"/>
  <c r="M98" i="1"/>
  <c r="V97" i="1"/>
  <c r="W97" i="1" s="1"/>
  <c r="M97" i="1"/>
  <c r="W96" i="1"/>
  <c r="V96" i="1"/>
  <c r="M96" i="1"/>
  <c r="V95" i="1"/>
  <c r="W95" i="1" s="1"/>
  <c r="M95" i="1"/>
  <c r="V94" i="1"/>
  <c r="W94" i="1" s="1"/>
  <c r="M94" i="1"/>
  <c r="V93" i="1"/>
  <c r="W93" i="1" s="1"/>
  <c r="M93" i="1"/>
  <c r="W92" i="1"/>
  <c r="V92" i="1"/>
  <c r="M92" i="1"/>
  <c r="V91" i="1"/>
  <c r="W91" i="1" s="1"/>
  <c r="M91" i="1"/>
  <c r="V90" i="1"/>
  <c r="V100" i="1" s="1"/>
  <c r="M90" i="1"/>
  <c r="U88" i="1"/>
  <c r="U87" i="1"/>
  <c r="W86" i="1"/>
  <c r="V86" i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V51" i="1"/>
  <c r="U51" i="1"/>
  <c r="W50" i="1"/>
  <c r="V50" i="1"/>
  <c r="M50" i="1"/>
  <c r="V49" i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U464" i="1" s="1"/>
  <c r="U23" i="1"/>
  <c r="V22" i="1"/>
  <c r="V23" i="1" s="1"/>
  <c r="M22" i="1"/>
  <c r="H10" i="1"/>
  <c r="A9" i="1"/>
  <c r="A10" i="1" s="1"/>
  <c r="D7" i="1"/>
  <c r="N6" i="1"/>
  <c r="M2" i="1"/>
  <c r="W295" i="1" l="1"/>
  <c r="W247" i="1"/>
  <c r="W428" i="1"/>
  <c r="W78" i="1"/>
  <c r="U468" i="1"/>
  <c r="W26" i="1"/>
  <c r="W32" i="1" s="1"/>
  <c r="W90" i="1"/>
  <c r="W114" i="1"/>
  <c r="W119" i="1" s="1"/>
  <c r="G474" i="1"/>
  <c r="W156" i="1"/>
  <c r="W158" i="1" s="1"/>
  <c r="V166" i="1"/>
  <c r="V185" i="1"/>
  <c r="V189" i="1"/>
  <c r="V220" i="1"/>
  <c r="V228" i="1"/>
  <c r="V242" i="1"/>
  <c r="V248" i="1"/>
  <c r="W267" i="1"/>
  <c r="W268" i="1" s="1"/>
  <c r="W271" i="1"/>
  <c r="W274" i="1" s="1"/>
  <c r="W277" i="1"/>
  <c r="W278" i="1" s="1"/>
  <c r="V278" i="1"/>
  <c r="W281" i="1"/>
  <c r="W282" i="1" s="1"/>
  <c r="V282" i="1"/>
  <c r="W298" i="1"/>
  <c r="W300" i="1" s="1"/>
  <c r="V328" i="1"/>
  <c r="W342" i="1"/>
  <c r="W355" i="1" s="1"/>
  <c r="V373" i="1"/>
  <c r="V372" i="1"/>
  <c r="W385" i="1"/>
  <c r="W392" i="1" s="1"/>
  <c r="V433" i="1"/>
  <c r="W455" i="1"/>
  <c r="W457" i="1" s="1"/>
  <c r="F9" i="1"/>
  <c r="J9" i="1"/>
  <c r="F10" i="1"/>
  <c r="W22" i="1"/>
  <c r="W23" i="1" s="1"/>
  <c r="V33" i="1"/>
  <c r="V36" i="1"/>
  <c r="W35" i="1"/>
  <c r="W36" i="1" s="1"/>
  <c r="V37" i="1"/>
  <c r="V40" i="1"/>
  <c r="W39" i="1"/>
  <c r="W40" i="1" s="1"/>
  <c r="V41" i="1"/>
  <c r="V44" i="1"/>
  <c r="W43" i="1"/>
  <c r="W44" i="1" s="1"/>
  <c r="V45" i="1"/>
  <c r="C474" i="1"/>
  <c r="V52" i="1"/>
  <c r="W49" i="1"/>
  <c r="W51" i="1" s="1"/>
  <c r="V78" i="1"/>
  <c r="V88" i="1"/>
  <c r="W81" i="1"/>
  <c r="W87" i="1" s="1"/>
  <c r="V87" i="1"/>
  <c r="W99" i="1"/>
  <c r="V99" i="1"/>
  <c r="V112" i="1"/>
  <c r="W102" i="1"/>
  <c r="W111" i="1" s="1"/>
  <c r="V111" i="1"/>
  <c r="W127" i="1"/>
  <c r="W184" i="1"/>
  <c r="W228" i="1"/>
  <c r="W258" i="1"/>
  <c r="H9" i="1"/>
  <c r="B474" i="1"/>
  <c r="V466" i="1"/>
  <c r="V465" i="1"/>
  <c r="V24" i="1"/>
  <c r="D474" i="1"/>
  <c r="V59" i="1"/>
  <c r="W55" i="1"/>
  <c r="W59" i="1" s="1"/>
  <c r="V60" i="1"/>
  <c r="V119" i="1"/>
  <c r="V128" i="1"/>
  <c r="V136" i="1"/>
  <c r="V147" i="1"/>
  <c r="V154" i="1"/>
  <c r="V159" i="1"/>
  <c r="V165" i="1"/>
  <c r="V184" i="1"/>
  <c r="V190" i="1"/>
  <c r="V209" i="1"/>
  <c r="V213" i="1"/>
  <c r="V219" i="1"/>
  <c r="V229" i="1"/>
  <c r="V235" i="1"/>
  <c r="V241" i="1"/>
  <c r="V247" i="1"/>
  <c r="V259" i="1"/>
  <c r="V263" i="1"/>
  <c r="V274" i="1"/>
  <c r="V295" i="1"/>
  <c r="V301" i="1"/>
  <c r="V305" i="1"/>
  <c r="V309" i="1"/>
  <c r="V316" i="1"/>
  <c r="N474" i="1"/>
  <c r="V317" i="1"/>
  <c r="V322" i="1"/>
  <c r="W319" i="1"/>
  <c r="W321" i="1" s="1"/>
  <c r="V329" i="1"/>
  <c r="V332" i="1"/>
  <c r="W331" i="1"/>
  <c r="W332" i="1" s="1"/>
  <c r="V333" i="1"/>
  <c r="O474" i="1"/>
  <c r="V340" i="1"/>
  <c r="W337" i="1"/>
  <c r="W339" i="1" s="1"/>
  <c r="V376" i="1"/>
  <c r="W375" i="1"/>
  <c r="W376" i="1" s="1"/>
  <c r="V377" i="1"/>
  <c r="V383" i="1"/>
  <c r="W380" i="1"/>
  <c r="W382" i="1" s="1"/>
  <c r="P474" i="1"/>
  <c r="V446" i="1"/>
  <c r="W443" i="1"/>
  <c r="W446" i="1" s="1"/>
  <c r="E474" i="1"/>
  <c r="V79" i="1"/>
  <c r="F474" i="1"/>
  <c r="V127" i="1"/>
  <c r="W132" i="1"/>
  <c r="W135" i="1" s="1"/>
  <c r="V135" i="1"/>
  <c r="W139" i="1"/>
  <c r="W147" i="1" s="1"/>
  <c r="V148" i="1"/>
  <c r="I474" i="1"/>
  <c r="V153" i="1"/>
  <c r="W161" i="1"/>
  <c r="W165" i="1" s="1"/>
  <c r="W193" i="1"/>
  <c r="W208" i="1" s="1"/>
  <c r="V208" i="1"/>
  <c r="W211" i="1"/>
  <c r="W212" i="1" s="1"/>
  <c r="W215" i="1"/>
  <c r="W219" i="1" s="1"/>
  <c r="W231" i="1"/>
  <c r="W235" i="1" s="1"/>
  <c r="W238" i="1"/>
  <c r="W241" i="1" s="1"/>
  <c r="K474" i="1"/>
  <c r="V258" i="1"/>
  <c r="W261" i="1"/>
  <c r="W263" i="1" s="1"/>
  <c r="L474" i="1"/>
  <c r="V269" i="1"/>
  <c r="M474" i="1"/>
  <c r="V296" i="1"/>
  <c r="W303" i="1"/>
  <c r="W304" i="1" s="1"/>
  <c r="W307" i="1"/>
  <c r="W308" i="1" s="1"/>
  <c r="W312" i="1"/>
  <c r="W316" i="1" s="1"/>
  <c r="V321" i="1"/>
  <c r="V339" i="1"/>
  <c r="V356" i="1"/>
  <c r="V363" i="1"/>
  <c r="W358" i="1"/>
  <c r="W362" i="1" s="1"/>
  <c r="V362" i="1"/>
  <c r="W372" i="1"/>
  <c r="V382" i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29" i="1"/>
  <c r="V428" i="1"/>
  <c r="V434" i="1"/>
  <c r="V441" i="1"/>
  <c r="W438" i="1"/>
  <c r="W440" i="1" s="1"/>
  <c r="R474" i="1"/>
  <c r="V447" i="1"/>
  <c r="V453" i="1"/>
  <c r="W449" i="1"/>
  <c r="W452" i="1" s="1"/>
  <c r="V452" i="1"/>
  <c r="V458" i="1"/>
  <c r="V463" i="1"/>
  <c r="W461" i="1"/>
  <c r="W462" i="1" s="1"/>
  <c r="V462" i="1"/>
  <c r="V468" i="1" l="1"/>
  <c r="V464" i="1"/>
  <c r="V467" i="1"/>
  <c r="W469" i="1"/>
</calcChain>
</file>

<file path=xl/sharedStrings.xml><?xml version="1.0" encoding="utf-8"?>
<sst xmlns="http://schemas.openxmlformats.org/spreadsheetml/2006/main" count="1676" uniqueCount="630">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</sst>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4"/>
  <sheetViews>
    <sheetView showGridLines="0" tabSelected="1" topLeftCell="F45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/>
      <c r="I5" s="636"/>
      <c r="J5" s="636"/>
      <c r="K5" s="634"/>
      <c r="M5" s="25" t="s">
        <v>10</v>
      </c>
      <c r="N5" s="629">
        <v>45208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0.33333333333333331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50</v>
      </c>
      <c r="V49" s="307">
        <f>IFERROR(IF(U49="",0,CEILING((U49/$H49),1)*$H49),"")</f>
        <v>54</v>
      </c>
      <c r="W49" s="37">
        <f>IFERROR(IF(V49=0,"",ROUNDUP(V49/H49,0)*0.02175),"")</f>
        <v>0.10874999999999999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22.5</v>
      </c>
      <c r="V50" s="307">
        <f>IFERROR(IF(U50="",0,CEILING((U50/$H50),1)*$H50),"")</f>
        <v>24.3</v>
      </c>
      <c r="W50" s="37">
        <f>IFERROR(IF(V50=0,"",ROUNDUP(V50/H50,0)*0.00753),"")</f>
        <v>6.7769999999999997E-2</v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12.962962962962962</v>
      </c>
      <c r="V51" s="308">
        <f>IFERROR(V49/H49,"0")+IFERROR(V50/H50,"0")</f>
        <v>14</v>
      </c>
      <c r="W51" s="308">
        <f>IFERROR(IF(W49="",0,W49),"0")+IFERROR(IF(W50="",0,W50),"0")</f>
        <v>0.17651999999999998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72.5</v>
      </c>
      <c r="V52" s="308">
        <f>IFERROR(SUM(V49:V50),"0")</f>
        <v>78.3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200</v>
      </c>
      <c r="V56" s="307">
        <f>IFERROR(IF(U56="",0,CEILING((U56/$H56),1)*$H56),"")</f>
        <v>205.20000000000002</v>
      </c>
      <c r="W56" s="37">
        <f>IFERROR(IF(V56=0,"",ROUNDUP(V56/H56,0)*0.02175),"")</f>
        <v>0.41324999999999995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67.5</v>
      </c>
      <c r="V57" s="307">
        <f>IFERROR(IF(U57="",0,CEILING((U57/$H57),1)*$H57),"")</f>
        <v>67.5</v>
      </c>
      <c r="W57" s="37">
        <f>IFERROR(IF(V57=0,"",ROUNDUP(V57/H57,0)*0.00937),"")</f>
        <v>0.14055000000000001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33.518518518518519</v>
      </c>
      <c r="V59" s="308">
        <f>IFERROR(V55/H55,"0")+IFERROR(V56/H56,"0")+IFERROR(V57/H57,"0")+IFERROR(V58/H58,"0")</f>
        <v>34</v>
      </c>
      <c r="W59" s="308">
        <f>IFERROR(IF(W55="",0,W55),"0")+IFERROR(IF(W56="",0,W56),"0")+IFERROR(IF(W57="",0,W57),"0")+IFERROR(IF(W58="",0,W58),"0")</f>
        <v>0.55379999999999996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267.5</v>
      </c>
      <c r="V60" s="308">
        <f>IFERROR(SUM(V55:V58),"0")</f>
        <v>272.70000000000005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20</v>
      </c>
      <c r="V63" s="307">
        <f t="shared" ref="V63:V77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50</v>
      </c>
      <c r="V64" s="307">
        <f t="shared" si="2"/>
        <v>54</v>
      </c>
      <c r="W64" s="37">
        <f>IFERROR(IF(V64=0,"",ROUNDUP(V64/H64,0)*0.02175),"")</f>
        <v>0.10874999999999999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50</v>
      </c>
      <c r="V65" s="307">
        <f t="shared" si="2"/>
        <v>54</v>
      </c>
      <c r="W65" s="37">
        <f>IFERROR(IF(V65=0,"",ROUNDUP(V65/H65,0)*0.02175),"")</f>
        <v>0.10874999999999999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80</v>
      </c>
      <c r="V69" s="307">
        <f t="shared" si="2"/>
        <v>80</v>
      </c>
      <c r="W69" s="37">
        <f t="shared" si="3"/>
        <v>0.18740000000000001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25</v>
      </c>
      <c r="V73" s="307">
        <f t="shared" si="2"/>
        <v>27</v>
      </c>
      <c r="W73" s="37">
        <f t="shared" si="3"/>
        <v>5.6219999999999999E-2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36.600529100529101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38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0.50462000000000007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225</v>
      </c>
      <c r="V79" s="308">
        <f>IFERROR(SUM(V63:V77),"0")</f>
        <v>237.4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60</v>
      </c>
      <c r="V103" s="307">
        <f t="shared" si="6"/>
        <v>67.2</v>
      </c>
      <c r="W103" s="37">
        <f>IFERROR(IF(V103=0,"",ROUNDUP(V103/H103,0)*0.02175),"")</f>
        <v>0.17399999999999999</v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9</v>
      </c>
      <c r="V106" s="307">
        <f t="shared" si="6"/>
        <v>10.8</v>
      </c>
      <c r="W106" s="37">
        <f>IFERROR(IF(V106=0,"",ROUNDUP(V106/H106,0)*0.00753),"")</f>
        <v>3.0120000000000001E-2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10.476190476190474</v>
      </c>
      <c r="V111" s="308">
        <f>IFERROR(V102/H102,"0")+IFERROR(V103/H103,"0")+IFERROR(V104/H104,"0")+IFERROR(V105/H105,"0")+IFERROR(V106/H106,"0")+IFERROR(V107/H107,"0")+IFERROR(V108/H108,"0")+IFERROR(V109/H109,"0")+IFERROR(V110/H110,"0")</f>
        <v>12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0.20412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69</v>
      </c>
      <c r="V112" s="308">
        <f>IFERROR(SUM(V102:V110),"0")</f>
        <v>78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60</v>
      </c>
      <c r="V123" s="307">
        <f>IFERROR(IF(U123="",0,CEILING((U123/$H123),1)*$H123),"")</f>
        <v>64.8</v>
      </c>
      <c r="W123" s="37">
        <f>IFERROR(IF(V123=0,"",ROUNDUP(V123/H123,0)*0.02175),"")</f>
        <v>0.17399999999999999</v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9</v>
      </c>
      <c r="V125" s="307">
        <f>IFERROR(IF(U125="",0,CEILING((U125/$H125),1)*$H125),"")</f>
        <v>10.8</v>
      </c>
      <c r="W125" s="37">
        <f>IFERROR(IF(V125=0,"",ROUNDUP(V125/H125,0)*0.00753),"")</f>
        <v>3.0120000000000001E-2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10.74074074074074</v>
      </c>
      <c r="V127" s="308">
        <f>IFERROR(V123/H123,"0")+IFERROR(V124/H124,"0")+IFERROR(V125/H125,"0")+IFERROR(V126/H126,"0")</f>
        <v>12</v>
      </c>
      <c r="W127" s="308">
        <f>IFERROR(IF(W123="",0,W123),"0")+IFERROR(IF(W124="",0,W124),"0")+IFERROR(IF(W125="",0,W125),"0")+IFERROR(IF(W126="",0,W126),"0")</f>
        <v>0.20412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69</v>
      </c>
      <c r="V128" s="308">
        <f>IFERROR(SUM(V123:V126),"0")</f>
        <v>75.599999999999994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10.5</v>
      </c>
      <c r="V142" s="307">
        <f t="shared" si="7"/>
        <v>10.5</v>
      </c>
      <c r="W142" s="37">
        <f>IFERROR(IF(V142=0,"",ROUNDUP(V142/H142,0)*0.00502),"")</f>
        <v>2.5100000000000001E-2</v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5</v>
      </c>
      <c r="V147" s="308">
        <f>IFERROR(V139/H139,"0")+IFERROR(V140/H140,"0")+IFERROR(V141/H141,"0")+IFERROR(V142/H142,"0")+IFERROR(V143/H143,"0")+IFERROR(V144/H144,"0")+IFERROR(V145/H145,"0")+IFERROR(V146/H146,"0")</f>
        <v>5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2.5100000000000001E-2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10.5</v>
      </c>
      <c r="V148" s="308">
        <f>IFERROR(SUM(V139:V146),"0")</f>
        <v>10.5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0</v>
      </c>
      <c r="V180" s="307">
        <f t="shared" si="8"/>
        <v>0</v>
      </c>
      <c r="W180" s="37" t="str">
        <f t="shared" si="9"/>
        <v/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0</v>
      </c>
      <c r="V185" s="308">
        <f>IFERROR(SUM(V168:V183),"0")</f>
        <v>0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60</v>
      </c>
      <c r="V193" s="307">
        <f t="shared" ref="V193:V207" si="10">IFERROR(IF(U193="",0,CEILING((U193/$H193),1)*$H193),"")</f>
        <v>63</v>
      </c>
      <c r="W193" s="37">
        <f>IFERROR(IF(V193=0,"",ROUNDUP(V193/H193,0)*0.02175),"")</f>
        <v>0.15225</v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6.666666666666667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7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0.15225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60</v>
      </c>
      <c r="V209" s="308">
        <f>IFERROR(SUM(V193:V207),"0")</f>
        <v>63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8.3999999999999986</v>
      </c>
      <c r="V216" s="307">
        <f>IFERROR(IF(U216="",0,CEILING((U216/$H216),1)*$H216),"")</f>
        <v>8.4</v>
      </c>
      <c r="W216" s="37">
        <f>IFERROR(IF(V216=0,"",ROUNDUP(V216/H216,0)*0.00753),"")</f>
        <v>1.506E-2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21</v>
      </c>
      <c r="V218" s="307">
        <f>IFERROR(IF(U218="",0,CEILING((U218/$H218),1)*$H218),"")</f>
        <v>21</v>
      </c>
      <c r="W218" s="37">
        <f>IFERROR(IF(V218=0,"",ROUNDUP(V218/H218,0)*0.00502),"")</f>
        <v>5.0200000000000002E-2</v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12</v>
      </c>
      <c r="V219" s="308">
        <f>IFERROR(V215/H215,"0")+IFERROR(V216/H216,"0")+IFERROR(V217/H217,"0")+IFERROR(V218/H218,"0")</f>
        <v>12</v>
      </c>
      <c r="W219" s="308">
        <f>IFERROR(IF(W215="",0,W215),"0")+IFERROR(IF(W216="",0,W216),"0")+IFERROR(IF(W217="",0,W217),"0")+IFERROR(IF(W218="",0,W218),"0")</f>
        <v>6.5259999999999999E-2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29.4</v>
      </c>
      <c r="V220" s="308">
        <f>IFERROR(SUM(V215:V218),"0")</f>
        <v>29.4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120</v>
      </c>
      <c r="V222" s="307">
        <f t="shared" ref="V222:V227" si="12">IFERROR(IF(U222="",0,CEILING((U222/$H222),1)*$H222),"")</f>
        <v>121.5</v>
      </c>
      <c r="W222" s="37">
        <f>IFERROR(IF(V222=0,"",ROUNDUP(V222/H222,0)*0.02175),"")</f>
        <v>0.32624999999999998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14.814814814814815</v>
      </c>
      <c r="V228" s="308">
        <f>IFERROR(V222/H222,"0")+IFERROR(V223/H223,"0")+IFERROR(V224/H224,"0")+IFERROR(V225/H225,"0")+IFERROR(V226/H226,"0")+IFERROR(V227/H227,"0")</f>
        <v>15</v>
      </c>
      <c r="W228" s="308">
        <f>IFERROR(IF(W222="",0,W222),"0")+IFERROR(IF(W223="",0,W223),"0")+IFERROR(IF(W224="",0,W224),"0")+IFERROR(IF(W225="",0,W225),"0")+IFERROR(IF(W226="",0,W226),"0")+IFERROR(IF(W227="",0,W227),"0")</f>
        <v>0.32624999999999998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120</v>
      </c>
      <c r="V229" s="308">
        <f>IFERROR(SUM(V222:V227),"0")</f>
        <v>121.5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17.5</v>
      </c>
      <c r="V273" s="307">
        <f>IFERROR(IF(U273="",0,CEILING((U273/$H273),1)*$H273),"")</f>
        <v>17.64</v>
      </c>
      <c r="W273" s="37">
        <f>IFERROR(IF(V273=0,"",ROUNDUP(V273/H273,0)*0.00753),"")</f>
        <v>5.271E-2</v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6.9444444444444446</v>
      </c>
      <c r="V274" s="308">
        <f>IFERROR(V271/H271,"0")+IFERROR(V272/H272,"0")+IFERROR(V273/H273,"0")</f>
        <v>7</v>
      </c>
      <c r="W274" s="308">
        <f>IFERROR(IF(W271="",0,W271),"0")+IFERROR(IF(W272="",0,W272),"0")+IFERROR(IF(W273="",0,W273),"0")</f>
        <v>5.271E-2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17.5</v>
      </c>
      <c r="V275" s="308">
        <f>IFERROR(SUM(V271:V273),"0")</f>
        <v>17.64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250</v>
      </c>
      <c r="V288" s="307">
        <f t="shared" si="14"/>
        <v>255</v>
      </c>
      <c r="W288" s="37">
        <f>IFERROR(IF(V288=0,"",ROUNDUP(V288/H288,0)*0.02175),"")</f>
        <v>0.36974999999999997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80</v>
      </c>
      <c r="V289" s="307">
        <f t="shared" si="14"/>
        <v>90</v>
      </c>
      <c r="W289" s="37">
        <f>IFERROR(IF(V289=0,"",ROUNDUP(V289/H289,0)*0.02175),"")</f>
        <v>0.1305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150</v>
      </c>
      <c r="V291" s="307">
        <f t="shared" si="14"/>
        <v>150</v>
      </c>
      <c r="W291" s="37">
        <f>IFERROR(IF(V291=0,"",ROUNDUP(V291/H291,0)*0.02175),"")</f>
        <v>0.21749999999999997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32</v>
      </c>
      <c r="V295" s="308">
        <f>IFERROR(V287/H287,"0")+IFERROR(V288/H288,"0")+IFERROR(V289/H289,"0")+IFERROR(V290/H290,"0")+IFERROR(V291/H291,"0")+IFERROR(V292/H292,"0")+IFERROR(V293/H293,"0")+IFERROR(V294/H294,"0")</f>
        <v>33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0.71774999999999989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480</v>
      </c>
      <c r="V296" s="308">
        <f>IFERROR(SUM(V287:V294),"0")</f>
        <v>495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150</v>
      </c>
      <c r="V298" s="307">
        <f>IFERROR(IF(U298="",0,CEILING((U298/$H298),1)*$H298),"")</f>
        <v>150</v>
      </c>
      <c r="W298" s="37">
        <f>IFERROR(IF(V298=0,"",ROUNDUP(V298/H298,0)*0.02175),"")</f>
        <v>0.21749999999999997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10</v>
      </c>
      <c r="V300" s="308">
        <f>IFERROR(V298/H298,"0")+IFERROR(V299/H299,"0")</f>
        <v>10</v>
      </c>
      <c r="W300" s="308">
        <f>IFERROR(IF(W298="",0,W298),"0")+IFERROR(IF(W299="",0,W299),"0")</f>
        <v>0.21749999999999997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150</v>
      </c>
      <c r="V301" s="308">
        <f>IFERROR(SUM(V298:V299),"0")</f>
        <v>150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20</v>
      </c>
      <c r="V303" s="307">
        <f>IFERROR(IF(U303="",0,CEILING((U303/$H303),1)*$H303),"")</f>
        <v>23.4</v>
      </c>
      <c r="W303" s="37">
        <f>IFERROR(IF(V303=0,"",ROUNDUP(V303/H303,0)*0.02175),"")</f>
        <v>6.5250000000000002E-2</v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2.5641025641025643</v>
      </c>
      <c r="V304" s="308">
        <f>IFERROR(V303/H303,"0")</f>
        <v>3</v>
      </c>
      <c r="W304" s="308">
        <f>IFERROR(IF(W303="",0,W303),"0")</f>
        <v>6.5250000000000002E-2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20</v>
      </c>
      <c r="V305" s="308">
        <f>IFERROR(SUM(V303:V303),"0")</f>
        <v>23.4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400</v>
      </c>
      <c r="V312" s="307">
        <f>IFERROR(IF(U312="",0,CEILING((U312/$H312),1)*$H312),"")</f>
        <v>408</v>
      </c>
      <c r="W312" s="37">
        <f>IFERROR(IF(V312=0,"",ROUNDUP(V312/H312,0)*0.02175),"")</f>
        <v>0.73949999999999994</v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50</v>
      </c>
      <c r="V313" s="307">
        <f>IFERROR(IF(U313="",0,CEILING((U313/$H313),1)*$H313),"")</f>
        <v>54</v>
      </c>
      <c r="W313" s="37">
        <f>IFERROR(IF(V313=0,"",ROUNDUP(V313/H313,0)*0.02175),"")</f>
        <v>0.10874999999999999</v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40</v>
      </c>
      <c r="V315" s="307">
        <f>IFERROR(IF(U315="",0,CEILING((U315/$H315),1)*$H315),"")</f>
        <v>40</v>
      </c>
      <c r="W315" s="37">
        <f>IFERROR(IF(V315=0,"",ROUNDUP(V315/H315,0)*0.00937),"")</f>
        <v>9.3700000000000006E-2</v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47.962962962962962</v>
      </c>
      <c r="V316" s="308">
        <f>IFERROR(V312/H312,"0")+IFERROR(V313/H313,"0")+IFERROR(V314/H314,"0")+IFERROR(V315/H315,"0")</f>
        <v>49</v>
      </c>
      <c r="W316" s="308">
        <f>IFERROR(IF(W312="",0,W312),"0")+IFERROR(IF(W313="",0,W313),"0")+IFERROR(IF(W314="",0,W314),"0")+IFERROR(IF(W315="",0,W315),"0")</f>
        <v>0.94194999999999995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490</v>
      </c>
      <c r="V317" s="308">
        <f>IFERROR(SUM(V312:V315),"0")</f>
        <v>502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250</v>
      </c>
      <c r="V324" s="307">
        <f>IFERROR(IF(U324="",0,CEILING((U324/$H324),1)*$H324),"")</f>
        <v>257.39999999999998</v>
      </c>
      <c r="W324" s="37">
        <f>IFERROR(IF(V324=0,"",ROUNDUP(V324/H324,0)*0.02175),"")</f>
        <v>0.71775</v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40</v>
      </c>
      <c r="V326" s="307">
        <f>IFERROR(IF(U326="",0,CEILING((U326/$H326),1)*$H326),"")</f>
        <v>40.799999999999997</v>
      </c>
      <c r="W326" s="37">
        <f>IFERROR(IF(V326=0,"",ROUNDUP(V326/H326,0)*0.00753),"")</f>
        <v>0.12801000000000001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48.717948717948715</v>
      </c>
      <c r="V328" s="308">
        <f>IFERROR(V324/H324,"0")+IFERROR(V325/H325,"0")+IFERROR(V326/H326,"0")+IFERROR(V327/H327,"0")</f>
        <v>50</v>
      </c>
      <c r="W328" s="308">
        <f>IFERROR(IF(W324="",0,W324),"0")+IFERROR(IF(W325="",0,W325),"0")+IFERROR(IF(W326="",0,W326),"0")+IFERROR(IF(W327="",0,W327),"0")</f>
        <v>0.84576000000000007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290</v>
      </c>
      <c r="V329" s="308">
        <f>IFERROR(SUM(V324:V327),"0")</f>
        <v>298.2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8.3999999999999986</v>
      </c>
      <c r="V342" s="307">
        <f t="shared" ref="V342:V354" si="15">IFERROR(IF(U342="",0,CEILING((U342/$H342),1)*$H342),"")</f>
        <v>8.4</v>
      </c>
      <c r="W342" s="37">
        <f>IFERROR(IF(V342=0,"",ROUNDUP(V342/H342,0)*0.00753),"")</f>
        <v>1.506E-2</v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8.3999999999999986</v>
      </c>
      <c r="V344" s="307">
        <f t="shared" si="15"/>
        <v>8.4</v>
      </c>
      <c r="W344" s="37">
        <f>IFERROR(IF(V344=0,"",ROUNDUP(V344/H344,0)*0.00753),"")</f>
        <v>1.506E-2</v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14</v>
      </c>
      <c r="V347" s="307">
        <f t="shared" si="15"/>
        <v>14.700000000000001</v>
      </c>
      <c r="W347" s="37">
        <f t="shared" si="16"/>
        <v>3.5140000000000005E-2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10.666666666666664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11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6.5260000000000012E-2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30.799999999999997</v>
      </c>
      <c r="V356" s="308">
        <f>IFERROR(SUM(V342:V354),"0")</f>
        <v>31.5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12</v>
      </c>
      <c r="V385" s="307">
        <f t="shared" ref="V385:V391" si="17">IFERROR(IF(U385="",0,CEILING((U385/$H385),1)*$H385),"")</f>
        <v>12.600000000000001</v>
      </c>
      <c r="W385" s="37">
        <f>IFERROR(IF(V385=0,"",ROUNDUP(V385/H385,0)*0.00753),"")</f>
        <v>2.2589999999999999E-2</v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2.8571428571428572</v>
      </c>
      <c r="V392" s="308">
        <f>IFERROR(V385/H385,"0")+IFERROR(V386/H386,"0")+IFERROR(V387/H387,"0")+IFERROR(V388/H388,"0")+IFERROR(V389/H389,"0")+IFERROR(V390/H390,"0")+IFERROR(V391/H391,"0")</f>
        <v>3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2.2589999999999999E-2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12</v>
      </c>
      <c r="V393" s="308">
        <f>IFERROR(SUM(V385:V391),"0")</f>
        <v>12.600000000000001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10</v>
      </c>
      <c r="V405" s="307">
        <f t="shared" ref="V405:V413" si="18">IFERROR(IF(U405="",0,CEILING((U405/$H405),1)*$H405),"")</f>
        <v>10.56</v>
      </c>
      <c r="W405" s="37">
        <f>IFERROR(IF(V405=0,"",ROUNDUP(V405/H405,0)*0.01196),"")</f>
        <v>2.392E-2</v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10</v>
      </c>
      <c r="V406" s="307">
        <f t="shared" si="18"/>
        <v>10.56</v>
      </c>
      <c r="W406" s="37">
        <f>IFERROR(IF(V406=0,"",ROUNDUP(V406/H406,0)*0.01196),"")</f>
        <v>2.392E-2</v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3.7878787878787876</v>
      </c>
      <c r="V414" s="308">
        <f>IFERROR(V405/H405,"0")+IFERROR(V406/H406,"0")+IFERROR(V407/H407,"0")+IFERROR(V408/H408,"0")+IFERROR(V409/H409,"0")+IFERROR(V410/H410,"0")+IFERROR(V411/H411,"0")+IFERROR(V412/H412,"0")+IFERROR(V413/H413,"0")</f>
        <v>4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4.7840000000000001E-2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20</v>
      </c>
      <c r="V415" s="308">
        <f>IFERROR(SUM(V405:V413),"0")</f>
        <v>21.12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20</v>
      </c>
      <c r="V424" s="307">
        <f t="shared" si="19"/>
        <v>21.12</v>
      </c>
      <c r="W424" s="37">
        <f>IFERROR(IF(V424=0,"",ROUNDUP(V424/H424,0)*0.01196),"")</f>
        <v>4.7840000000000001E-2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3.7878787878787876</v>
      </c>
      <c r="V428" s="308">
        <f>IFERROR(V422/H422,"0")+IFERROR(V423/H423,"0")+IFERROR(V424/H424,"0")+IFERROR(V425/H425,"0")+IFERROR(V426/H426,"0")+IFERROR(V427/H427,"0")</f>
        <v>4</v>
      </c>
      <c r="W428" s="308">
        <f>IFERROR(IF(W422="",0,W422),"0")+IFERROR(IF(W423="",0,W423),"0")+IFERROR(IF(W424="",0,W424),"0")+IFERROR(IF(W425="",0,W425),"0")+IFERROR(IF(W426="",0,W426),"0")+IFERROR(IF(W427="",0,W427),"0")</f>
        <v>4.7840000000000001E-2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20</v>
      </c>
      <c r="V429" s="308">
        <f>IFERROR(SUM(V422:V427),"0")</f>
        <v>21.12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2453.2000000000003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2538.9799999999996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2577.1732067932066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2667.6340000000009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5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5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2702.1732067932066</v>
      </c>
      <c r="V467" s="308">
        <f>GrossWeightTotalR+PalletQtyTotalR*25</f>
        <v>2792.6340000000009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312.06944906944915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323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5.2364899999999999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78.3</v>
      </c>
      <c r="D474" s="47">
        <f>IFERROR(V55*1,"0")+IFERROR(V56*1,"0")+IFERROR(V57*1,"0")+IFERROR(V58*1,"0")</f>
        <v>272.70000000000005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315.40000000000003</v>
      </c>
      <c r="F474" s="47">
        <f>IFERROR(V123*1,"0")+IFERROR(V124*1,"0")+IFERROR(V125*1,"0")+IFERROR(V126*1,"0")</f>
        <v>75.599999999999994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10.5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213.9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17.64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668.4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800.19999999999993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31.5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12.600000000000001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42.24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2023-10-09T09:43:00Z</dcterms:modified>
</cp:coreProperties>
</file>