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4,24 Симф КИ\"/>
    </mc:Choice>
  </mc:AlternateContent>
  <xr:revisionPtr revIDLastSave="0" documentId="13_ncr:1_{D8DF59A5-4485-4191-A286-179EBBECBF1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3" i="1" l="1"/>
  <c r="AJ107" i="1"/>
  <c r="AJ111" i="1"/>
  <c r="AJ115" i="1"/>
  <c r="AJ119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W8" i="1"/>
  <c r="Z8" i="1" s="1"/>
  <c r="W10" i="1"/>
  <c r="Z10" i="1" s="1"/>
  <c r="W11" i="1"/>
  <c r="Z11" i="1" s="1"/>
  <c r="W12" i="1"/>
  <c r="Z12" i="1" s="1"/>
  <c r="W16" i="1"/>
  <c r="Z16" i="1" s="1"/>
  <c r="W17" i="1"/>
  <c r="Z17" i="1" s="1"/>
  <c r="W18" i="1"/>
  <c r="Z18" i="1" s="1"/>
  <c r="W19" i="1"/>
  <c r="Z19" i="1" s="1"/>
  <c r="W20" i="1"/>
  <c r="W21" i="1"/>
  <c r="Z21" i="1" s="1"/>
  <c r="W22" i="1"/>
  <c r="Z22" i="1" s="1"/>
  <c r="W23" i="1"/>
  <c r="Z23" i="1" s="1"/>
  <c r="W24" i="1"/>
  <c r="Z24" i="1" s="1"/>
  <c r="W25" i="1"/>
  <c r="Z25" i="1" s="1"/>
  <c r="W27" i="1"/>
  <c r="Z27" i="1" s="1"/>
  <c r="W28" i="1"/>
  <c r="Z28" i="1" s="1"/>
  <c r="W30" i="1"/>
  <c r="Z30" i="1" s="1"/>
  <c r="W31" i="1"/>
  <c r="Z31" i="1" s="1"/>
  <c r="W32" i="1"/>
  <c r="Z32" i="1" s="1"/>
  <c r="W34" i="1"/>
  <c r="Z34" i="1" s="1"/>
  <c r="W35" i="1"/>
  <c r="Z35" i="1" s="1"/>
  <c r="W36" i="1"/>
  <c r="Z36" i="1" s="1"/>
  <c r="W38" i="1"/>
  <c r="Z38" i="1" s="1"/>
  <c r="W39" i="1"/>
  <c r="Z39" i="1" s="1"/>
  <c r="W40" i="1"/>
  <c r="Z40" i="1" s="1"/>
  <c r="W41" i="1"/>
  <c r="Z41" i="1" s="1"/>
  <c r="W42" i="1"/>
  <c r="Z42" i="1" s="1"/>
  <c r="W44" i="1"/>
  <c r="Z44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Z65" i="1" s="1"/>
  <c r="W66" i="1"/>
  <c r="Z66" i="1" s="1"/>
  <c r="W67" i="1"/>
  <c r="Z67" i="1" s="1"/>
  <c r="W70" i="1"/>
  <c r="Z70" i="1" s="1"/>
  <c r="W71" i="1"/>
  <c r="Z71" i="1" s="1"/>
  <c r="W72" i="1"/>
  <c r="Z72" i="1" s="1"/>
  <c r="W74" i="1"/>
  <c r="Z74" i="1" s="1"/>
  <c r="W75" i="1"/>
  <c r="Z75" i="1" s="1"/>
  <c r="W76" i="1"/>
  <c r="Z76" i="1" s="1"/>
  <c r="W77" i="1"/>
  <c r="W78" i="1"/>
  <c r="Z78" i="1" s="1"/>
  <c r="W79" i="1"/>
  <c r="Z79" i="1" s="1"/>
  <c r="W81" i="1"/>
  <c r="Z81" i="1" s="1"/>
  <c r="W84" i="1"/>
  <c r="Z84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7" i="1"/>
  <c r="Z7" i="1" s="1"/>
  <c r="AD13" i="1"/>
  <c r="W13" i="1" s="1"/>
  <c r="Z13" i="1" s="1"/>
  <c r="AD14" i="1"/>
  <c r="W14" i="1" s="1"/>
  <c r="Z14" i="1" s="1"/>
  <c r="AD15" i="1"/>
  <c r="W15" i="1" s="1"/>
  <c r="Z15" i="1" s="1"/>
  <c r="AD26" i="1"/>
  <c r="W26" i="1" s="1"/>
  <c r="Z26" i="1" s="1"/>
  <c r="AD54" i="1"/>
  <c r="AD55" i="1"/>
  <c r="W55" i="1" s="1"/>
  <c r="Z55" i="1" s="1"/>
  <c r="AD73" i="1"/>
  <c r="W73" i="1" s="1"/>
  <c r="Z73" i="1" s="1"/>
  <c r="AD80" i="1"/>
  <c r="W80" i="1" s="1"/>
  <c r="Z80" i="1" s="1"/>
  <c r="AD98" i="1"/>
  <c r="AD99" i="1"/>
  <c r="AA9" i="1"/>
  <c r="W9" i="1" s="1"/>
  <c r="Z9" i="1" s="1"/>
  <c r="AA29" i="1"/>
  <c r="W29" i="1" s="1"/>
  <c r="Z29" i="1" s="1"/>
  <c r="AA33" i="1"/>
  <c r="W33" i="1" s="1"/>
  <c r="Z33" i="1" s="1"/>
  <c r="AA37" i="1"/>
  <c r="W37" i="1" s="1"/>
  <c r="Z37" i="1" s="1"/>
  <c r="AA42" i="1"/>
  <c r="AA43" i="1"/>
  <c r="W43" i="1" s="1"/>
  <c r="Z43" i="1" s="1"/>
  <c r="AA45" i="1"/>
  <c r="W45" i="1" s="1"/>
  <c r="Z45" i="1" s="1"/>
  <c r="AA68" i="1"/>
  <c r="W68" i="1" s="1"/>
  <c r="Z68" i="1" s="1"/>
  <c r="AA69" i="1"/>
  <c r="W69" i="1" s="1"/>
  <c r="Z69" i="1" s="1"/>
  <c r="AA82" i="1"/>
  <c r="W82" i="1" s="1"/>
  <c r="Z82" i="1" s="1"/>
  <c r="AA83" i="1"/>
  <c r="W83" i="1" s="1"/>
  <c r="Z83" i="1" s="1"/>
  <c r="AA85" i="1"/>
  <c r="W85" i="1" s="1"/>
  <c r="Z85" i="1" s="1"/>
  <c r="AA98" i="1"/>
  <c r="AA99" i="1"/>
  <c r="W99" i="1" s="1"/>
  <c r="Z99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L10" i="1"/>
  <c r="Y10" i="1" s="1"/>
  <c r="L11" i="1"/>
  <c r="Y11" i="1" s="1"/>
  <c r="L12" i="1"/>
  <c r="Y12" i="1" s="1"/>
  <c r="L13" i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Y21" i="1" s="1"/>
  <c r="L22" i="1"/>
  <c r="Y22" i="1" s="1"/>
  <c r="L23" i="1"/>
  <c r="Y23" i="1" s="1"/>
  <c r="L24" i="1"/>
  <c r="Y24" i="1" s="1"/>
  <c r="L25" i="1"/>
  <c r="Y25" i="1" s="1"/>
  <c r="L26" i="1"/>
  <c r="L27" i="1"/>
  <c r="Y27" i="1" s="1"/>
  <c r="L28" i="1"/>
  <c r="Y28" i="1" s="1"/>
  <c r="L29" i="1"/>
  <c r="L30" i="1"/>
  <c r="Y30" i="1" s="1"/>
  <c r="L31" i="1"/>
  <c r="Y31" i="1" s="1"/>
  <c r="L32" i="1"/>
  <c r="Y32" i="1" s="1"/>
  <c r="L33" i="1"/>
  <c r="L34" i="1"/>
  <c r="Y34" i="1" s="1"/>
  <c r="L35" i="1"/>
  <c r="Y35" i="1" s="1"/>
  <c r="L36" i="1"/>
  <c r="Y36" i="1" s="1"/>
  <c r="L37" i="1"/>
  <c r="L38" i="1"/>
  <c r="Y38" i="1" s="1"/>
  <c r="L39" i="1"/>
  <c r="Y39" i="1" s="1"/>
  <c r="L40" i="1"/>
  <c r="Y40" i="1" s="1"/>
  <c r="L41" i="1"/>
  <c r="Y41" i="1" s="1"/>
  <c r="L42" i="1"/>
  <c r="Y42" i="1" s="1"/>
  <c r="L43" i="1"/>
  <c r="L44" i="1"/>
  <c r="Y44" i="1" s="1"/>
  <c r="L45" i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L54" i="1"/>
  <c r="L55" i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L65" i="1"/>
  <c r="Y65" i="1" s="1"/>
  <c r="L66" i="1"/>
  <c r="Y66" i="1" s="1"/>
  <c r="L67" i="1"/>
  <c r="Y67" i="1" s="1"/>
  <c r="L68" i="1"/>
  <c r="Y68" i="1" s="1"/>
  <c r="L69" i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L81" i="1"/>
  <c r="Y81" i="1" s="1"/>
  <c r="L82" i="1"/>
  <c r="L83" i="1"/>
  <c r="Y83" i="1" s="1"/>
  <c r="L84" i="1"/>
  <c r="Y84" i="1" s="1"/>
  <c r="L85" i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119" i="1"/>
  <c r="L7" i="1"/>
  <c r="Y7" i="1" s="1"/>
  <c r="Y85" i="1" l="1"/>
  <c r="Y43" i="1"/>
  <c r="Y80" i="1"/>
  <c r="Y26" i="1"/>
  <c r="Y14" i="1"/>
  <c r="Y20" i="1"/>
  <c r="Y82" i="1"/>
  <c r="Y69" i="1"/>
  <c r="Y55" i="1"/>
  <c r="Y45" i="1"/>
  <c r="Y37" i="1"/>
  <c r="Y33" i="1"/>
  <c r="Y29" i="1"/>
  <c r="Y13" i="1"/>
  <c r="Y9" i="1"/>
  <c r="Y77" i="1"/>
  <c r="Z77" i="1"/>
  <c r="Y53" i="1"/>
  <c r="Y119" i="1"/>
  <c r="Y115" i="1"/>
  <c r="Y111" i="1"/>
  <c r="Y107" i="1"/>
  <c r="AJ7" i="1"/>
  <c r="Z20" i="1"/>
  <c r="Y64" i="1"/>
  <c r="Y54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D6" i="1"/>
  <c r="AE6" i="1"/>
  <c r="AF6" i="1"/>
  <c r="AG6" i="1"/>
  <c r="AH6" i="1"/>
  <c r="AJ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K8" i="1" s="1"/>
  <c r="H9" i="1"/>
  <c r="AK9" i="1" s="1"/>
  <c r="H10" i="1"/>
  <c r="AK10" i="1" s="1"/>
  <c r="H11" i="1"/>
  <c r="AK11" i="1" s="1"/>
  <c r="H12" i="1"/>
  <c r="AK12" i="1" s="1"/>
  <c r="H13" i="1"/>
  <c r="AK13" i="1" s="1"/>
  <c r="H14" i="1"/>
  <c r="AK14" i="1" s="1"/>
  <c r="H15" i="1"/>
  <c r="AK15" i="1" s="1"/>
  <c r="H16" i="1"/>
  <c r="AK16" i="1" s="1"/>
  <c r="H17" i="1"/>
  <c r="AK17" i="1" s="1"/>
  <c r="H18" i="1"/>
  <c r="AK18" i="1" s="1"/>
  <c r="H19" i="1"/>
  <c r="AK19" i="1" s="1"/>
  <c r="H20" i="1"/>
  <c r="AK20" i="1" s="1"/>
  <c r="H21" i="1"/>
  <c r="AK21" i="1" s="1"/>
  <c r="H22" i="1"/>
  <c r="AK22" i="1" s="1"/>
  <c r="H23" i="1"/>
  <c r="AK23" i="1" s="1"/>
  <c r="H24" i="1"/>
  <c r="AK24" i="1" s="1"/>
  <c r="H25" i="1"/>
  <c r="AK25" i="1" s="1"/>
  <c r="H26" i="1"/>
  <c r="AK26" i="1" s="1"/>
  <c r="H27" i="1"/>
  <c r="AK27" i="1" s="1"/>
  <c r="H28" i="1"/>
  <c r="AK28" i="1" s="1"/>
  <c r="H29" i="1"/>
  <c r="AK29" i="1" s="1"/>
  <c r="H30" i="1"/>
  <c r="AK30" i="1" s="1"/>
  <c r="H31" i="1"/>
  <c r="AK31" i="1" s="1"/>
  <c r="H32" i="1"/>
  <c r="AK32" i="1" s="1"/>
  <c r="H33" i="1"/>
  <c r="AK33" i="1" s="1"/>
  <c r="H34" i="1"/>
  <c r="AK34" i="1" s="1"/>
  <c r="H35" i="1"/>
  <c r="AK35" i="1" s="1"/>
  <c r="H36" i="1"/>
  <c r="AK36" i="1" s="1"/>
  <c r="H37" i="1"/>
  <c r="AK37" i="1" s="1"/>
  <c r="H38" i="1"/>
  <c r="AK38" i="1" s="1"/>
  <c r="H39" i="1"/>
  <c r="AK39" i="1" s="1"/>
  <c r="H40" i="1"/>
  <c r="AK40" i="1" s="1"/>
  <c r="H41" i="1"/>
  <c r="AK41" i="1" s="1"/>
  <c r="H42" i="1"/>
  <c r="AK42" i="1" s="1"/>
  <c r="H43" i="1"/>
  <c r="AK43" i="1" s="1"/>
  <c r="H44" i="1"/>
  <c r="AK44" i="1" s="1"/>
  <c r="H45" i="1"/>
  <c r="AK45" i="1" s="1"/>
  <c r="H46" i="1"/>
  <c r="AK46" i="1" s="1"/>
  <c r="H47" i="1"/>
  <c r="AK47" i="1" s="1"/>
  <c r="H48" i="1"/>
  <c r="AK48" i="1" s="1"/>
  <c r="H49" i="1"/>
  <c r="AK49" i="1" s="1"/>
  <c r="H50" i="1"/>
  <c r="AK50" i="1" s="1"/>
  <c r="H51" i="1"/>
  <c r="AK51" i="1" s="1"/>
  <c r="H52" i="1"/>
  <c r="AK52" i="1" s="1"/>
  <c r="H53" i="1"/>
  <c r="AK53" i="1" s="1"/>
  <c r="H54" i="1"/>
  <c r="AK54" i="1" s="1"/>
  <c r="H55" i="1"/>
  <c r="AK55" i="1" s="1"/>
  <c r="H56" i="1"/>
  <c r="AK56" i="1" s="1"/>
  <c r="H57" i="1"/>
  <c r="AK57" i="1" s="1"/>
  <c r="H58" i="1"/>
  <c r="AK58" i="1" s="1"/>
  <c r="H59" i="1"/>
  <c r="AK59" i="1" s="1"/>
  <c r="H60" i="1"/>
  <c r="AK60" i="1" s="1"/>
  <c r="H61" i="1"/>
  <c r="AK61" i="1" s="1"/>
  <c r="H62" i="1"/>
  <c r="AK62" i="1" s="1"/>
  <c r="H63" i="1"/>
  <c r="AK63" i="1" s="1"/>
  <c r="H64" i="1"/>
  <c r="AK64" i="1" s="1"/>
  <c r="H65" i="1"/>
  <c r="AK65" i="1" s="1"/>
  <c r="H66" i="1"/>
  <c r="AK66" i="1" s="1"/>
  <c r="H67" i="1"/>
  <c r="AK67" i="1" s="1"/>
  <c r="H68" i="1"/>
  <c r="AK68" i="1" s="1"/>
  <c r="H69" i="1"/>
  <c r="AK69" i="1" s="1"/>
  <c r="H70" i="1"/>
  <c r="AK70" i="1" s="1"/>
  <c r="H71" i="1"/>
  <c r="AK71" i="1" s="1"/>
  <c r="H72" i="1"/>
  <c r="AK72" i="1" s="1"/>
  <c r="H73" i="1"/>
  <c r="AK73" i="1" s="1"/>
  <c r="H74" i="1"/>
  <c r="AK74" i="1" s="1"/>
  <c r="H75" i="1"/>
  <c r="AK75" i="1" s="1"/>
  <c r="H76" i="1"/>
  <c r="AK76" i="1" s="1"/>
  <c r="H77" i="1"/>
  <c r="AK77" i="1" s="1"/>
  <c r="H78" i="1"/>
  <c r="AK78" i="1" s="1"/>
  <c r="H79" i="1"/>
  <c r="AK79" i="1" s="1"/>
  <c r="H80" i="1"/>
  <c r="AK80" i="1" s="1"/>
  <c r="H81" i="1"/>
  <c r="AK81" i="1" s="1"/>
  <c r="H82" i="1"/>
  <c r="AK82" i="1" s="1"/>
  <c r="H83" i="1"/>
  <c r="AK83" i="1" s="1"/>
  <c r="H84" i="1"/>
  <c r="AK84" i="1" s="1"/>
  <c r="H85" i="1"/>
  <c r="AK85" i="1" s="1"/>
  <c r="H86" i="1"/>
  <c r="AK86" i="1" s="1"/>
  <c r="H87" i="1"/>
  <c r="AK87" i="1" s="1"/>
  <c r="H88" i="1"/>
  <c r="AK88" i="1" s="1"/>
  <c r="H89" i="1"/>
  <c r="AK89" i="1" s="1"/>
  <c r="H90" i="1"/>
  <c r="AK90" i="1" s="1"/>
  <c r="H91" i="1"/>
  <c r="AK91" i="1" s="1"/>
  <c r="H92" i="1"/>
  <c r="AK92" i="1" s="1"/>
  <c r="H93" i="1"/>
  <c r="AK93" i="1" s="1"/>
  <c r="H94" i="1"/>
  <c r="AK94" i="1" s="1"/>
  <c r="H95" i="1"/>
  <c r="AK95" i="1" s="1"/>
  <c r="H96" i="1"/>
  <c r="AK96" i="1" s="1"/>
  <c r="H97" i="1"/>
  <c r="AK97" i="1" s="1"/>
  <c r="H98" i="1"/>
  <c r="AK98" i="1" s="1"/>
  <c r="H99" i="1"/>
  <c r="AK99" i="1" s="1"/>
  <c r="H100" i="1"/>
  <c r="AK100" i="1" s="1"/>
  <c r="H101" i="1"/>
  <c r="AK101" i="1" s="1"/>
  <c r="H102" i="1"/>
  <c r="AK102" i="1" s="1"/>
  <c r="H103" i="1"/>
  <c r="AK103" i="1" s="1"/>
  <c r="H104" i="1"/>
  <c r="AK104" i="1" s="1"/>
  <c r="H105" i="1"/>
  <c r="AK105" i="1" s="1"/>
  <c r="H106" i="1"/>
  <c r="AK106" i="1" s="1"/>
  <c r="H107" i="1"/>
  <c r="AK107" i="1" s="1"/>
  <c r="H108" i="1"/>
  <c r="AK108" i="1" s="1"/>
  <c r="H109" i="1"/>
  <c r="AK109" i="1" s="1"/>
  <c r="H110" i="1"/>
  <c r="AK110" i="1" s="1"/>
  <c r="H111" i="1"/>
  <c r="AK111" i="1" s="1"/>
  <c r="H112" i="1"/>
  <c r="AK112" i="1" s="1"/>
  <c r="H113" i="1"/>
  <c r="AK113" i="1" s="1"/>
  <c r="H114" i="1"/>
  <c r="AK114" i="1" s="1"/>
  <c r="H115" i="1"/>
  <c r="AK115" i="1" s="1"/>
  <c r="H116" i="1"/>
  <c r="AK116" i="1" s="1"/>
  <c r="H117" i="1"/>
  <c r="AK117" i="1" s="1"/>
  <c r="H118" i="1"/>
  <c r="AK118" i="1" s="1"/>
  <c r="H119" i="1"/>
  <c r="AK119" i="1" s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J6" i="1" l="1"/>
  <c r="AK7" i="1"/>
  <c r="AK6" i="1" s="1"/>
  <c r="K6" i="1"/>
</calcChain>
</file>

<file path=xl/sharedStrings.xml><?xml version="1.0" encoding="utf-8"?>
<sst xmlns="http://schemas.openxmlformats.org/spreadsheetml/2006/main" count="276" uniqueCount="148">
  <si>
    <t>Период: 03.04.2024 - 10.04.2024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</si>
  <si>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</si>
  <si>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</si>
  <si>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</si>
  <si>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</si>
  <si>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</si>
  <si>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</si>
  <si>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</si>
  <si>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</si>
  <si>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</si>
  <si>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</si>
  <si>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</si>
  <si>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</si>
  <si>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</si>
  <si>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</si>
  <si>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</si>
  <si>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</si>
  <si>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</si>
  <si>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</si>
  <si>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</si>
  <si>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</si>
  <si>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</si>
  <si>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</si>
  <si>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</si>
  <si>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</si>
  <si>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</si>
  <si>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</si>
  <si>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</si>
  <si>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</si>
  <si>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</si>
  <si>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</si>
  <si>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</si>
  <si>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</si>
  <si>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</si>
  <si>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</si>
  <si>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</si>
  <si>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</si>
  <si>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</si>
  <si>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</si>
  <si>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</si>
  <si>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</si>
  <si>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</si>
  <si>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</si>
  <si>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</si>
  <si>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</si>
  <si>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</si>
  <si>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</si>
  <si>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</si>
  <si>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</si>
  <si>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</si>
  <si>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</si>
  <si>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</si>
  <si>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</si>
  <si>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</si>
  <si>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</si>
  <si>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</si>
  <si>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</si>
  <si>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</si>
  <si>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</si>
  <si>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</si>
  <si>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</si>
  <si>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</si>
  <si>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</si>
  <si>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</si>
  <si>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</si>
  <si>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</si>
  <si>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</si>
  <si>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</si>
  <si>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</si>
  <si>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</si>
  <si>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</si>
  <si>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</si>
  <si>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</si>
  <si>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</si>
  <si>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</si>
  <si>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</si>
  <si>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</si>
  <si>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</si>
  <si>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</si>
  <si>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</si>
  <si>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</si>
  <si>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</si>
  <si>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</si>
  <si>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</si>
  <si>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</si>
  <si>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</si>
  <si>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</si>
  <si>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</si>
  <si>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</si>
  <si>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</si>
  <si>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</si>
  <si>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</si>
  <si>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</si>
  <si>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</si>
  <si>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</si>
  <si>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</si>
  <si>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</si>
  <si>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</si>
  <si>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</si>
  <si>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</si>
  <si>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</si>
  <si>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</si>
  <si>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</si>
  <si>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</si>
  <si>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</si>
  <si>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</si>
  <si>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</si>
  <si>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</si>
  <si>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</si>
  <si>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</si>
  <si>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</si>
  <si>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</si>
  <si>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</si>
  <si>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</si>
  <si>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</si>
  <si>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</si>
  <si>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</si>
  <si>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</si>
  <si>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</si>
  <si>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</si>
  <si>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</si>
  <si>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</si>
  <si>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</si>
  <si>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</si>
  <si>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</si>
  <si>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</si>
  <si>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</si>
  <si>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</si>
  <si>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</si>
  <si>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</si>
  <si>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</si>
  <si>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</si>
  <si>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</si>
  <si>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</si>
  <si>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</si>
  <si>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</si>
  <si>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</si>
  <si>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</si>
  <si>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</si>
  <si>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</si>
  <si>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11,04,</t>
  </si>
  <si>
    <t>12,04,</t>
  </si>
  <si>
    <t>15,04,</t>
  </si>
  <si>
    <t>22,03,</t>
  </si>
  <si>
    <t>29,03,</t>
  </si>
  <si>
    <t>05,04,</t>
  </si>
  <si>
    <t>10,04,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</si>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</sst>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4;&#1077;&#1076;&#1074;%2010,04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29.03.2024 - 05.04.2024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04,04,</v>
          </cell>
          <cell r="M5" t="str">
            <v>08,04,</v>
          </cell>
          <cell r="N5" t="str">
            <v>09,04,</v>
          </cell>
          <cell r="U5" t="str">
            <v>10,04,</v>
          </cell>
          <cell r="V5" t="str">
            <v>11,04,</v>
          </cell>
          <cell r="X5" t="str">
            <v>12,04,</v>
          </cell>
          <cell r="AE5" t="str">
            <v>15,03,</v>
          </cell>
          <cell r="AF5" t="str">
            <v>22,03,</v>
          </cell>
          <cell r="AG5" t="str">
            <v>29,03,</v>
          </cell>
          <cell r="AH5" t="str">
            <v>05,04,</v>
          </cell>
        </row>
        <row r="6">
          <cell r="E6">
            <v>129847.946</v>
          </cell>
          <cell r="F6">
            <v>30429.147000000004</v>
          </cell>
          <cell r="J6">
            <v>131543.06200000003</v>
          </cell>
          <cell r="K6">
            <v>-1695.1160000000004</v>
          </cell>
          <cell r="L6">
            <v>27270</v>
          </cell>
          <cell r="M6">
            <v>22070</v>
          </cell>
          <cell r="N6">
            <v>24400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18870</v>
          </cell>
          <cell r="V6">
            <v>22599.798000000003</v>
          </cell>
          <cell r="W6">
            <v>22534.443800000008</v>
          </cell>
          <cell r="X6">
            <v>28560</v>
          </cell>
          <cell r="AA6">
            <v>3577.7269999999999</v>
          </cell>
          <cell r="AB6">
            <v>0</v>
          </cell>
          <cell r="AC6">
            <v>0</v>
          </cell>
          <cell r="AD6">
            <v>13598</v>
          </cell>
          <cell r="AE6">
            <v>20811.713200000006</v>
          </cell>
          <cell r="AF6">
            <v>21185.255000000008</v>
          </cell>
          <cell r="AG6">
            <v>21118.910800000009</v>
          </cell>
          <cell r="AH6">
            <v>21325.946999999993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58.49</v>
          </cell>
          <cell r="D7">
            <v>14.068</v>
          </cell>
          <cell r="E7">
            <v>50.505000000000003</v>
          </cell>
          <cell r="F7">
            <v>19.167000000000002</v>
          </cell>
          <cell r="G7" t="str">
            <v>н</v>
          </cell>
          <cell r="H7">
            <v>1</v>
          </cell>
          <cell r="I7">
            <v>45</v>
          </cell>
          <cell r="J7">
            <v>54.752000000000002</v>
          </cell>
          <cell r="K7">
            <v>-4.2469999999999999</v>
          </cell>
          <cell r="L7">
            <v>10</v>
          </cell>
          <cell r="M7">
            <v>20</v>
          </cell>
          <cell r="N7">
            <v>20</v>
          </cell>
          <cell r="W7">
            <v>10.101000000000001</v>
          </cell>
          <cell r="X7">
            <v>20</v>
          </cell>
          <cell r="Y7">
            <v>8.8275418275418271</v>
          </cell>
          <cell r="Z7">
            <v>1.8975348975348976</v>
          </cell>
          <cell r="AA7">
            <v>0</v>
          </cell>
          <cell r="AD7">
            <v>0</v>
          </cell>
          <cell r="AE7">
            <v>8.6212</v>
          </cell>
          <cell r="AF7">
            <v>11.354000000000001</v>
          </cell>
          <cell r="AG7">
            <v>9.8013999999999992</v>
          </cell>
          <cell r="AH7">
            <v>2.8860000000000001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372.83699999999999</v>
          </cell>
          <cell r="D8">
            <v>673.16200000000003</v>
          </cell>
          <cell r="E8">
            <v>568.31600000000003</v>
          </cell>
          <cell r="F8">
            <v>383.97699999999998</v>
          </cell>
          <cell r="G8" t="str">
            <v>н</v>
          </cell>
          <cell r="H8">
            <v>1</v>
          </cell>
          <cell r="I8">
            <v>45</v>
          </cell>
          <cell r="J8">
            <v>564.15899999999999</v>
          </cell>
          <cell r="K8">
            <v>4.1570000000000391</v>
          </cell>
          <cell r="L8">
            <v>300</v>
          </cell>
          <cell r="M8">
            <v>0</v>
          </cell>
          <cell r="N8">
            <v>100</v>
          </cell>
          <cell r="W8">
            <v>113.6632</v>
          </cell>
          <cell r="X8">
            <v>150</v>
          </cell>
          <cell r="Y8">
            <v>8.2170570598047554</v>
          </cell>
          <cell r="Z8">
            <v>3.3781998043342081</v>
          </cell>
          <cell r="AA8">
            <v>0</v>
          </cell>
          <cell r="AD8">
            <v>0</v>
          </cell>
          <cell r="AE8">
            <v>91.292599999999993</v>
          </cell>
          <cell r="AF8">
            <v>80.465799999999987</v>
          </cell>
          <cell r="AG8">
            <v>77.996600000000001</v>
          </cell>
          <cell r="AH8">
            <v>118.459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311.20299999999997</v>
          </cell>
          <cell r="D9">
            <v>747.21</v>
          </cell>
          <cell r="E9">
            <v>547.47400000000005</v>
          </cell>
          <cell r="F9">
            <v>134.965</v>
          </cell>
          <cell r="G9" t="str">
            <v>ябл</v>
          </cell>
          <cell r="H9">
            <v>1</v>
          </cell>
          <cell r="I9">
            <v>45</v>
          </cell>
          <cell r="J9">
            <v>545.24</v>
          </cell>
          <cell r="K9">
            <v>2.2340000000000373</v>
          </cell>
          <cell r="L9">
            <v>80</v>
          </cell>
          <cell r="M9">
            <v>90</v>
          </cell>
          <cell r="N9">
            <v>60</v>
          </cell>
          <cell r="U9">
            <v>120</v>
          </cell>
          <cell r="V9">
            <v>110</v>
          </cell>
          <cell r="W9">
            <v>91.53</v>
          </cell>
          <cell r="X9">
            <v>140</v>
          </cell>
          <cell r="Y9">
            <v>8.0297716595651707</v>
          </cell>
          <cell r="Z9">
            <v>1.4745438653993226</v>
          </cell>
          <cell r="AA9">
            <v>89.823999999999998</v>
          </cell>
          <cell r="AD9">
            <v>0</v>
          </cell>
          <cell r="AE9">
            <v>92.599799999999988</v>
          </cell>
          <cell r="AF9">
            <v>79.196399999999997</v>
          </cell>
          <cell r="AG9">
            <v>85.59</v>
          </cell>
          <cell r="AH9">
            <v>98.55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918.95699999999999</v>
          </cell>
          <cell r="D10">
            <v>3846.2959999999998</v>
          </cell>
          <cell r="E10">
            <v>1655.6780000000001</v>
          </cell>
          <cell r="F10">
            <v>174.90600000000001</v>
          </cell>
          <cell r="G10" t="str">
            <v>н</v>
          </cell>
          <cell r="H10">
            <v>1</v>
          </cell>
          <cell r="I10">
            <v>45</v>
          </cell>
          <cell r="J10">
            <v>1622.289</v>
          </cell>
          <cell r="K10">
            <v>33.389000000000124</v>
          </cell>
          <cell r="L10">
            <v>600</v>
          </cell>
          <cell r="M10">
            <v>150</v>
          </cell>
          <cell r="N10">
            <v>240</v>
          </cell>
          <cell r="U10">
            <v>420</v>
          </cell>
          <cell r="V10">
            <v>350</v>
          </cell>
          <cell r="W10">
            <v>290.47560000000004</v>
          </cell>
          <cell r="X10">
            <v>400</v>
          </cell>
          <cell r="Y10">
            <v>8.0382173235893113</v>
          </cell>
          <cell r="Z10">
            <v>0.60213663385151794</v>
          </cell>
          <cell r="AA10">
            <v>203.3</v>
          </cell>
          <cell r="AD10">
            <v>0</v>
          </cell>
          <cell r="AE10">
            <v>242.88299999999998</v>
          </cell>
          <cell r="AF10">
            <v>254.72659999999996</v>
          </cell>
          <cell r="AG10">
            <v>282.88200000000001</v>
          </cell>
          <cell r="AH10">
            <v>398.92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140.548</v>
          </cell>
          <cell r="D11">
            <v>298.52499999999998</v>
          </cell>
          <cell r="E11">
            <v>198.78299999999999</v>
          </cell>
          <cell r="F11">
            <v>38.901000000000003</v>
          </cell>
          <cell r="G11">
            <v>0</v>
          </cell>
          <cell r="H11">
            <v>1</v>
          </cell>
          <cell r="I11">
            <v>40</v>
          </cell>
          <cell r="J11">
            <v>206.39099999999999</v>
          </cell>
          <cell r="K11">
            <v>-7.6080000000000041</v>
          </cell>
          <cell r="L11">
            <v>30</v>
          </cell>
          <cell r="M11">
            <v>20</v>
          </cell>
          <cell r="N11">
            <v>40</v>
          </cell>
          <cell r="U11">
            <v>50</v>
          </cell>
          <cell r="V11">
            <v>30</v>
          </cell>
          <cell r="W11">
            <v>32.118999999999993</v>
          </cell>
          <cell r="X11">
            <v>50</v>
          </cell>
          <cell r="Y11">
            <v>8.0606805940409121</v>
          </cell>
          <cell r="Z11">
            <v>1.2111522774681656</v>
          </cell>
          <cell r="AA11">
            <v>38.188000000000002</v>
          </cell>
          <cell r="AD11">
            <v>0</v>
          </cell>
          <cell r="AE11">
            <v>26.320799999999998</v>
          </cell>
          <cell r="AF11">
            <v>27.806999999999999</v>
          </cell>
          <cell r="AG11">
            <v>28.993200000000002</v>
          </cell>
          <cell r="AH11">
            <v>30.038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142</v>
          </cell>
          <cell r="D12">
            <v>124</v>
          </cell>
          <cell r="E12">
            <v>141</v>
          </cell>
          <cell r="F12">
            <v>31</v>
          </cell>
          <cell r="G12">
            <v>0</v>
          </cell>
          <cell r="H12">
            <v>0.5</v>
          </cell>
          <cell r="I12">
            <v>45</v>
          </cell>
          <cell r="J12">
            <v>178</v>
          </cell>
          <cell r="K12">
            <v>-37</v>
          </cell>
          <cell r="L12">
            <v>50</v>
          </cell>
          <cell r="M12">
            <v>50</v>
          </cell>
          <cell r="N12">
            <v>40</v>
          </cell>
          <cell r="V12">
            <v>20</v>
          </cell>
          <cell r="W12">
            <v>28.2</v>
          </cell>
          <cell r="X12">
            <v>40</v>
          </cell>
          <cell r="Y12">
            <v>8.1914893617021285</v>
          </cell>
          <cell r="Z12">
            <v>1.0992907801418439</v>
          </cell>
          <cell r="AA12">
            <v>0</v>
          </cell>
          <cell r="AD12">
            <v>0</v>
          </cell>
          <cell r="AE12">
            <v>26.4</v>
          </cell>
          <cell r="AF12">
            <v>31.6</v>
          </cell>
          <cell r="AG12">
            <v>29.2</v>
          </cell>
          <cell r="AH12">
            <v>4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1024</v>
          </cell>
          <cell r="D13">
            <v>5095</v>
          </cell>
          <cell r="E13">
            <v>1882</v>
          </cell>
          <cell r="F13">
            <v>247</v>
          </cell>
          <cell r="G13" t="str">
            <v>ябл</v>
          </cell>
          <cell r="H13">
            <v>0.4</v>
          </cell>
          <cell r="I13">
            <v>45</v>
          </cell>
          <cell r="J13">
            <v>1912</v>
          </cell>
          <cell r="K13">
            <v>-30</v>
          </cell>
          <cell r="L13">
            <v>300</v>
          </cell>
          <cell r="M13">
            <v>200</v>
          </cell>
          <cell r="N13">
            <v>370</v>
          </cell>
          <cell r="U13">
            <v>400</v>
          </cell>
          <cell r="V13">
            <v>320</v>
          </cell>
          <cell r="W13">
            <v>282.39999999999998</v>
          </cell>
          <cell r="X13">
            <v>400</v>
          </cell>
          <cell r="Y13">
            <v>7.9213881019830037</v>
          </cell>
          <cell r="Z13">
            <v>0.87464589235127488</v>
          </cell>
          <cell r="AA13">
            <v>0</v>
          </cell>
          <cell r="AD13">
            <v>470</v>
          </cell>
          <cell r="AE13">
            <v>274.60000000000002</v>
          </cell>
          <cell r="AF13">
            <v>253.8</v>
          </cell>
          <cell r="AG13">
            <v>252.4</v>
          </cell>
          <cell r="AH13">
            <v>372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2758</v>
          </cell>
          <cell r="D14">
            <v>9746</v>
          </cell>
          <cell r="E14">
            <v>5028</v>
          </cell>
          <cell r="F14">
            <v>781</v>
          </cell>
          <cell r="G14">
            <v>0</v>
          </cell>
          <cell r="H14">
            <v>0.45</v>
          </cell>
          <cell r="I14">
            <v>45</v>
          </cell>
          <cell r="J14">
            <v>5040</v>
          </cell>
          <cell r="K14">
            <v>-12</v>
          </cell>
          <cell r="L14">
            <v>600</v>
          </cell>
          <cell r="M14">
            <v>700</v>
          </cell>
          <cell r="N14">
            <v>700</v>
          </cell>
          <cell r="U14">
            <v>400</v>
          </cell>
          <cell r="V14">
            <v>600</v>
          </cell>
          <cell r="W14">
            <v>579.6</v>
          </cell>
          <cell r="X14">
            <v>800</v>
          </cell>
          <cell r="Y14">
            <v>7.9037267080745339</v>
          </cell>
          <cell r="Z14">
            <v>1.3474810213940649</v>
          </cell>
          <cell r="AA14">
            <v>0</v>
          </cell>
          <cell r="AD14">
            <v>2130</v>
          </cell>
          <cell r="AE14">
            <v>540.4</v>
          </cell>
          <cell r="AF14">
            <v>676</v>
          </cell>
          <cell r="AG14">
            <v>664.8</v>
          </cell>
          <cell r="AH14">
            <v>562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2798</v>
          </cell>
          <cell r="D15">
            <v>7954</v>
          </cell>
          <cell r="E15">
            <v>4645</v>
          </cell>
          <cell r="F15">
            <v>419</v>
          </cell>
          <cell r="G15">
            <v>0</v>
          </cell>
          <cell r="H15">
            <v>0.45</v>
          </cell>
          <cell r="I15">
            <v>45</v>
          </cell>
          <cell r="J15">
            <v>4771</v>
          </cell>
          <cell r="K15">
            <v>-126</v>
          </cell>
          <cell r="L15">
            <v>700</v>
          </cell>
          <cell r="M15">
            <v>1000</v>
          </cell>
          <cell r="N15">
            <v>1100</v>
          </cell>
          <cell r="U15">
            <v>1000</v>
          </cell>
          <cell r="V15">
            <v>1000</v>
          </cell>
          <cell r="W15">
            <v>792.2</v>
          </cell>
          <cell r="X15">
            <v>1100</v>
          </cell>
          <cell r="Y15">
            <v>7.9765210805352176</v>
          </cell>
          <cell r="Z15">
            <v>0.52890684170663971</v>
          </cell>
          <cell r="AA15">
            <v>54</v>
          </cell>
          <cell r="AD15">
            <v>630</v>
          </cell>
          <cell r="AE15">
            <v>564.6</v>
          </cell>
          <cell r="AF15">
            <v>569.4</v>
          </cell>
          <cell r="AG15">
            <v>521.6</v>
          </cell>
          <cell r="AH15">
            <v>956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185</v>
          </cell>
          <cell r="D16">
            <v>82</v>
          </cell>
          <cell r="E16">
            <v>180</v>
          </cell>
          <cell r="F16">
            <v>6</v>
          </cell>
          <cell r="G16">
            <v>0</v>
          </cell>
          <cell r="H16">
            <v>0.5</v>
          </cell>
          <cell r="I16">
            <v>40</v>
          </cell>
          <cell r="J16">
            <v>230</v>
          </cell>
          <cell r="K16">
            <v>-50</v>
          </cell>
          <cell r="L16">
            <v>40</v>
          </cell>
          <cell r="M16">
            <v>80</v>
          </cell>
          <cell r="N16">
            <v>80</v>
          </cell>
          <cell r="V16">
            <v>30</v>
          </cell>
          <cell r="W16">
            <v>36</v>
          </cell>
          <cell r="X16">
            <v>50</v>
          </cell>
          <cell r="Y16">
            <v>7.9444444444444446</v>
          </cell>
          <cell r="Z16">
            <v>0.16666666666666666</v>
          </cell>
          <cell r="AA16">
            <v>0</v>
          </cell>
          <cell r="AD16">
            <v>0</v>
          </cell>
          <cell r="AE16">
            <v>35.4</v>
          </cell>
          <cell r="AF16">
            <v>36.4</v>
          </cell>
          <cell r="AG16">
            <v>29.2</v>
          </cell>
          <cell r="AH16">
            <v>6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75</v>
          </cell>
          <cell r="D17">
            <v>61</v>
          </cell>
          <cell r="E17">
            <v>82</v>
          </cell>
          <cell r="F17">
            <v>54</v>
          </cell>
          <cell r="G17">
            <v>0</v>
          </cell>
          <cell r="H17">
            <v>0.4</v>
          </cell>
          <cell r="I17">
            <v>50</v>
          </cell>
          <cell r="J17">
            <v>91</v>
          </cell>
          <cell r="K17">
            <v>-9</v>
          </cell>
          <cell r="L17">
            <v>0</v>
          </cell>
          <cell r="M17">
            <v>0</v>
          </cell>
          <cell r="N17">
            <v>30</v>
          </cell>
          <cell r="U17">
            <v>20</v>
          </cell>
          <cell r="V17">
            <v>20</v>
          </cell>
          <cell r="W17">
            <v>16.399999999999999</v>
          </cell>
          <cell r="X17">
            <v>20</v>
          </cell>
          <cell r="Y17">
            <v>8.7804878048780495</v>
          </cell>
          <cell r="Z17">
            <v>3.2926829268292686</v>
          </cell>
          <cell r="AA17">
            <v>0</v>
          </cell>
          <cell r="AD17">
            <v>0</v>
          </cell>
          <cell r="AE17">
            <v>13.6</v>
          </cell>
          <cell r="AF17">
            <v>17.399999999999999</v>
          </cell>
          <cell r="AG17">
            <v>15.8</v>
          </cell>
          <cell r="AH17">
            <v>10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214</v>
          </cell>
          <cell r="D18">
            <v>4</v>
          </cell>
          <cell r="E18">
            <v>169</v>
          </cell>
          <cell r="F18">
            <v>45</v>
          </cell>
          <cell r="G18">
            <v>0</v>
          </cell>
          <cell r="H18">
            <v>0.17</v>
          </cell>
          <cell r="I18">
            <v>180</v>
          </cell>
          <cell r="J18">
            <v>182</v>
          </cell>
          <cell r="K18">
            <v>-13</v>
          </cell>
          <cell r="L18">
            <v>0</v>
          </cell>
          <cell r="M18">
            <v>70</v>
          </cell>
          <cell r="N18">
            <v>100</v>
          </cell>
          <cell r="V18">
            <v>100</v>
          </cell>
          <cell r="W18">
            <v>33.799999999999997</v>
          </cell>
          <cell r="Y18">
            <v>9.3195266272189361</v>
          </cell>
          <cell r="Z18">
            <v>1.3313609467455623</v>
          </cell>
          <cell r="AA18">
            <v>0</v>
          </cell>
          <cell r="AD18">
            <v>0</v>
          </cell>
          <cell r="AE18">
            <v>33.6</v>
          </cell>
          <cell r="AF18">
            <v>28.6</v>
          </cell>
          <cell r="AG18">
            <v>20.8</v>
          </cell>
          <cell r="AH18">
            <v>22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128</v>
          </cell>
          <cell r="D19">
            <v>24</v>
          </cell>
          <cell r="E19">
            <v>136</v>
          </cell>
          <cell r="F19">
            <v>10</v>
          </cell>
          <cell r="G19">
            <v>0</v>
          </cell>
          <cell r="H19">
            <v>0.45</v>
          </cell>
          <cell r="I19">
            <v>45</v>
          </cell>
          <cell r="J19">
            <v>149</v>
          </cell>
          <cell r="K19">
            <v>-13</v>
          </cell>
          <cell r="L19">
            <v>50</v>
          </cell>
          <cell r="M19">
            <v>20</v>
          </cell>
          <cell r="N19">
            <v>60</v>
          </cell>
          <cell r="V19">
            <v>40</v>
          </cell>
          <cell r="W19">
            <v>27.2</v>
          </cell>
          <cell r="X19">
            <v>40</v>
          </cell>
          <cell r="Y19">
            <v>8.0882352941176467</v>
          </cell>
          <cell r="Z19">
            <v>0.36764705882352944</v>
          </cell>
          <cell r="AA19">
            <v>0</v>
          </cell>
          <cell r="AD19">
            <v>0</v>
          </cell>
          <cell r="AE19">
            <v>40</v>
          </cell>
          <cell r="AF19">
            <v>38.6</v>
          </cell>
          <cell r="AG19">
            <v>44.6</v>
          </cell>
          <cell r="AH19">
            <v>37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801</v>
          </cell>
          <cell r="D20">
            <v>514</v>
          </cell>
          <cell r="E20">
            <v>620</v>
          </cell>
          <cell r="F20">
            <v>250</v>
          </cell>
          <cell r="G20">
            <v>0</v>
          </cell>
          <cell r="H20">
            <v>0.5</v>
          </cell>
          <cell r="I20">
            <v>60</v>
          </cell>
          <cell r="J20">
            <v>298</v>
          </cell>
          <cell r="K20">
            <v>322</v>
          </cell>
          <cell r="L20">
            <v>100</v>
          </cell>
          <cell r="M20">
            <v>60</v>
          </cell>
          <cell r="N20">
            <v>160</v>
          </cell>
          <cell r="U20">
            <v>120</v>
          </cell>
          <cell r="V20">
            <v>120</v>
          </cell>
          <cell r="W20">
            <v>124</v>
          </cell>
          <cell r="X20">
            <v>180</v>
          </cell>
          <cell r="Y20">
            <v>7.9838709677419351</v>
          </cell>
          <cell r="Z20">
            <v>2.0161290322580645</v>
          </cell>
          <cell r="AA20">
            <v>0</v>
          </cell>
          <cell r="AD20">
            <v>0</v>
          </cell>
          <cell r="AE20">
            <v>125</v>
          </cell>
          <cell r="AF20">
            <v>117.8</v>
          </cell>
          <cell r="AG20">
            <v>116.8</v>
          </cell>
          <cell r="AH20">
            <v>38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247</v>
          </cell>
          <cell r="D21">
            <v>30</v>
          </cell>
          <cell r="E21">
            <v>247</v>
          </cell>
          <cell r="F21">
            <v>1</v>
          </cell>
          <cell r="G21">
            <v>0</v>
          </cell>
          <cell r="H21">
            <v>0.3</v>
          </cell>
          <cell r="I21">
            <v>40</v>
          </cell>
          <cell r="J21">
            <v>295</v>
          </cell>
          <cell r="K21">
            <v>-48</v>
          </cell>
          <cell r="L21">
            <v>80</v>
          </cell>
          <cell r="M21">
            <v>40</v>
          </cell>
          <cell r="N21">
            <v>100</v>
          </cell>
          <cell r="U21">
            <v>50</v>
          </cell>
          <cell r="V21">
            <v>50</v>
          </cell>
          <cell r="W21">
            <v>49.4</v>
          </cell>
          <cell r="X21">
            <v>70</v>
          </cell>
          <cell r="Y21">
            <v>7.9149797570850202</v>
          </cell>
          <cell r="Z21">
            <v>2.0242914979757085E-2</v>
          </cell>
          <cell r="AA21">
            <v>0</v>
          </cell>
          <cell r="AD21">
            <v>0</v>
          </cell>
          <cell r="AE21">
            <v>49.4</v>
          </cell>
          <cell r="AF21">
            <v>50.2</v>
          </cell>
          <cell r="AG21">
            <v>42</v>
          </cell>
          <cell r="AH21">
            <v>25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90</v>
          </cell>
          <cell r="D22">
            <v>42</v>
          </cell>
          <cell r="E22">
            <v>91</v>
          </cell>
          <cell r="F22">
            <v>-1</v>
          </cell>
          <cell r="G22">
            <v>0</v>
          </cell>
          <cell r="H22">
            <v>0.5</v>
          </cell>
          <cell r="I22">
            <v>60</v>
          </cell>
          <cell r="J22">
            <v>101</v>
          </cell>
          <cell r="K22">
            <v>-10</v>
          </cell>
          <cell r="L22">
            <v>0</v>
          </cell>
          <cell r="M22">
            <v>20</v>
          </cell>
          <cell r="N22">
            <v>70</v>
          </cell>
          <cell r="U22">
            <v>20</v>
          </cell>
          <cell r="V22">
            <v>20</v>
          </cell>
          <cell r="W22">
            <v>18.2</v>
          </cell>
          <cell r="X22">
            <v>20</v>
          </cell>
          <cell r="Y22">
            <v>8.1868131868131879</v>
          </cell>
          <cell r="Z22">
            <v>-5.4945054945054944E-2</v>
          </cell>
          <cell r="AA22">
            <v>0</v>
          </cell>
          <cell r="AD22">
            <v>0</v>
          </cell>
          <cell r="AE22">
            <v>13.8</v>
          </cell>
          <cell r="AF22">
            <v>14.2</v>
          </cell>
          <cell r="AG22">
            <v>11.2</v>
          </cell>
          <cell r="AH22">
            <v>7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1588</v>
          </cell>
          <cell r="D23">
            <v>1438</v>
          </cell>
          <cell r="E23">
            <v>1138</v>
          </cell>
          <cell r="F23">
            <v>1465</v>
          </cell>
          <cell r="G23">
            <v>0</v>
          </cell>
          <cell r="H23">
            <v>0.17</v>
          </cell>
          <cell r="I23">
            <v>180</v>
          </cell>
          <cell r="J23">
            <v>1149</v>
          </cell>
          <cell r="K23">
            <v>-11</v>
          </cell>
          <cell r="L23">
            <v>0</v>
          </cell>
          <cell r="M23">
            <v>0</v>
          </cell>
          <cell r="N23">
            <v>0</v>
          </cell>
          <cell r="V23">
            <v>300</v>
          </cell>
          <cell r="W23">
            <v>227.6</v>
          </cell>
          <cell r="X23">
            <v>300</v>
          </cell>
          <cell r="Y23">
            <v>9.0729349736379614</v>
          </cell>
          <cell r="Z23">
            <v>6.4367311072056239</v>
          </cell>
          <cell r="AA23">
            <v>0</v>
          </cell>
          <cell r="AD23">
            <v>0</v>
          </cell>
          <cell r="AE23">
            <v>205.4</v>
          </cell>
          <cell r="AF23">
            <v>191</v>
          </cell>
          <cell r="AG23">
            <v>170.2</v>
          </cell>
          <cell r="AH23">
            <v>222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165</v>
          </cell>
          <cell r="D24">
            <v>152</v>
          </cell>
          <cell r="E24">
            <v>252</v>
          </cell>
          <cell r="F24">
            <v>20</v>
          </cell>
          <cell r="G24">
            <v>0</v>
          </cell>
          <cell r="H24">
            <v>0.38</v>
          </cell>
          <cell r="I24">
            <v>40</v>
          </cell>
          <cell r="J24">
            <v>269</v>
          </cell>
          <cell r="K24">
            <v>-17</v>
          </cell>
          <cell r="L24">
            <v>40</v>
          </cell>
          <cell r="M24">
            <v>40</v>
          </cell>
          <cell r="N24">
            <v>100</v>
          </cell>
          <cell r="U24">
            <v>80</v>
          </cell>
          <cell r="V24">
            <v>50</v>
          </cell>
          <cell r="W24">
            <v>50.4</v>
          </cell>
          <cell r="X24">
            <v>70</v>
          </cell>
          <cell r="Y24">
            <v>7.9365079365079367</v>
          </cell>
          <cell r="Z24">
            <v>0.39682539682539686</v>
          </cell>
          <cell r="AA24">
            <v>0</v>
          </cell>
          <cell r="AD24">
            <v>0</v>
          </cell>
          <cell r="AE24">
            <v>44.4</v>
          </cell>
          <cell r="AF24">
            <v>40.200000000000003</v>
          </cell>
          <cell r="AG24">
            <v>38.799999999999997</v>
          </cell>
          <cell r="AH24">
            <v>49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881</v>
          </cell>
          <cell r="D25">
            <v>233.2</v>
          </cell>
          <cell r="E25">
            <v>886.8</v>
          </cell>
          <cell r="F25">
            <v>85.2</v>
          </cell>
          <cell r="G25">
            <v>0</v>
          </cell>
          <cell r="H25">
            <v>0.35</v>
          </cell>
          <cell r="I25">
            <v>45</v>
          </cell>
          <cell r="J25">
            <v>1323</v>
          </cell>
          <cell r="K25">
            <v>-436.20000000000005</v>
          </cell>
          <cell r="L25">
            <v>300</v>
          </cell>
          <cell r="M25">
            <v>300</v>
          </cell>
          <cell r="N25">
            <v>400</v>
          </cell>
          <cell r="U25">
            <v>250</v>
          </cell>
          <cell r="V25">
            <v>200</v>
          </cell>
          <cell r="W25">
            <v>177.35999999999999</v>
          </cell>
          <cell r="X25">
            <v>200</v>
          </cell>
          <cell r="Y25">
            <v>9.7834912043301774</v>
          </cell>
          <cell r="Z25">
            <v>0.48037889039242226</v>
          </cell>
          <cell r="AA25">
            <v>0</v>
          </cell>
          <cell r="AD25">
            <v>0</v>
          </cell>
          <cell r="AE25">
            <v>186.4</v>
          </cell>
          <cell r="AF25">
            <v>188.6</v>
          </cell>
          <cell r="AG25">
            <v>160.19999999999999</v>
          </cell>
          <cell r="AH25">
            <v>59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215</v>
          </cell>
          <cell r="D26">
            <v>371</v>
          </cell>
          <cell r="E26">
            <v>439</v>
          </cell>
          <cell r="F26">
            <v>142</v>
          </cell>
          <cell r="G26" t="str">
            <v>н</v>
          </cell>
          <cell r="H26">
            <v>0.35</v>
          </cell>
          <cell r="I26">
            <v>45</v>
          </cell>
          <cell r="J26">
            <v>478</v>
          </cell>
          <cell r="K26">
            <v>-39</v>
          </cell>
          <cell r="L26">
            <v>70</v>
          </cell>
          <cell r="M26">
            <v>0</v>
          </cell>
          <cell r="N26">
            <v>0</v>
          </cell>
          <cell r="V26">
            <v>40</v>
          </cell>
          <cell r="W26">
            <v>35</v>
          </cell>
          <cell r="X26">
            <v>40</v>
          </cell>
          <cell r="Y26">
            <v>8.3428571428571434</v>
          </cell>
          <cell r="Z26">
            <v>4.0571428571428569</v>
          </cell>
          <cell r="AA26">
            <v>0</v>
          </cell>
          <cell r="AD26">
            <v>264</v>
          </cell>
          <cell r="AE26">
            <v>32.6</v>
          </cell>
          <cell r="AF26">
            <v>46.4</v>
          </cell>
          <cell r="AG26">
            <v>47.4</v>
          </cell>
          <cell r="AH26">
            <v>25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603</v>
          </cell>
          <cell r="D27">
            <v>72</v>
          </cell>
          <cell r="E27">
            <v>425</v>
          </cell>
          <cell r="F27">
            <v>169</v>
          </cell>
          <cell r="G27">
            <v>0</v>
          </cell>
          <cell r="H27">
            <v>0.35</v>
          </cell>
          <cell r="I27">
            <v>45</v>
          </cell>
          <cell r="J27">
            <v>456</v>
          </cell>
          <cell r="K27">
            <v>-31</v>
          </cell>
          <cell r="L27">
            <v>120</v>
          </cell>
          <cell r="M27">
            <v>90</v>
          </cell>
          <cell r="N27">
            <v>100</v>
          </cell>
          <cell r="V27">
            <v>100</v>
          </cell>
          <cell r="W27">
            <v>85</v>
          </cell>
          <cell r="X27">
            <v>100</v>
          </cell>
          <cell r="Y27">
            <v>7.9882352941176471</v>
          </cell>
          <cell r="Z27">
            <v>1.9882352941176471</v>
          </cell>
          <cell r="AA27">
            <v>0</v>
          </cell>
          <cell r="AD27">
            <v>0</v>
          </cell>
          <cell r="AE27">
            <v>140.6</v>
          </cell>
          <cell r="AF27">
            <v>111.2</v>
          </cell>
          <cell r="AG27">
            <v>91.8</v>
          </cell>
          <cell r="AH27">
            <v>50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699</v>
          </cell>
          <cell r="D28">
            <v>345</v>
          </cell>
          <cell r="E28">
            <v>834</v>
          </cell>
          <cell r="F28">
            <v>161</v>
          </cell>
          <cell r="G28">
            <v>0</v>
          </cell>
          <cell r="H28">
            <v>0.35</v>
          </cell>
          <cell r="I28">
            <v>45</v>
          </cell>
          <cell r="J28">
            <v>1022</v>
          </cell>
          <cell r="K28">
            <v>-188</v>
          </cell>
          <cell r="L28">
            <v>100</v>
          </cell>
          <cell r="M28">
            <v>300</v>
          </cell>
          <cell r="N28">
            <v>300</v>
          </cell>
          <cell r="U28">
            <v>250</v>
          </cell>
          <cell r="V28">
            <v>200</v>
          </cell>
          <cell r="W28">
            <v>166.8</v>
          </cell>
          <cell r="X28">
            <v>200</v>
          </cell>
          <cell r="Y28">
            <v>9.0587529976019177</v>
          </cell>
          <cell r="Z28">
            <v>0.96522781774580324</v>
          </cell>
          <cell r="AA28">
            <v>0</v>
          </cell>
          <cell r="AD28">
            <v>0</v>
          </cell>
          <cell r="AE28">
            <v>171.6</v>
          </cell>
          <cell r="AF28">
            <v>155</v>
          </cell>
          <cell r="AG28">
            <v>138</v>
          </cell>
          <cell r="AH28">
            <v>118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276.10700000000003</v>
          </cell>
          <cell r="D29">
            <v>720.5</v>
          </cell>
          <cell r="E29">
            <v>585.76599999999996</v>
          </cell>
          <cell r="F29">
            <v>94.983000000000004</v>
          </cell>
          <cell r="G29">
            <v>0</v>
          </cell>
          <cell r="H29">
            <v>1</v>
          </cell>
          <cell r="I29">
            <v>50</v>
          </cell>
          <cell r="J29">
            <v>574.49900000000002</v>
          </cell>
          <cell r="K29">
            <v>11.266999999999939</v>
          </cell>
          <cell r="L29">
            <v>180</v>
          </cell>
          <cell r="M29">
            <v>80</v>
          </cell>
          <cell r="N29">
            <v>50</v>
          </cell>
          <cell r="U29">
            <v>60</v>
          </cell>
          <cell r="V29">
            <v>100</v>
          </cell>
          <cell r="W29">
            <v>85.873199999999997</v>
          </cell>
          <cell r="X29">
            <v>130</v>
          </cell>
          <cell r="Y29">
            <v>8.0931303363563956</v>
          </cell>
          <cell r="Z29">
            <v>1.1060843196713295</v>
          </cell>
          <cell r="AA29">
            <v>156.4</v>
          </cell>
          <cell r="AD29">
            <v>0</v>
          </cell>
          <cell r="AE29">
            <v>82.337600000000009</v>
          </cell>
          <cell r="AF29">
            <v>77.06519999999999</v>
          </cell>
          <cell r="AG29">
            <v>86.941400000000002</v>
          </cell>
          <cell r="AH29">
            <v>96.8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4296.2280000000001</v>
          </cell>
          <cell r="D30">
            <v>4665.6859999999997</v>
          </cell>
          <cell r="E30">
            <v>5728.74</v>
          </cell>
          <cell r="F30">
            <v>1307.9860000000001</v>
          </cell>
          <cell r="G30">
            <v>0</v>
          </cell>
          <cell r="H30">
            <v>1</v>
          </cell>
          <cell r="I30">
            <v>50</v>
          </cell>
          <cell r="J30">
            <v>5814.9920000000002</v>
          </cell>
          <cell r="K30">
            <v>-86.252000000000407</v>
          </cell>
          <cell r="L30">
            <v>1900</v>
          </cell>
          <cell r="M30">
            <v>1100</v>
          </cell>
          <cell r="N30">
            <v>1000</v>
          </cell>
          <cell r="U30">
            <v>1300</v>
          </cell>
          <cell r="V30">
            <v>1200</v>
          </cell>
          <cell r="W30">
            <v>1145.748</v>
          </cell>
          <cell r="X30">
            <v>1300</v>
          </cell>
          <cell r="Y30">
            <v>7.9493797938115538</v>
          </cell>
          <cell r="Z30">
            <v>1.1416000726163171</v>
          </cell>
          <cell r="AA30">
            <v>0</v>
          </cell>
          <cell r="AD30">
            <v>0</v>
          </cell>
          <cell r="AE30">
            <v>1067.8601999999998</v>
          </cell>
          <cell r="AF30">
            <v>1093.0262</v>
          </cell>
          <cell r="AG30">
            <v>1124.8902</v>
          </cell>
          <cell r="AH30">
            <v>1280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234.934</v>
          </cell>
          <cell r="D31">
            <v>328.07799999999997</v>
          </cell>
          <cell r="E31">
            <v>311.22000000000003</v>
          </cell>
          <cell r="F31">
            <v>199.08699999999999</v>
          </cell>
          <cell r="G31">
            <v>0</v>
          </cell>
          <cell r="H31">
            <v>1</v>
          </cell>
          <cell r="I31">
            <v>50</v>
          </cell>
          <cell r="J31">
            <v>309.38</v>
          </cell>
          <cell r="K31">
            <v>1.8400000000000318</v>
          </cell>
          <cell r="L31">
            <v>70</v>
          </cell>
          <cell r="M31">
            <v>0</v>
          </cell>
          <cell r="N31">
            <v>50</v>
          </cell>
          <cell r="U31">
            <v>30</v>
          </cell>
          <cell r="V31">
            <v>60</v>
          </cell>
          <cell r="W31">
            <v>62.244000000000007</v>
          </cell>
          <cell r="X31">
            <v>90</v>
          </cell>
          <cell r="Y31">
            <v>8.0182346892873202</v>
          </cell>
          <cell r="Z31">
            <v>3.1984930274403953</v>
          </cell>
          <cell r="AA31">
            <v>0</v>
          </cell>
          <cell r="AD31">
            <v>0</v>
          </cell>
          <cell r="AE31">
            <v>57.9908</v>
          </cell>
          <cell r="AF31">
            <v>63.379999999999995</v>
          </cell>
          <cell r="AG31">
            <v>70.622399999999999</v>
          </cell>
          <cell r="AH31">
            <v>60.18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446.303</v>
          </cell>
          <cell r="D32">
            <v>2036.895</v>
          </cell>
          <cell r="E32">
            <v>1254.5540000000001</v>
          </cell>
          <cell r="F32">
            <v>-14.759</v>
          </cell>
          <cell r="G32">
            <v>0</v>
          </cell>
          <cell r="H32">
            <v>1</v>
          </cell>
          <cell r="I32">
            <v>50</v>
          </cell>
          <cell r="J32">
            <v>1321.6210000000001</v>
          </cell>
          <cell r="K32">
            <v>-67.067000000000007</v>
          </cell>
          <cell r="L32">
            <v>270</v>
          </cell>
          <cell r="M32">
            <v>200</v>
          </cell>
          <cell r="N32">
            <v>200</v>
          </cell>
          <cell r="V32">
            <v>60</v>
          </cell>
          <cell r="W32">
            <v>109.96020000000001</v>
          </cell>
          <cell r="X32">
            <v>170</v>
          </cell>
          <cell r="Y32">
            <v>8.0505582929096153</v>
          </cell>
          <cell r="Z32">
            <v>-0.13422129097618954</v>
          </cell>
          <cell r="AA32">
            <v>704.75300000000004</v>
          </cell>
          <cell r="AD32">
            <v>0</v>
          </cell>
          <cell r="AE32">
            <v>107.16219999999998</v>
          </cell>
          <cell r="AF32">
            <v>109.7766</v>
          </cell>
          <cell r="AG32">
            <v>109.07599999999999</v>
          </cell>
          <cell r="AH32">
            <v>37.659999999999997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184.98099999999999</v>
          </cell>
          <cell r="D33">
            <v>287.8</v>
          </cell>
          <cell r="E33">
            <v>347.62700000000001</v>
          </cell>
          <cell r="F33">
            <v>115.396</v>
          </cell>
          <cell r="G33">
            <v>0</v>
          </cell>
          <cell r="H33">
            <v>1</v>
          </cell>
          <cell r="I33">
            <v>60</v>
          </cell>
          <cell r="J33">
            <v>357.661</v>
          </cell>
          <cell r="K33">
            <v>-10.033999999999992</v>
          </cell>
          <cell r="L33">
            <v>60</v>
          </cell>
          <cell r="M33">
            <v>0</v>
          </cell>
          <cell r="N33">
            <v>50</v>
          </cell>
          <cell r="U33">
            <v>40</v>
          </cell>
          <cell r="V33">
            <v>50</v>
          </cell>
          <cell r="W33">
            <v>47.782400000000003</v>
          </cell>
          <cell r="X33">
            <v>60</v>
          </cell>
          <cell r="Y33">
            <v>7.8563655237074741</v>
          </cell>
          <cell r="Z33">
            <v>2.415031476024645</v>
          </cell>
          <cell r="AA33">
            <v>108.715</v>
          </cell>
          <cell r="AD33">
            <v>0</v>
          </cell>
          <cell r="AE33">
            <v>41.797600000000003</v>
          </cell>
          <cell r="AF33">
            <v>44.308</v>
          </cell>
          <cell r="AG33">
            <v>49.246400000000001</v>
          </cell>
          <cell r="AH33">
            <v>55.89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8431.1560000000009</v>
          </cell>
          <cell r="D34">
            <v>10139.983</v>
          </cell>
          <cell r="E34">
            <v>8789.0849999999991</v>
          </cell>
          <cell r="F34">
            <v>3929.9160000000002</v>
          </cell>
          <cell r="G34">
            <v>0</v>
          </cell>
          <cell r="H34">
            <v>1</v>
          </cell>
          <cell r="I34">
            <v>60</v>
          </cell>
          <cell r="J34">
            <v>8788.3909999999996</v>
          </cell>
          <cell r="K34">
            <v>0.69399999999950523</v>
          </cell>
          <cell r="L34">
            <v>1600</v>
          </cell>
          <cell r="M34">
            <v>1600</v>
          </cell>
          <cell r="N34">
            <v>1600</v>
          </cell>
          <cell r="U34">
            <v>1400</v>
          </cell>
          <cell r="V34">
            <v>1300</v>
          </cell>
          <cell r="W34">
            <v>1757.8169999999998</v>
          </cell>
          <cell r="X34">
            <v>2600</v>
          </cell>
          <cell r="Y34">
            <v>7.9814428919506426</v>
          </cell>
          <cell r="Z34">
            <v>2.2356798233263193</v>
          </cell>
          <cell r="AA34">
            <v>0</v>
          </cell>
          <cell r="AD34">
            <v>0</v>
          </cell>
          <cell r="AE34">
            <v>1844.6304</v>
          </cell>
          <cell r="AF34">
            <v>1930.4482</v>
          </cell>
          <cell r="AG34">
            <v>1923.7186000000002</v>
          </cell>
          <cell r="AH34">
            <v>1716.9480000000001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65.396000000000001</v>
          </cell>
          <cell r="D35">
            <v>47.91</v>
          </cell>
          <cell r="E35">
            <v>66.016000000000005</v>
          </cell>
          <cell r="F35">
            <v>46.41</v>
          </cell>
          <cell r="G35">
            <v>0</v>
          </cell>
          <cell r="H35">
            <v>1</v>
          </cell>
          <cell r="I35">
            <v>50</v>
          </cell>
          <cell r="J35">
            <v>91.51</v>
          </cell>
          <cell r="K35">
            <v>-25.494</v>
          </cell>
          <cell r="L35">
            <v>0</v>
          </cell>
          <cell r="M35">
            <v>20</v>
          </cell>
          <cell r="N35">
            <v>10</v>
          </cell>
          <cell r="V35">
            <v>30</v>
          </cell>
          <cell r="W35">
            <v>13.203200000000001</v>
          </cell>
          <cell r="Y35">
            <v>8.0594098400387786</v>
          </cell>
          <cell r="Z35">
            <v>3.5150569558894809</v>
          </cell>
          <cell r="AA35">
            <v>0</v>
          </cell>
          <cell r="AD35">
            <v>0</v>
          </cell>
          <cell r="AE35">
            <v>11.216800000000001</v>
          </cell>
          <cell r="AF35">
            <v>12.793200000000001</v>
          </cell>
          <cell r="AG35">
            <v>12.84</v>
          </cell>
          <cell r="AH35">
            <v>6.16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348.06099999999998</v>
          </cell>
          <cell r="D36">
            <v>1045.1890000000001</v>
          </cell>
          <cell r="E36">
            <v>447.08800000000002</v>
          </cell>
          <cell r="F36">
            <v>0.88</v>
          </cell>
          <cell r="G36">
            <v>0</v>
          </cell>
          <cell r="H36">
            <v>1</v>
          </cell>
          <cell r="I36">
            <v>50</v>
          </cell>
          <cell r="J36">
            <v>542.01599999999996</v>
          </cell>
          <cell r="K36">
            <v>-94.92799999999994</v>
          </cell>
          <cell r="L36">
            <v>250</v>
          </cell>
          <cell r="M36">
            <v>150</v>
          </cell>
          <cell r="N36">
            <v>160</v>
          </cell>
          <cell r="V36">
            <v>100</v>
          </cell>
          <cell r="W36">
            <v>89.417600000000007</v>
          </cell>
          <cell r="X36">
            <v>60</v>
          </cell>
          <cell r="Y36">
            <v>8.0619475360555413</v>
          </cell>
          <cell r="Z36">
            <v>9.8414629782056316E-3</v>
          </cell>
          <cell r="AA36">
            <v>0</v>
          </cell>
          <cell r="AD36">
            <v>0</v>
          </cell>
          <cell r="AE36">
            <v>94.328800000000001</v>
          </cell>
          <cell r="AF36">
            <v>93.994599999999991</v>
          </cell>
          <cell r="AG36">
            <v>101.1948</v>
          </cell>
          <cell r="AH36">
            <v>17.600000000000001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2837.4430000000002</v>
          </cell>
          <cell r="D37">
            <v>6347.5969999999998</v>
          </cell>
          <cell r="E37">
            <v>4435.5940000000001</v>
          </cell>
          <cell r="F37">
            <v>1449.837</v>
          </cell>
          <cell r="G37">
            <v>0</v>
          </cell>
          <cell r="H37">
            <v>1</v>
          </cell>
          <cell r="I37">
            <v>60</v>
          </cell>
          <cell r="J37">
            <v>4404.0829999999996</v>
          </cell>
          <cell r="K37">
            <v>31.511000000000422</v>
          </cell>
          <cell r="L37">
            <v>1000</v>
          </cell>
          <cell r="M37">
            <v>400</v>
          </cell>
          <cell r="N37">
            <v>1000</v>
          </cell>
          <cell r="U37">
            <v>1200</v>
          </cell>
          <cell r="V37">
            <v>1000</v>
          </cell>
          <cell r="W37">
            <v>887.11879999999996</v>
          </cell>
          <cell r="X37">
            <v>1100</v>
          </cell>
          <cell r="Y37">
            <v>8.0596161416035823</v>
          </cell>
          <cell r="Z37">
            <v>1.6343211303829883</v>
          </cell>
          <cell r="AA37">
            <v>0</v>
          </cell>
          <cell r="AD37">
            <v>0</v>
          </cell>
          <cell r="AE37">
            <v>559.93960000000004</v>
          </cell>
          <cell r="AF37">
            <v>583.34179999999992</v>
          </cell>
          <cell r="AG37">
            <v>596.49720000000002</v>
          </cell>
          <cell r="AH37">
            <v>1101.2429999999999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2938.5</v>
          </cell>
          <cell r="D38">
            <v>7781.174</v>
          </cell>
          <cell r="E38">
            <v>4502.3429999999998</v>
          </cell>
          <cell r="F38">
            <v>1870.3489999999999</v>
          </cell>
          <cell r="G38">
            <v>0</v>
          </cell>
          <cell r="H38">
            <v>1</v>
          </cell>
          <cell r="I38">
            <v>60</v>
          </cell>
          <cell r="J38">
            <v>4412.7430000000004</v>
          </cell>
          <cell r="K38">
            <v>89.599999999999454</v>
          </cell>
          <cell r="L38">
            <v>500</v>
          </cell>
          <cell r="M38">
            <v>900</v>
          </cell>
          <cell r="N38">
            <v>1100</v>
          </cell>
          <cell r="U38">
            <v>1000</v>
          </cell>
          <cell r="V38">
            <v>1000</v>
          </cell>
          <cell r="W38">
            <v>900.46859999999992</v>
          </cell>
          <cell r="X38">
            <v>900</v>
          </cell>
          <cell r="Y38">
            <v>8.0739617128237455</v>
          </cell>
          <cell r="Z38">
            <v>2.0770840871075351</v>
          </cell>
          <cell r="AA38">
            <v>0</v>
          </cell>
          <cell r="AD38">
            <v>0</v>
          </cell>
          <cell r="AE38">
            <v>702.8900000000001</v>
          </cell>
          <cell r="AF38">
            <v>694.89580000000001</v>
          </cell>
          <cell r="AG38">
            <v>775.02120000000002</v>
          </cell>
          <cell r="AH38">
            <v>896.18299999999999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248.32599999999999</v>
          </cell>
          <cell r="D39">
            <v>317.80500000000001</v>
          </cell>
          <cell r="E39">
            <v>303.06299999999999</v>
          </cell>
          <cell r="F39">
            <v>63.404000000000003</v>
          </cell>
          <cell r="G39">
            <v>0</v>
          </cell>
          <cell r="H39">
            <v>1</v>
          </cell>
          <cell r="I39">
            <v>60</v>
          </cell>
          <cell r="J39">
            <v>309.39299999999997</v>
          </cell>
          <cell r="K39">
            <v>-6.3299999999999841</v>
          </cell>
          <cell r="L39">
            <v>100</v>
          </cell>
          <cell r="M39">
            <v>90</v>
          </cell>
          <cell r="N39">
            <v>70</v>
          </cell>
          <cell r="V39">
            <v>80</v>
          </cell>
          <cell r="W39">
            <v>60.6126</v>
          </cell>
          <cell r="X39">
            <v>80</v>
          </cell>
          <cell r="Y39">
            <v>7.9753054645403756</v>
          </cell>
          <cell r="Z39">
            <v>1.0460531308671794</v>
          </cell>
          <cell r="AA39">
            <v>0</v>
          </cell>
          <cell r="AD39">
            <v>0</v>
          </cell>
          <cell r="AE39">
            <v>56.85</v>
          </cell>
          <cell r="AF39">
            <v>57.4876</v>
          </cell>
          <cell r="AG39">
            <v>58.131799999999998</v>
          </cell>
          <cell r="AH39">
            <v>42.286999999999999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177.571</v>
          </cell>
          <cell r="D40">
            <v>364.35199999999998</v>
          </cell>
          <cell r="E40">
            <v>244.70400000000001</v>
          </cell>
          <cell r="F40">
            <v>134.45500000000001</v>
          </cell>
          <cell r="G40">
            <v>0</v>
          </cell>
          <cell r="H40">
            <v>1</v>
          </cell>
          <cell r="I40">
            <v>60</v>
          </cell>
          <cell r="J40">
            <v>324.67399999999998</v>
          </cell>
          <cell r="K40">
            <v>-79.96999999999997</v>
          </cell>
          <cell r="L40">
            <v>120</v>
          </cell>
          <cell r="M40">
            <v>0</v>
          </cell>
          <cell r="N40">
            <v>50</v>
          </cell>
          <cell r="U40">
            <v>50</v>
          </cell>
          <cell r="V40">
            <v>50</v>
          </cell>
          <cell r="W40">
            <v>48.940800000000003</v>
          </cell>
          <cell r="X40">
            <v>50</v>
          </cell>
          <cell r="Y40">
            <v>9.2858106120047079</v>
          </cell>
          <cell r="Z40">
            <v>2.7472987772982869</v>
          </cell>
          <cell r="AA40">
            <v>0</v>
          </cell>
          <cell r="AD40">
            <v>0</v>
          </cell>
          <cell r="AE40">
            <v>61.478400000000001</v>
          </cell>
          <cell r="AF40">
            <v>53.621799999999993</v>
          </cell>
          <cell r="AG40">
            <v>63.531799999999997</v>
          </cell>
          <cell r="AH40">
            <v>32.56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38.027000000000001</v>
          </cell>
          <cell r="D41">
            <v>10.063000000000001</v>
          </cell>
          <cell r="E41">
            <v>25.465</v>
          </cell>
          <cell r="F41">
            <v>12.561999999999999</v>
          </cell>
          <cell r="G41">
            <v>0</v>
          </cell>
          <cell r="H41">
            <v>1</v>
          </cell>
          <cell r="I41">
            <v>180</v>
          </cell>
          <cell r="J41">
            <v>25.728000000000002</v>
          </cell>
          <cell r="K41">
            <v>-0.26300000000000168</v>
          </cell>
          <cell r="L41">
            <v>30</v>
          </cell>
          <cell r="M41">
            <v>0</v>
          </cell>
          <cell r="N41">
            <v>0</v>
          </cell>
          <cell r="W41">
            <v>5.093</v>
          </cell>
          <cell r="X41">
            <v>30</v>
          </cell>
          <cell r="Y41">
            <v>14.247398389946985</v>
          </cell>
          <cell r="Z41">
            <v>2.4665226781857452</v>
          </cell>
          <cell r="AA41">
            <v>0</v>
          </cell>
          <cell r="AD41">
            <v>0</v>
          </cell>
          <cell r="AE41">
            <v>4.6375999999999999</v>
          </cell>
          <cell r="AF41">
            <v>3.9694000000000003</v>
          </cell>
          <cell r="AG41">
            <v>5.4</v>
          </cell>
          <cell r="AH41">
            <v>3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414.517</v>
          </cell>
          <cell r="D42">
            <v>655.99</v>
          </cell>
          <cell r="E42">
            <v>573.75900000000001</v>
          </cell>
          <cell r="F42">
            <v>311.834</v>
          </cell>
          <cell r="G42">
            <v>0</v>
          </cell>
          <cell r="H42">
            <v>1</v>
          </cell>
          <cell r="I42">
            <v>60</v>
          </cell>
          <cell r="J42">
            <v>554.83100000000002</v>
          </cell>
          <cell r="K42">
            <v>18.927999999999997</v>
          </cell>
          <cell r="L42">
            <v>100</v>
          </cell>
          <cell r="M42">
            <v>80</v>
          </cell>
          <cell r="N42">
            <v>150</v>
          </cell>
          <cell r="V42">
            <v>120</v>
          </cell>
          <cell r="W42">
            <v>114.7518</v>
          </cell>
          <cell r="X42">
            <v>120</v>
          </cell>
          <cell r="Y42">
            <v>7.6847073422813414</v>
          </cell>
          <cell r="Z42">
            <v>2.7174649983703958</v>
          </cell>
          <cell r="AA42">
            <v>0</v>
          </cell>
          <cell r="AD42">
            <v>0</v>
          </cell>
          <cell r="AE42">
            <v>104.5998</v>
          </cell>
          <cell r="AF42">
            <v>113.69739999999999</v>
          </cell>
          <cell r="AG42">
            <v>121.8416</v>
          </cell>
          <cell r="AH42">
            <v>79.38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37.319000000000003</v>
          </cell>
          <cell r="D43">
            <v>135.07400000000001</v>
          </cell>
          <cell r="E43">
            <v>36.5</v>
          </cell>
          <cell r="F43">
            <v>1.5489999999999999</v>
          </cell>
          <cell r="G43" t="str">
            <v>н</v>
          </cell>
          <cell r="H43">
            <v>1</v>
          </cell>
          <cell r="I43">
            <v>35</v>
          </cell>
          <cell r="J43">
            <v>35.854999999999997</v>
          </cell>
          <cell r="K43">
            <v>0.64500000000000313</v>
          </cell>
          <cell r="L43">
            <v>30</v>
          </cell>
          <cell r="M43">
            <v>0</v>
          </cell>
          <cell r="N43">
            <v>10</v>
          </cell>
          <cell r="V43">
            <v>10</v>
          </cell>
          <cell r="W43">
            <v>7.3</v>
          </cell>
          <cell r="X43">
            <v>10</v>
          </cell>
          <cell r="Y43">
            <v>8.431369863013698</v>
          </cell>
          <cell r="Z43">
            <v>0.21219178082191781</v>
          </cell>
          <cell r="AA43">
            <v>0</v>
          </cell>
          <cell r="AD43">
            <v>0</v>
          </cell>
          <cell r="AE43">
            <v>7.6869999999999949</v>
          </cell>
          <cell r="AF43">
            <v>7.497399999999999</v>
          </cell>
          <cell r="AG43">
            <v>10.512</v>
          </cell>
          <cell r="AH43">
            <v>7.3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83.055000000000007</v>
          </cell>
          <cell r="D44">
            <v>144.48500000000001</v>
          </cell>
          <cell r="E44">
            <v>123.282</v>
          </cell>
          <cell r="F44">
            <v>23.69</v>
          </cell>
          <cell r="G44">
            <v>0</v>
          </cell>
          <cell r="H44">
            <v>1</v>
          </cell>
          <cell r="I44">
            <v>30</v>
          </cell>
          <cell r="J44">
            <v>182.43700000000001</v>
          </cell>
          <cell r="K44">
            <v>-59.155000000000015</v>
          </cell>
          <cell r="L44">
            <v>60</v>
          </cell>
          <cell r="M44">
            <v>30</v>
          </cell>
          <cell r="N44">
            <v>30</v>
          </cell>
          <cell r="V44">
            <v>20</v>
          </cell>
          <cell r="W44">
            <v>18.339199999999998</v>
          </cell>
          <cell r="X44">
            <v>20</v>
          </cell>
          <cell r="Y44">
            <v>10.016249345663933</v>
          </cell>
          <cell r="Z44">
            <v>1.2917684522770898</v>
          </cell>
          <cell r="AA44">
            <v>31.585999999999999</v>
          </cell>
          <cell r="AD44">
            <v>0</v>
          </cell>
          <cell r="AE44">
            <v>24.541800000000002</v>
          </cell>
          <cell r="AF44">
            <v>19.704999999999998</v>
          </cell>
          <cell r="AG44">
            <v>23.736000000000001</v>
          </cell>
          <cell r="AH44">
            <v>0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96.552000000000007</v>
          </cell>
          <cell r="D45">
            <v>177.12799999999999</v>
          </cell>
          <cell r="E45">
            <v>153.72</v>
          </cell>
          <cell r="F45">
            <v>3.206</v>
          </cell>
          <cell r="G45" t="str">
            <v>н</v>
          </cell>
          <cell r="H45">
            <v>1</v>
          </cell>
          <cell r="I45">
            <v>30</v>
          </cell>
          <cell r="J45">
            <v>176.61799999999999</v>
          </cell>
          <cell r="K45">
            <v>-22.897999999999996</v>
          </cell>
          <cell r="L45">
            <v>70</v>
          </cell>
          <cell r="M45">
            <v>30</v>
          </cell>
          <cell r="N45">
            <v>30</v>
          </cell>
          <cell r="U45">
            <v>30</v>
          </cell>
          <cell r="V45">
            <v>40</v>
          </cell>
          <cell r="W45">
            <v>30.744</v>
          </cell>
          <cell r="X45">
            <v>40</v>
          </cell>
          <cell r="Y45">
            <v>7.910681759042415</v>
          </cell>
          <cell r="Z45">
            <v>0.10428051001821494</v>
          </cell>
          <cell r="AA45">
            <v>0</v>
          </cell>
          <cell r="AD45">
            <v>0</v>
          </cell>
          <cell r="AE45">
            <v>24.237399999999997</v>
          </cell>
          <cell r="AF45">
            <v>26.876200000000001</v>
          </cell>
          <cell r="AG45">
            <v>28.727999999999998</v>
          </cell>
          <cell r="AH45">
            <v>31.5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736.30700000000002</v>
          </cell>
          <cell r="D46">
            <v>3022.9110000000001</v>
          </cell>
          <cell r="E46">
            <v>1614.04</v>
          </cell>
          <cell r="F46">
            <v>-4.6550000000000002</v>
          </cell>
          <cell r="G46">
            <v>0</v>
          </cell>
          <cell r="H46">
            <v>1</v>
          </cell>
          <cell r="I46">
            <v>30</v>
          </cell>
          <cell r="J46">
            <v>1629.7449999999999</v>
          </cell>
          <cell r="K46">
            <v>-15.704999999999927</v>
          </cell>
          <cell r="L46">
            <v>400</v>
          </cell>
          <cell r="M46">
            <v>350</v>
          </cell>
          <cell r="N46">
            <v>500</v>
          </cell>
          <cell r="U46">
            <v>300</v>
          </cell>
          <cell r="V46">
            <v>340</v>
          </cell>
          <cell r="W46">
            <v>290.38119999999998</v>
          </cell>
          <cell r="X46">
            <v>350</v>
          </cell>
          <cell r="Y46">
            <v>7.6979673615234061</v>
          </cell>
          <cell r="Z46">
            <v>-1.6030652122107081E-2</v>
          </cell>
          <cell r="AA46">
            <v>162.13399999999999</v>
          </cell>
          <cell r="AD46">
            <v>0</v>
          </cell>
          <cell r="AE46">
            <v>251.22219999999999</v>
          </cell>
          <cell r="AF46">
            <v>253.68339999999998</v>
          </cell>
          <cell r="AG46">
            <v>263.07820000000004</v>
          </cell>
          <cell r="AH46">
            <v>308.17599999999999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67.63</v>
          </cell>
          <cell r="D47">
            <v>60.671999999999997</v>
          </cell>
          <cell r="E47">
            <v>96.48</v>
          </cell>
          <cell r="F47">
            <v>30.481999999999999</v>
          </cell>
          <cell r="G47">
            <v>0</v>
          </cell>
          <cell r="H47">
            <v>1</v>
          </cell>
          <cell r="I47">
            <v>40</v>
          </cell>
          <cell r="J47">
            <v>100.221</v>
          </cell>
          <cell r="K47">
            <v>-3.7409999999999997</v>
          </cell>
          <cell r="L47">
            <v>0</v>
          </cell>
          <cell r="M47">
            <v>30</v>
          </cell>
          <cell r="N47">
            <v>0</v>
          </cell>
          <cell r="U47">
            <v>40</v>
          </cell>
          <cell r="V47">
            <v>30</v>
          </cell>
          <cell r="W47">
            <v>19.295999999999999</v>
          </cell>
          <cell r="X47">
            <v>30</v>
          </cell>
          <cell r="Y47">
            <v>8.3168532338308463</v>
          </cell>
          <cell r="Z47">
            <v>1.5797056384742951</v>
          </cell>
          <cell r="AA47">
            <v>0</v>
          </cell>
          <cell r="AD47">
            <v>0</v>
          </cell>
          <cell r="AE47">
            <v>13.372</v>
          </cell>
          <cell r="AF47">
            <v>14.950399999999998</v>
          </cell>
          <cell r="AG47">
            <v>15.276</v>
          </cell>
          <cell r="AH47">
            <v>34.840000000000003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139.029</v>
          </cell>
          <cell r="D48">
            <v>548.47</v>
          </cell>
          <cell r="E48">
            <v>225.167</v>
          </cell>
          <cell r="F48">
            <v>-6.85</v>
          </cell>
          <cell r="G48" t="str">
            <v>н</v>
          </cell>
          <cell r="H48">
            <v>1</v>
          </cell>
          <cell r="I48">
            <v>35</v>
          </cell>
          <cell r="J48">
            <v>272.07499999999999</v>
          </cell>
          <cell r="K48">
            <v>-46.907999999999987</v>
          </cell>
          <cell r="L48">
            <v>70</v>
          </cell>
          <cell r="M48">
            <v>120</v>
          </cell>
          <cell r="N48">
            <v>30</v>
          </cell>
          <cell r="V48">
            <v>20</v>
          </cell>
          <cell r="W48">
            <v>30.681999999999999</v>
          </cell>
          <cell r="X48">
            <v>20</v>
          </cell>
          <cell r="Y48">
            <v>8.2507659213871332</v>
          </cell>
          <cell r="Z48">
            <v>-0.22325793624926668</v>
          </cell>
          <cell r="AA48">
            <v>71.757000000000005</v>
          </cell>
          <cell r="AD48">
            <v>0</v>
          </cell>
          <cell r="AE48">
            <v>39.696599999999997</v>
          </cell>
          <cell r="AF48">
            <v>26.314599999999995</v>
          </cell>
          <cell r="AG48">
            <v>27.157999999999998</v>
          </cell>
          <cell r="AH48">
            <v>6.85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171.477</v>
          </cell>
          <cell r="D49">
            <v>27.175000000000001</v>
          </cell>
          <cell r="E49">
            <v>149.04</v>
          </cell>
          <cell r="F49">
            <v>46.851999999999997</v>
          </cell>
          <cell r="G49">
            <v>0</v>
          </cell>
          <cell r="H49">
            <v>1</v>
          </cell>
          <cell r="I49">
            <v>30</v>
          </cell>
          <cell r="J49">
            <v>148.857</v>
          </cell>
          <cell r="K49">
            <v>0.18299999999999272</v>
          </cell>
          <cell r="L49">
            <v>0</v>
          </cell>
          <cell r="M49">
            <v>40</v>
          </cell>
          <cell r="N49">
            <v>40</v>
          </cell>
          <cell r="U49">
            <v>30</v>
          </cell>
          <cell r="V49">
            <v>40</v>
          </cell>
          <cell r="W49">
            <v>29.808</v>
          </cell>
          <cell r="X49">
            <v>30</v>
          </cell>
          <cell r="Y49">
            <v>7.610440150295223</v>
          </cell>
          <cell r="Z49">
            <v>1.5717928073000536</v>
          </cell>
          <cell r="AA49">
            <v>0</v>
          </cell>
          <cell r="AD49">
            <v>0</v>
          </cell>
          <cell r="AE49">
            <v>24.6</v>
          </cell>
          <cell r="AF49">
            <v>35.092599999999997</v>
          </cell>
          <cell r="AG49">
            <v>22.246400000000001</v>
          </cell>
          <cell r="AH49">
            <v>26.22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216.77600000000001</v>
          </cell>
          <cell r="D50">
            <v>225.65600000000001</v>
          </cell>
          <cell r="E50">
            <v>338.90499999999997</v>
          </cell>
          <cell r="F50">
            <v>94.231999999999999</v>
          </cell>
          <cell r="G50" t="str">
            <v>н</v>
          </cell>
          <cell r="H50">
            <v>1</v>
          </cell>
          <cell r="I50">
            <v>45</v>
          </cell>
          <cell r="J50">
            <v>351.70100000000002</v>
          </cell>
          <cell r="K50">
            <v>-12.796000000000049</v>
          </cell>
          <cell r="L50">
            <v>60</v>
          </cell>
          <cell r="M50">
            <v>100</v>
          </cell>
          <cell r="N50">
            <v>70</v>
          </cell>
          <cell r="U50">
            <v>50</v>
          </cell>
          <cell r="V50">
            <v>70</v>
          </cell>
          <cell r="W50">
            <v>67.780999999999992</v>
          </cell>
          <cell r="X50">
            <v>100</v>
          </cell>
          <cell r="Y50">
            <v>8.0292707395877905</v>
          </cell>
          <cell r="Z50">
            <v>1.3902421032442722</v>
          </cell>
          <cell r="AA50">
            <v>0</v>
          </cell>
          <cell r="AD50">
            <v>0</v>
          </cell>
          <cell r="AE50">
            <v>62.847400000000007</v>
          </cell>
          <cell r="AF50">
            <v>57.761400000000002</v>
          </cell>
          <cell r="AG50">
            <v>61.503999999999998</v>
          </cell>
          <cell r="AH50">
            <v>66.495000000000005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229.59899999999999</v>
          </cell>
          <cell r="D51">
            <v>242.84399999999999</v>
          </cell>
          <cell r="E51">
            <v>266.95999999999998</v>
          </cell>
          <cell r="F51">
            <v>87.25</v>
          </cell>
          <cell r="G51" t="str">
            <v>н</v>
          </cell>
          <cell r="H51">
            <v>1</v>
          </cell>
          <cell r="I51">
            <v>45</v>
          </cell>
          <cell r="J51">
            <v>338.5</v>
          </cell>
          <cell r="K51">
            <v>-71.54000000000002</v>
          </cell>
          <cell r="L51">
            <v>70</v>
          </cell>
          <cell r="M51">
            <v>100</v>
          </cell>
          <cell r="N51">
            <v>50</v>
          </cell>
          <cell r="V51">
            <v>39.798000000000002</v>
          </cell>
          <cell r="W51">
            <v>53.391999999999996</v>
          </cell>
          <cell r="X51">
            <v>80</v>
          </cell>
          <cell r="Y51">
            <v>7.9983518130056943</v>
          </cell>
          <cell r="Z51">
            <v>1.6341399460593349</v>
          </cell>
          <cell r="AA51">
            <v>0</v>
          </cell>
          <cell r="AD51">
            <v>0</v>
          </cell>
          <cell r="AE51">
            <v>48.016399999999997</v>
          </cell>
          <cell r="AF51">
            <v>50.899799999999999</v>
          </cell>
          <cell r="AG51">
            <v>53.127800000000001</v>
          </cell>
          <cell r="AH51">
            <v>48.28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216.56200000000001</v>
          </cell>
          <cell r="D52">
            <v>210.554</v>
          </cell>
          <cell r="E52">
            <v>244.24</v>
          </cell>
          <cell r="F52">
            <v>103.333</v>
          </cell>
          <cell r="G52" t="str">
            <v>н</v>
          </cell>
          <cell r="H52">
            <v>1</v>
          </cell>
          <cell r="I52">
            <v>45</v>
          </cell>
          <cell r="J52">
            <v>246.78100000000001</v>
          </cell>
          <cell r="K52">
            <v>-2.5409999999999968</v>
          </cell>
          <cell r="L52">
            <v>40</v>
          </cell>
          <cell r="M52">
            <v>80</v>
          </cell>
          <cell r="N52">
            <v>50</v>
          </cell>
          <cell r="V52">
            <v>50</v>
          </cell>
          <cell r="W52">
            <v>48.847999999999999</v>
          </cell>
          <cell r="X52">
            <v>70</v>
          </cell>
          <cell r="Y52">
            <v>8.0521822797248603</v>
          </cell>
          <cell r="Z52">
            <v>2.1153987880773011</v>
          </cell>
          <cell r="AA52">
            <v>0</v>
          </cell>
          <cell r="AD52">
            <v>0</v>
          </cell>
          <cell r="AE52">
            <v>48.946599999999997</v>
          </cell>
          <cell r="AF52">
            <v>48.003</v>
          </cell>
          <cell r="AG52">
            <v>47.872199999999999</v>
          </cell>
          <cell r="AH52">
            <v>39.76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1907</v>
          </cell>
          <cell r="D53">
            <v>1906</v>
          </cell>
          <cell r="E53">
            <v>1935</v>
          </cell>
          <cell r="F53">
            <v>267</v>
          </cell>
          <cell r="G53" t="str">
            <v>акк</v>
          </cell>
          <cell r="H53">
            <v>0.35</v>
          </cell>
          <cell r="I53">
            <v>40</v>
          </cell>
          <cell r="J53">
            <v>1476</v>
          </cell>
          <cell r="K53">
            <v>459</v>
          </cell>
          <cell r="L53">
            <v>450</v>
          </cell>
          <cell r="M53">
            <v>450</v>
          </cell>
          <cell r="N53">
            <v>500</v>
          </cell>
          <cell r="U53">
            <v>400</v>
          </cell>
          <cell r="V53">
            <v>450</v>
          </cell>
          <cell r="W53">
            <v>387</v>
          </cell>
          <cell r="X53">
            <v>450</v>
          </cell>
          <cell r="Y53">
            <v>7.666666666666667</v>
          </cell>
          <cell r="Z53">
            <v>0.68992248062015504</v>
          </cell>
          <cell r="AA53">
            <v>0</v>
          </cell>
          <cell r="AD53">
            <v>0</v>
          </cell>
          <cell r="AE53">
            <v>401.8</v>
          </cell>
          <cell r="AF53">
            <v>369.4</v>
          </cell>
          <cell r="AG53">
            <v>340</v>
          </cell>
          <cell r="AH53">
            <v>272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4198</v>
          </cell>
          <cell r="D54">
            <v>9402</v>
          </cell>
          <cell r="E54">
            <v>5311</v>
          </cell>
          <cell r="F54">
            <v>1594</v>
          </cell>
          <cell r="G54" t="str">
            <v>акк</v>
          </cell>
          <cell r="H54">
            <v>0.4</v>
          </cell>
          <cell r="I54">
            <v>40</v>
          </cell>
          <cell r="J54">
            <v>4071</v>
          </cell>
          <cell r="K54">
            <v>1240</v>
          </cell>
          <cell r="L54">
            <v>1000</v>
          </cell>
          <cell r="M54">
            <v>800</v>
          </cell>
          <cell r="N54">
            <v>800</v>
          </cell>
          <cell r="U54">
            <v>900</v>
          </cell>
          <cell r="V54">
            <v>1000</v>
          </cell>
          <cell r="W54">
            <v>941</v>
          </cell>
          <cell r="X54">
            <v>1200</v>
          </cell>
          <cell r="Y54">
            <v>7.7513283740701384</v>
          </cell>
          <cell r="Z54">
            <v>1.6939426142401701</v>
          </cell>
          <cell r="AA54">
            <v>54</v>
          </cell>
          <cell r="AD54">
            <v>552</v>
          </cell>
          <cell r="AE54">
            <v>862.8</v>
          </cell>
          <cell r="AF54">
            <v>881.2</v>
          </cell>
          <cell r="AG54">
            <v>937.8</v>
          </cell>
          <cell r="AH54">
            <v>691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3456</v>
          </cell>
          <cell r="D55">
            <v>2924</v>
          </cell>
          <cell r="E55">
            <v>3980</v>
          </cell>
          <cell r="F55">
            <v>1797</v>
          </cell>
          <cell r="G55">
            <v>0</v>
          </cell>
          <cell r="H55">
            <v>0.45</v>
          </cell>
          <cell r="I55">
            <v>45</v>
          </cell>
          <cell r="J55">
            <v>3992</v>
          </cell>
          <cell r="K55">
            <v>-12</v>
          </cell>
          <cell r="L55">
            <v>900</v>
          </cell>
          <cell r="M55">
            <v>0</v>
          </cell>
          <cell r="N55">
            <v>500</v>
          </cell>
          <cell r="U55">
            <v>500</v>
          </cell>
          <cell r="V55">
            <v>700</v>
          </cell>
          <cell r="W55">
            <v>678</v>
          </cell>
          <cell r="X55">
            <v>1000</v>
          </cell>
          <cell r="Y55">
            <v>7.9601769911504423</v>
          </cell>
          <cell r="Z55">
            <v>2.6504424778761062</v>
          </cell>
          <cell r="AA55">
            <v>0</v>
          </cell>
          <cell r="AD55">
            <v>590</v>
          </cell>
          <cell r="AE55">
            <v>753.6</v>
          </cell>
          <cell r="AF55">
            <v>788.2</v>
          </cell>
          <cell r="AG55">
            <v>704.4</v>
          </cell>
          <cell r="AH55">
            <v>842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937.56</v>
          </cell>
          <cell r="D56">
            <v>620.51099999999997</v>
          </cell>
          <cell r="E56">
            <v>555.529</v>
          </cell>
          <cell r="F56">
            <v>300</v>
          </cell>
          <cell r="G56" t="str">
            <v>оконч</v>
          </cell>
          <cell r="H56">
            <v>1</v>
          </cell>
          <cell r="I56">
            <v>40</v>
          </cell>
          <cell r="J56">
            <v>558.84900000000005</v>
          </cell>
          <cell r="K56">
            <v>-3.32000000000005</v>
          </cell>
          <cell r="L56">
            <v>0</v>
          </cell>
          <cell r="M56">
            <v>40</v>
          </cell>
          <cell r="N56">
            <v>100</v>
          </cell>
          <cell r="U56">
            <v>170</v>
          </cell>
          <cell r="V56">
            <v>100</v>
          </cell>
          <cell r="W56">
            <v>111.1058</v>
          </cell>
          <cell r="X56">
            <v>180</v>
          </cell>
          <cell r="Y56">
            <v>8.0103828963024437</v>
          </cell>
          <cell r="Z56">
            <v>2.7001290661693629</v>
          </cell>
          <cell r="AA56">
            <v>0</v>
          </cell>
          <cell r="AD56">
            <v>0</v>
          </cell>
          <cell r="AE56">
            <v>162.25140000000002</v>
          </cell>
          <cell r="AF56">
            <v>167.58539999999999</v>
          </cell>
          <cell r="AG56">
            <v>185.2</v>
          </cell>
          <cell r="AH56">
            <v>132.30000000000001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661</v>
          </cell>
          <cell r="D57">
            <v>815</v>
          </cell>
          <cell r="E57">
            <v>455</v>
          </cell>
          <cell r="F57">
            <v>1008</v>
          </cell>
          <cell r="G57">
            <v>0</v>
          </cell>
          <cell r="H57">
            <v>0.1</v>
          </cell>
          <cell r="I57">
            <v>730</v>
          </cell>
          <cell r="J57">
            <v>468</v>
          </cell>
          <cell r="K57">
            <v>-13</v>
          </cell>
          <cell r="L57">
            <v>0</v>
          </cell>
          <cell r="M57">
            <v>0</v>
          </cell>
          <cell r="N57">
            <v>0</v>
          </cell>
          <cell r="W57">
            <v>91</v>
          </cell>
          <cell r="Y57">
            <v>11.076923076923077</v>
          </cell>
          <cell r="Z57">
            <v>11.076923076923077</v>
          </cell>
          <cell r="AA57">
            <v>0</v>
          </cell>
          <cell r="AD57">
            <v>0</v>
          </cell>
          <cell r="AE57">
            <v>80</v>
          </cell>
          <cell r="AF57">
            <v>64</v>
          </cell>
          <cell r="AG57">
            <v>89.4</v>
          </cell>
          <cell r="AH57">
            <v>65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110</v>
          </cell>
          <cell r="D58">
            <v>1</v>
          </cell>
          <cell r="E58">
            <v>48</v>
          </cell>
          <cell r="F58">
            <v>62</v>
          </cell>
          <cell r="G58" t="str">
            <v>нов</v>
          </cell>
          <cell r="H58">
            <v>0.4</v>
          </cell>
          <cell r="I58" t="e">
            <v>#N/A</v>
          </cell>
          <cell r="J58">
            <v>54</v>
          </cell>
          <cell r="K58">
            <v>-6</v>
          </cell>
          <cell r="L58">
            <v>0</v>
          </cell>
          <cell r="M58">
            <v>0</v>
          </cell>
          <cell r="N58">
            <v>0</v>
          </cell>
          <cell r="W58">
            <v>9.6</v>
          </cell>
          <cell r="X58">
            <v>20</v>
          </cell>
          <cell r="Y58">
            <v>8.5416666666666679</v>
          </cell>
          <cell r="Z58">
            <v>6.4583333333333339</v>
          </cell>
          <cell r="AA58">
            <v>0</v>
          </cell>
          <cell r="AD58">
            <v>0</v>
          </cell>
          <cell r="AE58">
            <v>10.199999999999999</v>
          </cell>
          <cell r="AF58">
            <v>14.8</v>
          </cell>
          <cell r="AG58">
            <v>5.2</v>
          </cell>
          <cell r="AH58">
            <v>6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962</v>
          </cell>
          <cell r="D59">
            <v>839</v>
          </cell>
          <cell r="E59">
            <v>1226</v>
          </cell>
          <cell r="F59">
            <v>137</v>
          </cell>
          <cell r="G59">
            <v>0</v>
          </cell>
          <cell r="H59">
            <v>0.35</v>
          </cell>
          <cell r="I59">
            <v>40</v>
          </cell>
          <cell r="J59">
            <v>1280</v>
          </cell>
          <cell r="K59">
            <v>-54</v>
          </cell>
          <cell r="L59">
            <v>300</v>
          </cell>
          <cell r="M59">
            <v>350</v>
          </cell>
          <cell r="N59">
            <v>350</v>
          </cell>
          <cell r="U59">
            <v>200</v>
          </cell>
          <cell r="V59">
            <v>300</v>
          </cell>
          <cell r="W59">
            <v>245.2</v>
          </cell>
          <cell r="X59">
            <v>300</v>
          </cell>
          <cell r="Y59">
            <v>7.8996737357259388</v>
          </cell>
          <cell r="Z59">
            <v>0.5587275693311583</v>
          </cell>
          <cell r="AA59">
            <v>0</v>
          </cell>
          <cell r="AD59">
            <v>0</v>
          </cell>
          <cell r="AE59">
            <v>235.2</v>
          </cell>
          <cell r="AF59">
            <v>225.6</v>
          </cell>
          <cell r="AG59">
            <v>212</v>
          </cell>
          <cell r="AH59">
            <v>222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199.001</v>
          </cell>
          <cell r="D60">
            <v>149.339</v>
          </cell>
          <cell r="E60">
            <v>258.43900000000002</v>
          </cell>
          <cell r="F60">
            <v>87.046999999999997</v>
          </cell>
          <cell r="G60">
            <v>0</v>
          </cell>
          <cell r="H60">
            <v>1</v>
          </cell>
          <cell r="I60">
            <v>40</v>
          </cell>
          <cell r="J60">
            <v>263.14</v>
          </cell>
          <cell r="K60">
            <v>-4.700999999999965</v>
          </cell>
          <cell r="L60">
            <v>0</v>
          </cell>
          <cell r="M60">
            <v>80</v>
          </cell>
          <cell r="N60">
            <v>50</v>
          </cell>
          <cell r="V60">
            <v>50</v>
          </cell>
          <cell r="W60">
            <v>41.327000000000005</v>
          </cell>
          <cell r="X60">
            <v>60</v>
          </cell>
          <cell r="Y60">
            <v>7.9136399932247681</v>
          </cell>
          <cell r="Z60">
            <v>2.1062985457449122</v>
          </cell>
          <cell r="AA60">
            <v>51.804000000000002</v>
          </cell>
          <cell r="AD60">
            <v>0</v>
          </cell>
          <cell r="AE60">
            <v>42.712600000000002</v>
          </cell>
          <cell r="AF60">
            <v>42.915599999999998</v>
          </cell>
          <cell r="AG60">
            <v>38.898000000000003</v>
          </cell>
          <cell r="AH60">
            <v>49.335000000000001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1593</v>
          </cell>
          <cell r="D61">
            <v>3427</v>
          </cell>
          <cell r="E61">
            <v>2698</v>
          </cell>
          <cell r="F61">
            <v>294</v>
          </cell>
          <cell r="G61">
            <v>0</v>
          </cell>
          <cell r="H61">
            <v>0.4</v>
          </cell>
          <cell r="I61">
            <v>35</v>
          </cell>
          <cell r="J61">
            <v>2784</v>
          </cell>
          <cell r="K61">
            <v>-86</v>
          </cell>
          <cell r="L61">
            <v>1000</v>
          </cell>
          <cell r="M61">
            <v>500</v>
          </cell>
          <cell r="N61">
            <v>600</v>
          </cell>
          <cell r="U61">
            <v>550</v>
          </cell>
          <cell r="V61">
            <v>500</v>
          </cell>
          <cell r="W61">
            <v>539.6</v>
          </cell>
          <cell r="X61">
            <v>700</v>
          </cell>
          <cell r="Y61">
            <v>7.679762787249814</v>
          </cell>
          <cell r="Z61">
            <v>0.54484803558191253</v>
          </cell>
          <cell r="AA61">
            <v>0</v>
          </cell>
          <cell r="AD61">
            <v>0</v>
          </cell>
          <cell r="AE61">
            <v>514</v>
          </cell>
          <cell r="AF61">
            <v>493.4</v>
          </cell>
          <cell r="AG61">
            <v>513.6</v>
          </cell>
          <cell r="AH61">
            <v>579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2494</v>
          </cell>
          <cell r="D62">
            <v>3464</v>
          </cell>
          <cell r="E62">
            <v>3270</v>
          </cell>
          <cell r="F62">
            <v>1105</v>
          </cell>
          <cell r="G62">
            <v>0</v>
          </cell>
          <cell r="H62">
            <v>0.4</v>
          </cell>
          <cell r="I62">
            <v>40</v>
          </cell>
          <cell r="J62">
            <v>3352</v>
          </cell>
          <cell r="K62">
            <v>-82</v>
          </cell>
          <cell r="L62">
            <v>900</v>
          </cell>
          <cell r="M62">
            <v>600</v>
          </cell>
          <cell r="N62">
            <v>500</v>
          </cell>
          <cell r="U62">
            <v>500</v>
          </cell>
          <cell r="V62">
            <v>600</v>
          </cell>
          <cell r="W62">
            <v>654</v>
          </cell>
          <cell r="X62">
            <v>800</v>
          </cell>
          <cell r="Y62">
            <v>7.6529051987767582</v>
          </cell>
          <cell r="Z62">
            <v>1.6896024464831805</v>
          </cell>
          <cell r="AA62">
            <v>0</v>
          </cell>
          <cell r="AD62">
            <v>0</v>
          </cell>
          <cell r="AE62">
            <v>702.8</v>
          </cell>
          <cell r="AF62">
            <v>666</v>
          </cell>
          <cell r="AG62">
            <v>677.4</v>
          </cell>
          <cell r="AH62">
            <v>579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83.201999999999998</v>
          </cell>
          <cell r="D63">
            <v>22.942</v>
          </cell>
          <cell r="E63">
            <v>76.504999999999995</v>
          </cell>
          <cell r="F63">
            <v>26.779</v>
          </cell>
          <cell r="G63" t="str">
            <v>лид, я</v>
          </cell>
          <cell r="H63">
            <v>1</v>
          </cell>
          <cell r="I63">
            <v>40</v>
          </cell>
          <cell r="J63">
            <v>78.924999999999997</v>
          </cell>
          <cell r="K63">
            <v>-2.4200000000000017</v>
          </cell>
          <cell r="L63">
            <v>0</v>
          </cell>
          <cell r="M63">
            <v>30</v>
          </cell>
          <cell r="N63">
            <v>0</v>
          </cell>
          <cell r="U63">
            <v>30</v>
          </cell>
          <cell r="V63">
            <v>20</v>
          </cell>
          <cell r="W63">
            <v>15.300999999999998</v>
          </cell>
          <cell r="X63">
            <v>20</v>
          </cell>
          <cell r="Y63">
            <v>8.2856676034246135</v>
          </cell>
          <cell r="Z63">
            <v>1.75014704921247</v>
          </cell>
          <cell r="AA63">
            <v>0</v>
          </cell>
          <cell r="AD63">
            <v>0</v>
          </cell>
          <cell r="AE63">
            <v>18.149999999999999</v>
          </cell>
          <cell r="AF63">
            <v>14.801599999999999</v>
          </cell>
          <cell r="AG63">
            <v>12.298</v>
          </cell>
          <cell r="AH63">
            <v>25.024999999999999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464.33699999999999</v>
          </cell>
          <cell r="D64">
            <v>507.42500000000001</v>
          </cell>
          <cell r="E64">
            <v>466</v>
          </cell>
          <cell r="F64">
            <v>241</v>
          </cell>
          <cell r="G64" t="str">
            <v>акк</v>
          </cell>
          <cell r="H64">
            <v>1</v>
          </cell>
          <cell r="I64">
            <v>40</v>
          </cell>
          <cell r="J64">
            <v>194.06200000000001</v>
          </cell>
          <cell r="K64">
            <v>271.93799999999999</v>
          </cell>
          <cell r="L64">
            <v>50</v>
          </cell>
          <cell r="M64">
            <v>40</v>
          </cell>
          <cell r="N64">
            <v>50</v>
          </cell>
          <cell r="U64">
            <v>90</v>
          </cell>
          <cell r="V64">
            <v>80</v>
          </cell>
          <cell r="W64">
            <v>84.6126</v>
          </cell>
          <cell r="X64">
            <v>120</v>
          </cell>
          <cell r="Y64">
            <v>7.9302609776794473</v>
          </cell>
          <cell r="Z64">
            <v>2.8482755523409042</v>
          </cell>
          <cell r="AA64">
            <v>42.936999999999998</v>
          </cell>
          <cell r="AD64">
            <v>0</v>
          </cell>
          <cell r="AE64">
            <v>76.748400000000004</v>
          </cell>
          <cell r="AF64">
            <v>70.599999999999994</v>
          </cell>
          <cell r="AG64">
            <v>86.4</v>
          </cell>
          <cell r="AH64">
            <v>32.174999999999997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944</v>
          </cell>
          <cell r="D65">
            <v>1073</v>
          </cell>
          <cell r="E65">
            <v>1322</v>
          </cell>
          <cell r="F65">
            <v>136</v>
          </cell>
          <cell r="G65" t="str">
            <v>лид, я</v>
          </cell>
          <cell r="H65">
            <v>0.35</v>
          </cell>
          <cell r="I65">
            <v>40</v>
          </cell>
          <cell r="J65">
            <v>1348</v>
          </cell>
          <cell r="K65">
            <v>-26</v>
          </cell>
          <cell r="L65">
            <v>350</v>
          </cell>
          <cell r="M65">
            <v>400</v>
          </cell>
          <cell r="N65">
            <v>350</v>
          </cell>
          <cell r="U65">
            <v>220</v>
          </cell>
          <cell r="V65">
            <v>300</v>
          </cell>
          <cell r="W65">
            <v>264.39999999999998</v>
          </cell>
          <cell r="X65">
            <v>350</v>
          </cell>
          <cell r="Y65">
            <v>7.965204236006052</v>
          </cell>
          <cell r="Z65">
            <v>0.51437216338880487</v>
          </cell>
          <cell r="AA65">
            <v>0</v>
          </cell>
          <cell r="AD65">
            <v>0</v>
          </cell>
          <cell r="AE65">
            <v>245.6</v>
          </cell>
          <cell r="AF65">
            <v>234.8</v>
          </cell>
          <cell r="AG65">
            <v>229.4</v>
          </cell>
          <cell r="AH65">
            <v>212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1448</v>
          </cell>
          <cell r="D66">
            <v>1042</v>
          </cell>
          <cell r="E66">
            <v>1743</v>
          </cell>
          <cell r="F66">
            <v>107</v>
          </cell>
          <cell r="G66" t="str">
            <v>неакк</v>
          </cell>
          <cell r="H66">
            <v>0.35</v>
          </cell>
          <cell r="I66">
            <v>40</v>
          </cell>
          <cell r="J66">
            <v>1774</v>
          </cell>
          <cell r="K66">
            <v>-31</v>
          </cell>
          <cell r="L66">
            <v>400</v>
          </cell>
          <cell r="M66">
            <v>500</v>
          </cell>
          <cell r="N66">
            <v>600</v>
          </cell>
          <cell r="U66">
            <v>300</v>
          </cell>
          <cell r="V66">
            <v>300</v>
          </cell>
          <cell r="W66">
            <v>348.6</v>
          </cell>
          <cell r="X66">
            <v>450</v>
          </cell>
          <cell r="Y66">
            <v>7.6219162363740676</v>
          </cell>
          <cell r="Z66">
            <v>0.30694205393000573</v>
          </cell>
          <cell r="AA66">
            <v>0</v>
          </cell>
          <cell r="AD66">
            <v>0</v>
          </cell>
          <cell r="AE66">
            <v>337.2</v>
          </cell>
          <cell r="AF66">
            <v>325.60000000000002</v>
          </cell>
          <cell r="AG66">
            <v>286.8</v>
          </cell>
          <cell r="AH66">
            <v>300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738</v>
          </cell>
          <cell r="D67">
            <v>1020</v>
          </cell>
          <cell r="E67">
            <v>1051</v>
          </cell>
          <cell r="F67">
            <v>191</v>
          </cell>
          <cell r="G67">
            <v>0</v>
          </cell>
          <cell r="H67">
            <v>0.4</v>
          </cell>
          <cell r="I67">
            <v>35</v>
          </cell>
          <cell r="J67">
            <v>1070</v>
          </cell>
          <cell r="K67">
            <v>-19</v>
          </cell>
          <cell r="L67">
            <v>250</v>
          </cell>
          <cell r="M67">
            <v>0</v>
          </cell>
          <cell r="N67">
            <v>250</v>
          </cell>
          <cell r="U67">
            <v>160</v>
          </cell>
          <cell r="V67">
            <v>500</v>
          </cell>
          <cell r="W67">
            <v>210.2</v>
          </cell>
          <cell r="X67">
            <v>250</v>
          </cell>
          <cell r="Y67">
            <v>7.616555661274977</v>
          </cell>
          <cell r="Z67">
            <v>0.90865842055185542</v>
          </cell>
          <cell r="AA67">
            <v>0</v>
          </cell>
          <cell r="AD67">
            <v>0</v>
          </cell>
          <cell r="AE67">
            <v>183.2</v>
          </cell>
          <cell r="AF67">
            <v>192.4</v>
          </cell>
          <cell r="AG67">
            <v>191.4</v>
          </cell>
          <cell r="AH67">
            <v>160</v>
          </cell>
          <cell r="AI67" t="str">
            <v>м-300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119.98099999999999</v>
          </cell>
          <cell r="D68">
            <v>208.495</v>
          </cell>
          <cell r="E68">
            <v>233.67099999999999</v>
          </cell>
          <cell r="F68">
            <v>18.448</v>
          </cell>
          <cell r="G68">
            <v>0</v>
          </cell>
          <cell r="H68">
            <v>1</v>
          </cell>
          <cell r="I68">
            <v>50</v>
          </cell>
          <cell r="J68">
            <v>251.30500000000001</v>
          </cell>
          <cell r="K68">
            <v>-17.634000000000015</v>
          </cell>
          <cell r="L68">
            <v>80</v>
          </cell>
          <cell r="M68">
            <v>60</v>
          </cell>
          <cell r="N68">
            <v>80</v>
          </cell>
          <cell r="U68">
            <v>30</v>
          </cell>
          <cell r="V68">
            <v>40</v>
          </cell>
          <cell r="W68">
            <v>46.734200000000001</v>
          </cell>
          <cell r="X68">
            <v>70</v>
          </cell>
          <cell r="Y68">
            <v>8.09788120905033</v>
          </cell>
          <cell r="Z68">
            <v>0.39474303614911566</v>
          </cell>
          <cell r="AA68">
            <v>0</v>
          </cell>
          <cell r="AD68">
            <v>0</v>
          </cell>
          <cell r="AE68">
            <v>41.181200000000004</v>
          </cell>
          <cell r="AF68">
            <v>30.448199999999996</v>
          </cell>
          <cell r="AG68">
            <v>38.183399999999999</v>
          </cell>
          <cell r="AH68">
            <v>36.261000000000003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702.36599999999999</v>
          </cell>
          <cell r="D69">
            <v>1220.0450000000001</v>
          </cell>
          <cell r="E69">
            <v>808.97500000000002</v>
          </cell>
          <cell r="F69">
            <v>26.045000000000002</v>
          </cell>
          <cell r="G69" t="str">
            <v>н</v>
          </cell>
          <cell r="H69">
            <v>1</v>
          </cell>
          <cell r="I69">
            <v>50</v>
          </cell>
          <cell r="J69">
            <v>802.37</v>
          </cell>
          <cell r="K69">
            <v>6.6050000000000182</v>
          </cell>
          <cell r="L69">
            <v>200</v>
          </cell>
          <cell r="M69">
            <v>200</v>
          </cell>
          <cell r="N69">
            <v>300</v>
          </cell>
          <cell r="U69">
            <v>160</v>
          </cell>
          <cell r="V69">
            <v>170</v>
          </cell>
          <cell r="W69">
            <v>161.79500000000002</v>
          </cell>
          <cell r="X69">
            <v>240</v>
          </cell>
          <cell r="Y69">
            <v>8.0104144133007811</v>
          </cell>
          <cell r="Z69">
            <v>0.16097530826045303</v>
          </cell>
          <cell r="AA69">
            <v>0</v>
          </cell>
          <cell r="AD69">
            <v>0</v>
          </cell>
          <cell r="AE69">
            <v>191.26840000000001</v>
          </cell>
          <cell r="AF69">
            <v>157.24039999999999</v>
          </cell>
          <cell r="AG69">
            <v>168.529</v>
          </cell>
          <cell r="AH69">
            <v>174.79499999999999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86.509</v>
          </cell>
          <cell r="D70">
            <v>120.81</v>
          </cell>
          <cell r="E70">
            <v>79.501999999999995</v>
          </cell>
          <cell r="F70">
            <v>7.0069999999999997</v>
          </cell>
          <cell r="G70">
            <v>0</v>
          </cell>
          <cell r="H70">
            <v>1</v>
          </cell>
          <cell r="I70">
            <v>50</v>
          </cell>
          <cell r="J70">
            <v>82.575999999999993</v>
          </cell>
          <cell r="K70">
            <v>-3.0739999999999981</v>
          </cell>
          <cell r="L70">
            <v>40</v>
          </cell>
          <cell r="M70">
            <v>40</v>
          </cell>
          <cell r="N70">
            <v>0</v>
          </cell>
          <cell r="V70">
            <v>20</v>
          </cell>
          <cell r="W70">
            <v>15.900399999999999</v>
          </cell>
          <cell r="X70">
            <v>20</v>
          </cell>
          <cell r="Y70">
            <v>7.9876606877814398</v>
          </cell>
          <cell r="Z70">
            <v>0.44068073759150711</v>
          </cell>
          <cell r="AA70">
            <v>0</v>
          </cell>
          <cell r="AD70">
            <v>0</v>
          </cell>
          <cell r="AE70">
            <v>19.811799999999998</v>
          </cell>
          <cell r="AF70">
            <v>14.3888</v>
          </cell>
          <cell r="AG70">
            <v>16.8</v>
          </cell>
          <cell r="AH70">
            <v>13.502000000000001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1415.415</v>
          </cell>
          <cell r="D71">
            <v>2453.6790000000001</v>
          </cell>
          <cell r="E71">
            <v>2091.4479999999999</v>
          </cell>
          <cell r="F71">
            <v>752.31500000000005</v>
          </cell>
          <cell r="G71">
            <v>0</v>
          </cell>
          <cell r="H71">
            <v>1</v>
          </cell>
          <cell r="I71">
            <v>40</v>
          </cell>
          <cell r="J71">
            <v>2095.3229999999999</v>
          </cell>
          <cell r="K71">
            <v>-3.875</v>
          </cell>
          <cell r="L71">
            <v>800</v>
          </cell>
          <cell r="M71">
            <v>50</v>
          </cell>
          <cell r="N71">
            <v>300</v>
          </cell>
          <cell r="U71">
            <v>400</v>
          </cell>
          <cell r="V71">
            <v>400</v>
          </cell>
          <cell r="W71">
            <v>418.28959999999995</v>
          </cell>
          <cell r="X71">
            <v>600</v>
          </cell>
          <cell r="Y71">
            <v>7.8948054171081479</v>
          </cell>
          <cell r="Z71">
            <v>1.7985505735739071</v>
          </cell>
          <cell r="AA71">
            <v>0</v>
          </cell>
          <cell r="AD71">
            <v>0</v>
          </cell>
          <cell r="AE71">
            <v>364.37139999999999</v>
          </cell>
          <cell r="AF71">
            <v>367.93340000000001</v>
          </cell>
          <cell r="AG71">
            <v>411.86</v>
          </cell>
          <cell r="AH71">
            <v>492.75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2621</v>
          </cell>
          <cell r="D72">
            <v>6926</v>
          </cell>
          <cell r="E72">
            <v>8431</v>
          </cell>
          <cell r="F72">
            <v>14</v>
          </cell>
          <cell r="G72">
            <v>0</v>
          </cell>
          <cell r="H72">
            <v>0.45</v>
          </cell>
          <cell r="I72">
            <v>50</v>
          </cell>
          <cell r="J72">
            <v>8988</v>
          </cell>
          <cell r="K72">
            <v>-557</v>
          </cell>
          <cell r="L72">
            <v>1000</v>
          </cell>
          <cell r="M72">
            <v>1200</v>
          </cell>
          <cell r="N72">
            <v>1700</v>
          </cell>
          <cell r="U72">
            <v>500</v>
          </cell>
          <cell r="V72">
            <v>800</v>
          </cell>
          <cell r="W72">
            <v>726.2</v>
          </cell>
          <cell r="X72">
            <v>800</v>
          </cell>
          <cell r="Y72">
            <v>8.2814651611126404</v>
          </cell>
          <cell r="Z72">
            <v>1.9278435692646652E-2</v>
          </cell>
          <cell r="AA72">
            <v>0</v>
          </cell>
          <cell r="AD72">
            <v>4800</v>
          </cell>
          <cell r="AE72">
            <v>610</v>
          </cell>
          <cell r="AF72">
            <v>609.6</v>
          </cell>
          <cell r="AG72">
            <v>626.20000000000005</v>
          </cell>
          <cell r="AH72">
            <v>328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3293</v>
          </cell>
          <cell r="D73">
            <v>10023</v>
          </cell>
          <cell r="E73">
            <v>6138</v>
          </cell>
          <cell r="F73">
            <v>1359</v>
          </cell>
          <cell r="G73" t="str">
            <v>акяб</v>
          </cell>
          <cell r="H73">
            <v>0.45</v>
          </cell>
          <cell r="I73">
            <v>50</v>
          </cell>
          <cell r="J73">
            <v>6121</v>
          </cell>
          <cell r="K73">
            <v>17</v>
          </cell>
          <cell r="L73">
            <v>800</v>
          </cell>
          <cell r="M73">
            <v>1000</v>
          </cell>
          <cell r="N73">
            <v>600</v>
          </cell>
          <cell r="V73">
            <v>800</v>
          </cell>
          <cell r="W73">
            <v>655.6</v>
          </cell>
          <cell r="X73">
            <v>1000</v>
          </cell>
          <cell r="Y73">
            <v>8.4792556436851729</v>
          </cell>
          <cell r="Z73">
            <v>2.0729103111653449</v>
          </cell>
          <cell r="AA73">
            <v>120</v>
          </cell>
          <cell r="AD73">
            <v>2740</v>
          </cell>
          <cell r="AE73">
            <v>539</v>
          </cell>
          <cell r="AF73">
            <v>640.6</v>
          </cell>
          <cell r="AG73">
            <v>598.20000000000005</v>
          </cell>
          <cell r="AH73">
            <v>757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1201</v>
          </cell>
          <cell r="D74">
            <v>199</v>
          </cell>
          <cell r="E74">
            <v>684</v>
          </cell>
          <cell r="F74">
            <v>520</v>
          </cell>
          <cell r="G74">
            <v>0</v>
          </cell>
          <cell r="H74">
            <v>0.45</v>
          </cell>
          <cell r="I74">
            <v>50</v>
          </cell>
          <cell r="J74">
            <v>1102</v>
          </cell>
          <cell r="K74">
            <v>-418</v>
          </cell>
          <cell r="L74">
            <v>200</v>
          </cell>
          <cell r="M74">
            <v>300</v>
          </cell>
          <cell r="N74">
            <v>250</v>
          </cell>
          <cell r="U74">
            <v>100</v>
          </cell>
          <cell r="V74">
            <v>150</v>
          </cell>
          <cell r="W74">
            <v>136.80000000000001</v>
          </cell>
          <cell r="X74">
            <v>150</v>
          </cell>
          <cell r="Y74">
            <v>12.207602339181285</v>
          </cell>
          <cell r="Z74">
            <v>3.8011695906432745</v>
          </cell>
          <cell r="AA74">
            <v>0</v>
          </cell>
          <cell r="AD74">
            <v>0</v>
          </cell>
          <cell r="AE74">
            <v>241.8</v>
          </cell>
          <cell r="AF74">
            <v>207.6</v>
          </cell>
          <cell r="AG74">
            <v>194.4</v>
          </cell>
          <cell r="AH74">
            <v>8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262</v>
          </cell>
          <cell r="D75">
            <v>442</v>
          </cell>
          <cell r="E75">
            <v>280</v>
          </cell>
          <cell r="F75">
            <v>71</v>
          </cell>
          <cell r="G75">
            <v>0</v>
          </cell>
          <cell r="H75">
            <v>0.4</v>
          </cell>
          <cell r="I75">
            <v>40</v>
          </cell>
          <cell r="J75">
            <v>488</v>
          </cell>
          <cell r="K75">
            <v>-208</v>
          </cell>
          <cell r="L75">
            <v>230</v>
          </cell>
          <cell r="M75">
            <v>100</v>
          </cell>
          <cell r="N75">
            <v>0</v>
          </cell>
          <cell r="U75">
            <v>70</v>
          </cell>
          <cell r="V75">
            <v>70</v>
          </cell>
          <cell r="W75">
            <v>56</v>
          </cell>
          <cell r="X75">
            <v>70</v>
          </cell>
          <cell r="Y75">
            <v>10.910714285714286</v>
          </cell>
          <cell r="Z75">
            <v>1.2678571428571428</v>
          </cell>
          <cell r="AA75">
            <v>0</v>
          </cell>
          <cell r="AD75">
            <v>0</v>
          </cell>
          <cell r="AE75">
            <v>67.599999999999994</v>
          </cell>
          <cell r="AF75">
            <v>66</v>
          </cell>
          <cell r="AG75">
            <v>64.2</v>
          </cell>
          <cell r="AH75">
            <v>0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247</v>
          </cell>
          <cell r="D76">
            <v>1046</v>
          </cell>
          <cell r="E76">
            <v>363</v>
          </cell>
          <cell r="F76">
            <v>19</v>
          </cell>
          <cell r="G76">
            <v>0</v>
          </cell>
          <cell r="H76">
            <v>0.4</v>
          </cell>
          <cell r="I76">
            <v>40</v>
          </cell>
          <cell r="J76">
            <v>370</v>
          </cell>
          <cell r="K76">
            <v>-7</v>
          </cell>
          <cell r="L76">
            <v>180</v>
          </cell>
          <cell r="M76">
            <v>200</v>
          </cell>
          <cell r="N76">
            <v>80</v>
          </cell>
          <cell r="W76">
            <v>72.599999999999994</v>
          </cell>
          <cell r="X76">
            <v>80</v>
          </cell>
          <cell r="Y76">
            <v>7.6997245179063363</v>
          </cell>
          <cell r="Z76">
            <v>0.26170798898071629</v>
          </cell>
          <cell r="AA76">
            <v>0</v>
          </cell>
          <cell r="AD76">
            <v>0</v>
          </cell>
          <cell r="AE76">
            <v>71.2</v>
          </cell>
          <cell r="AF76">
            <v>68</v>
          </cell>
          <cell r="AG76">
            <v>67.8</v>
          </cell>
          <cell r="AH76">
            <v>39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900.99099999999999</v>
          </cell>
          <cell r="D77">
            <v>3128.7489999999998</v>
          </cell>
          <cell r="E77">
            <v>1333</v>
          </cell>
          <cell r="F77">
            <v>660</v>
          </cell>
          <cell r="G77" t="str">
            <v>ак апр</v>
          </cell>
          <cell r="H77">
            <v>1</v>
          </cell>
          <cell r="I77">
            <v>50</v>
          </cell>
          <cell r="J77">
            <v>1040.8699999999999</v>
          </cell>
          <cell r="K77">
            <v>292.13000000000011</v>
          </cell>
          <cell r="L77">
            <v>900</v>
          </cell>
          <cell r="M77">
            <v>200</v>
          </cell>
          <cell r="N77">
            <v>200</v>
          </cell>
          <cell r="U77">
            <v>200</v>
          </cell>
          <cell r="V77">
            <v>100</v>
          </cell>
          <cell r="W77">
            <v>225.56180000000001</v>
          </cell>
          <cell r="X77">
            <v>200</v>
          </cell>
          <cell r="Y77">
            <v>10.906102008407451</v>
          </cell>
          <cell r="Z77">
            <v>2.9260273681093163</v>
          </cell>
          <cell r="AA77">
            <v>205.191</v>
          </cell>
          <cell r="AD77">
            <v>0</v>
          </cell>
          <cell r="AE77">
            <v>169.73239999999998</v>
          </cell>
          <cell r="AF77">
            <v>160.1498</v>
          </cell>
          <cell r="AG77">
            <v>154.73699999999999</v>
          </cell>
          <cell r="AH77">
            <v>182.92500000000001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767</v>
          </cell>
          <cell r="D78">
            <v>513</v>
          </cell>
          <cell r="E78">
            <v>369</v>
          </cell>
          <cell r="F78">
            <v>899</v>
          </cell>
          <cell r="G78">
            <v>0</v>
          </cell>
          <cell r="H78">
            <v>0.1</v>
          </cell>
          <cell r="I78">
            <v>730</v>
          </cell>
          <cell r="J78">
            <v>384</v>
          </cell>
          <cell r="K78">
            <v>-15</v>
          </cell>
          <cell r="L78">
            <v>0</v>
          </cell>
          <cell r="M78">
            <v>0</v>
          </cell>
          <cell r="N78">
            <v>0</v>
          </cell>
          <cell r="W78">
            <v>73.8</v>
          </cell>
          <cell r="Y78">
            <v>12.181571815718158</v>
          </cell>
          <cell r="Z78">
            <v>12.181571815718158</v>
          </cell>
          <cell r="AA78">
            <v>0</v>
          </cell>
          <cell r="AD78">
            <v>0</v>
          </cell>
          <cell r="AE78">
            <v>62</v>
          </cell>
          <cell r="AF78">
            <v>48.2</v>
          </cell>
          <cell r="AG78">
            <v>52</v>
          </cell>
          <cell r="AH78">
            <v>54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120.788</v>
          </cell>
          <cell r="D79">
            <v>235.81200000000001</v>
          </cell>
          <cell r="E79">
            <v>113.696</v>
          </cell>
          <cell r="F79">
            <v>12.512</v>
          </cell>
          <cell r="G79">
            <v>0</v>
          </cell>
          <cell r="H79">
            <v>1</v>
          </cell>
          <cell r="I79">
            <v>50</v>
          </cell>
          <cell r="J79">
            <v>163.60400000000001</v>
          </cell>
          <cell r="K79">
            <v>-49.908000000000015</v>
          </cell>
          <cell r="L79">
            <v>80</v>
          </cell>
          <cell r="M79">
            <v>40</v>
          </cell>
          <cell r="N79">
            <v>40</v>
          </cell>
          <cell r="U79">
            <v>20</v>
          </cell>
          <cell r="V79">
            <v>20</v>
          </cell>
          <cell r="W79">
            <v>22.7392</v>
          </cell>
          <cell r="Y79">
            <v>9.345623416830847</v>
          </cell>
          <cell r="Z79">
            <v>0.55023923444976075</v>
          </cell>
          <cell r="AA79">
            <v>0</v>
          </cell>
          <cell r="AD79">
            <v>0</v>
          </cell>
          <cell r="AE79">
            <v>28.538400000000003</v>
          </cell>
          <cell r="AF79">
            <v>24.968</v>
          </cell>
          <cell r="AG79">
            <v>28.454799999999999</v>
          </cell>
          <cell r="AH79">
            <v>5.42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2018</v>
          </cell>
          <cell r="D80">
            <v>8836</v>
          </cell>
          <cell r="E80">
            <v>3624</v>
          </cell>
          <cell r="F80">
            <v>463</v>
          </cell>
          <cell r="G80">
            <v>0</v>
          </cell>
          <cell r="H80">
            <v>0.4</v>
          </cell>
          <cell r="I80">
            <v>40</v>
          </cell>
          <cell r="J80">
            <v>3665</v>
          </cell>
          <cell r="K80">
            <v>-41</v>
          </cell>
          <cell r="L80">
            <v>700</v>
          </cell>
          <cell r="M80">
            <v>900</v>
          </cell>
          <cell r="N80">
            <v>700</v>
          </cell>
          <cell r="U80">
            <v>500</v>
          </cell>
          <cell r="V80">
            <v>500</v>
          </cell>
          <cell r="W80">
            <v>594</v>
          </cell>
          <cell r="X80">
            <v>800</v>
          </cell>
          <cell r="Y80">
            <v>7.6818181818181817</v>
          </cell>
          <cell r="Z80">
            <v>0.77946127946127941</v>
          </cell>
          <cell r="AA80">
            <v>0</v>
          </cell>
          <cell r="AD80">
            <v>654</v>
          </cell>
          <cell r="AE80">
            <v>499.8</v>
          </cell>
          <cell r="AF80">
            <v>535</v>
          </cell>
          <cell r="AG80">
            <v>544.79999999999995</v>
          </cell>
          <cell r="AH80">
            <v>592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1461</v>
          </cell>
          <cell r="D81">
            <v>4623</v>
          </cell>
          <cell r="E81">
            <v>2036</v>
          </cell>
          <cell r="F81">
            <v>78</v>
          </cell>
          <cell r="G81">
            <v>0</v>
          </cell>
          <cell r="H81">
            <v>0.4</v>
          </cell>
          <cell r="I81">
            <v>40</v>
          </cell>
          <cell r="J81">
            <v>2129</v>
          </cell>
          <cell r="K81">
            <v>-93</v>
          </cell>
          <cell r="L81">
            <v>600</v>
          </cell>
          <cell r="M81">
            <v>900</v>
          </cell>
          <cell r="N81">
            <v>400</v>
          </cell>
          <cell r="U81">
            <v>300</v>
          </cell>
          <cell r="V81">
            <v>300</v>
          </cell>
          <cell r="W81">
            <v>407.2</v>
          </cell>
          <cell r="X81">
            <v>500</v>
          </cell>
          <cell r="Y81">
            <v>7.5589390962671912</v>
          </cell>
          <cell r="Z81">
            <v>0.19155206286836934</v>
          </cell>
          <cell r="AA81">
            <v>0</v>
          </cell>
          <cell r="AD81">
            <v>0</v>
          </cell>
          <cell r="AE81">
            <v>383.8</v>
          </cell>
          <cell r="AF81">
            <v>372.6</v>
          </cell>
          <cell r="AG81">
            <v>358.2</v>
          </cell>
          <cell r="AH81">
            <v>338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407.392</v>
          </cell>
          <cell r="D82">
            <v>666.10400000000004</v>
          </cell>
          <cell r="E82">
            <v>740.04200000000003</v>
          </cell>
          <cell r="F82">
            <v>32.82</v>
          </cell>
          <cell r="G82" t="str">
            <v>ябл</v>
          </cell>
          <cell r="H82">
            <v>1</v>
          </cell>
          <cell r="I82">
            <v>40</v>
          </cell>
          <cell r="J82">
            <v>745.93799999999999</v>
          </cell>
          <cell r="K82">
            <v>-5.8959999999999582</v>
          </cell>
          <cell r="L82">
            <v>150</v>
          </cell>
          <cell r="M82">
            <v>130</v>
          </cell>
          <cell r="N82">
            <v>100</v>
          </cell>
          <cell r="U82">
            <v>60</v>
          </cell>
          <cell r="V82">
            <v>100</v>
          </cell>
          <cell r="W82">
            <v>87.147800000000004</v>
          </cell>
          <cell r="X82">
            <v>100</v>
          </cell>
          <cell r="Y82">
            <v>7.7204473320037899</v>
          </cell>
          <cell r="Z82">
            <v>0.37660158948361289</v>
          </cell>
          <cell r="AA82">
            <v>304.303</v>
          </cell>
          <cell r="AD82">
            <v>0</v>
          </cell>
          <cell r="AE82">
            <v>85.785799999999995</v>
          </cell>
          <cell r="AF82">
            <v>83.709800000000001</v>
          </cell>
          <cell r="AG82">
            <v>77.596199999999996</v>
          </cell>
          <cell r="AH82">
            <v>86.67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273.33499999999998</v>
          </cell>
          <cell r="D83">
            <v>484.392</v>
          </cell>
          <cell r="E83">
            <v>329.774</v>
          </cell>
          <cell r="F83">
            <v>4.423</v>
          </cell>
          <cell r="G83">
            <v>0</v>
          </cell>
          <cell r="H83">
            <v>1</v>
          </cell>
          <cell r="I83">
            <v>40</v>
          </cell>
          <cell r="J83">
            <v>398.42099999999999</v>
          </cell>
          <cell r="K83">
            <v>-68.646999999999991</v>
          </cell>
          <cell r="L83">
            <v>160</v>
          </cell>
          <cell r="M83">
            <v>120</v>
          </cell>
          <cell r="N83">
            <v>70</v>
          </cell>
          <cell r="U83">
            <v>50</v>
          </cell>
          <cell r="V83">
            <v>50</v>
          </cell>
          <cell r="W83">
            <v>54.2684</v>
          </cell>
          <cell r="X83">
            <v>50</v>
          </cell>
          <cell r="Y83">
            <v>9.2949672369187226</v>
          </cell>
          <cell r="Z83">
            <v>8.1502310737003494E-2</v>
          </cell>
          <cell r="AA83">
            <v>58.432000000000002</v>
          </cell>
          <cell r="AD83">
            <v>0</v>
          </cell>
          <cell r="AE83">
            <v>56.649600000000007</v>
          </cell>
          <cell r="AF83">
            <v>66.84259999999999</v>
          </cell>
          <cell r="AG83">
            <v>56.207399999999993</v>
          </cell>
          <cell r="AH83">
            <v>12.15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517.66300000000001</v>
          </cell>
          <cell r="D84">
            <v>885.56299999999999</v>
          </cell>
          <cell r="E84">
            <v>902.56100000000004</v>
          </cell>
          <cell r="F84">
            <v>91.186999999999998</v>
          </cell>
          <cell r="G84" t="str">
            <v>ябл</v>
          </cell>
          <cell r="H84">
            <v>1</v>
          </cell>
          <cell r="I84">
            <v>40</v>
          </cell>
          <cell r="J84">
            <v>924.28899999999999</v>
          </cell>
          <cell r="K84">
            <v>-21.727999999999952</v>
          </cell>
          <cell r="L84">
            <v>140</v>
          </cell>
          <cell r="M84">
            <v>250</v>
          </cell>
          <cell r="N84">
            <v>150</v>
          </cell>
          <cell r="U84">
            <v>80</v>
          </cell>
          <cell r="V84">
            <v>120</v>
          </cell>
          <cell r="W84">
            <v>128.80000000000001</v>
          </cell>
          <cell r="X84">
            <v>160</v>
          </cell>
          <cell r="Y84">
            <v>7.6955512422360242</v>
          </cell>
          <cell r="Z84">
            <v>0.70797360248447194</v>
          </cell>
          <cell r="AA84">
            <v>258.56099999999998</v>
          </cell>
          <cell r="AD84">
            <v>0</v>
          </cell>
          <cell r="AE84">
            <v>106.52979999999999</v>
          </cell>
          <cell r="AF84">
            <v>117.55760000000001</v>
          </cell>
          <cell r="AG84">
            <v>108.9256</v>
          </cell>
          <cell r="AH84">
            <v>99.63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375.00700000000001</v>
          </cell>
          <cell r="D85">
            <v>700.25</v>
          </cell>
          <cell r="E85">
            <v>768.53899999999999</v>
          </cell>
          <cell r="F85">
            <v>126.59099999999999</v>
          </cell>
          <cell r="G85">
            <v>0</v>
          </cell>
          <cell r="H85">
            <v>1</v>
          </cell>
          <cell r="I85">
            <v>40</v>
          </cell>
          <cell r="J85">
            <v>776.82</v>
          </cell>
          <cell r="K85">
            <v>-8.2810000000000628</v>
          </cell>
          <cell r="L85">
            <v>90</v>
          </cell>
          <cell r="M85">
            <v>100</v>
          </cell>
          <cell r="N85">
            <v>130</v>
          </cell>
          <cell r="U85">
            <v>120</v>
          </cell>
          <cell r="V85">
            <v>100</v>
          </cell>
          <cell r="W85">
            <v>102.5394</v>
          </cell>
          <cell r="X85">
            <v>130</v>
          </cell>
          <cell r="Y85">
            <v>7.768633325336407</v>
          </cell>
          <cell r="Z85">
            <v>1.2345595936781373</v>
          </cell>
          <cell r="AA85">
            <v>255.84200000000001</v>
          </cell>
          <cell r="AD85">
            <v>0</v>
          </cell>
          <cell r="AE85">
            <v>79.914599999999993</v>
          </cell>
          <cell r="AF85">
            <v>90.383999999999986</v>
          </cell>
          <cell r="AG85">
            <v>90.386200000000002</v>
          </cell>
          <cell r="AH85">
            <v>106.92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82</v>
          </cell>
          <cell r="D86">
            <v>63</v>
          </cell>
          <cell r="E86">
            <v>62</v>
          </cell>
          <cell r="F86">
            <v>45</v>
          </cell>
          <cell r="G86" t="str">
            <v>дк</v>
          </cell>
          <cell r="H86">
            <v>0.6</v>
          </cell>
          <cell r="I86">
            <v>60</v>
          </cell>
          <cell r="J86">
            <v>68</v>
          </cell>
          <cell r="K86">
            <v>-6</v>
          </cell>
          <cell r="L86">
            <v>20</v>
          </cell>
          <cell r="M86">
            <v>0</v>
          </cell>
          <cell r="N86">
            <v>0</v>
          </cell>
          <cell r="V86">
            <v>20</v>
          </cell>
          <cell r="W86">
            <v>12.4</v>
          </cell>
          <cell r="X86">
            <v>20</v>
          </cell>
          <cell r="Y86">
            <v>8.4677419354838701</v>
          </cell>
          <cell r="Z86">
            <v>3.629032258064516</v>
          </cell>
          <cell r="AA86">
            <v>0</v>
          </cell>
          <cell r="AD86">
            <v>0</v>
          </cell>
          <cell r="AE86">
            <v>13.2</v>
          </cell>
          <cell r="AF86">
            <v>16.8</v>
          </cell>
          <cell r="AG86">
            <v>14.4</v>
          </cell>
          <cell r="AH86">
            <v>7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79</v>
          </cell>
          <cell r="D87">
            <v>145</v>
          </cell>
          <cell r="E87">
            <v>143</v>
          </cell>
          <cell r="F87">
            <v>44</v>
          </cell>
          <cell r="G87" t="str">
            <v>ябл</v>
          </cell>
          <cell r="H87">
            <v>0.6</v>
          </cell>
          <cell r="I87">
            <v>60</v>
          </cell>
          <cell r="J87">
            <v>154</v>
          </cell>
          <cell r="K87">
            <v>-11</v>
          </cell>
          <cell r="L87">
            <v>30</v>
          </cell>
          <cell r="M87">
            <v>50</v>
          </cell>
          <cell r="N87">
            <v>0</v>
          </cell>
          <cell r="U87">
            <v>40</v>
          </cell>
          <cell r="V87">
            <v>30</v>
          </cell>
          <cell r="W87">
            <v>28.6</v>
          </cell>
          <cell r="X87">
            <v>40</v>
          </cell>
          <cell r="Y87">
            <v>8.1818181818181817</v>
          </cell>
          <cell r="Z87">
            <v>1.5384615384615383</v>
          </cell>
          <cell r="AA87">
            <v>0</v>
          </cell>
          <cell r="AD87">
            <v>0</v>
          </cell>
          <cell r="AE87">
            <v>26.6</v>
          </cell>
          <cell r="AF87">
            <v>23.4</v>
          </cell>
          <cell r="AG87">
            <v>26.8</v>
          </cell>
          <cell r="AH87">
            <v>42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81</v>
          </cell>
          <cell r="D88">
            <v>194</v>
          </cell>
          <cell r="E88">
            <v>188</v>
          </cell>
          <cell r="F88">
            <v>54</v>
          </cell>
          <cell r="G88" t="str">
            <v>ябл</v>
          </cell>
          <cell r="H88">
            <v>0.6</v>
          </cell>
          <cell r="I88">
            <v>60</v>
          </cell>
          <cell r="J88">
            <v>216</v>
          </cell>
          <cell r="K88">
            <v>-28</v>
          </cell>
          <cell r="L88">
            <v>80</v>
          </cell>
          <cell r="M88">
            <v>20</v>
          </cell>
          <cell r="N88">
            <v>0</v>
          </cell>
          <cell r="U88">
            <v>50</v>
          </cell>
          <cell r="V88">
            <v>40</v>
          </cell>
          <cell r="W88">
            <v>37.6</v>
          </cell>
          <cell r="X88">
            <v>60</v>
          </cell>
          <cell r="Y88">
            <v>8.085106382978724</v>
          </cell>
          <cell r="Z88">
            <v>1.4361702127659575</v>
          </cell>
          <cell r="AA88">
            <v>0</v>
          </cell>
          <cell r="AD88">
            <v>0</v>
          </cell>
          <cell r="AE88">
            <v>39.799999999999997</v>
          </cell>
          <cell r="AF88">
            <v>32</v>
          </cell>
          <cell r="AG88">
            <v>41</v>
          </cell>
          <cell r="AH88">
            <v>54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206.26900000000001</v>
          </cell>
          <cell r="D89">
            <v>312.75099999999998</v>
          </cell>
          <cell r="E89">
            <v>198.346</v>
          </cell>
          <cell r="F89">
            <v>9.3239999999999998</v>
          </cell>
          <cell r="G89">
            <v>0</v>
          </cell>
          <cell r="H89">
            <v>1</v>
          </cell>
          <cell r="I89">
            <v>30</v>
          </cell>
          <cell r="J89">
            <v>238.72399999999999</v>
          </cell>
          <cell r="K89">
            <v>-40.377999999999986</v>
          </cell>
          <cell r="L89">
            <v>90</v>
          </cell>
          <cell r="M89">
            <v>80</v>
          </cell>
          <cell r="N89">
            <v>80</v>
          </cell>
          <cell r="U89">
            <v>30</v>
          </cell>
          <cell r="V89">
            <v>30</v>
          </cell>
          <cell r="W89">
            <v>39.669200000000004</v>
          </cell>
          <cell r="X89">
            <v>30</v>
          </cell>
          <cell r="Y89">
            <v>8.8059249997479156</v>
          </cell>
          <cell r="Z89">
            <v>0.23504381232795213</v>
          </cell>
          <cell r="AA89">
            <v>0</v>
          </cell>
          <cell r="AD89">
            <v>0</v>
          </cell>
          <cell r="AE89">
            <v>41.373599999999996</v>
          </cell>
          <cell r="AF89">
            <v>50.169599999999996</v>
          </cell>
          <cell r="AG89">
            <v>41.051400000000001</v>
          </cell>
          <cell r="AH89">
            <v>5.2640000000000002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96.581000000000003</v>
          </cell>
          <cell r="D90">
            <v>4.05</v>
          </cell>
          <cell r="E90">
            <v>66.150000000000006</v>
          </cell>
          <cell r="F90">
            <v>30.431000000000001</v>
          </cell>
          <cell r="G90">
            <v>0</v>
          </cell>
          <cell r="H90">
            <v>1</v>
          </cell>
          <cell r="I90">
            <v>50</v>
          </cell>
          <cell r="J90">
            <v>69.801000000000002</v>
          </cell>
          <cell r="K90">
            <v>-3.6509999999999962</v>
          </cell>
          <cell r="L90">
            <v>0</v>
          </cell>
          <cell r="M90">
            <v>20</v>
          </cell>
          <cell r="N90">
            <v>20</v>
          </cell>
          <cell r="V90">
            <v>30</v>
          </cell>
          <cell r="W90">
            <v>13.23</v>
          </cell>
          <cell r="X90">
            <v>20</v>
          </cell>
          <cell r="Y90">
            <v>9.1028722600151166</v>
          </cell>
          <cell r="Z90">
            <v>2.3001511715797429</v>
          </cell>
          <cell r="AA90">
            <v>0</v>
          </cell>
          <cell r="AD90">
            <v>0</v>
          </cell>
          <cell r="AE90">
            <v>14.2606</v>
          </cell>
          <cell r="AF90">
            <v>7.5436000000000005</v>
          </cell>
          <cell r="AG90">
            <v>10.26</v>
          </cell>
          <cell r="AH90">
            <v>8.1</v>
          </cell>
          <cell r="AI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204</v>
          </cell>
          <cell r="D91">
            <v>362</v>
          </cell>
          <cell r="E91">
            <v>295</v>
          </cell>
          <cell r="F91">
            <v>122</v>
          </cell>
          <cell r="G91" t="str">
            <v>ябл,дк</v>
          </cell>
          <cell r="H91">
            <v>0.6</v>
          </cell>
          <cell r="I91">
            <v>60</v>
          </cell>
          <cell r="J91">
            <v>363</v>
          </cell>
          <cell r="K91">
            <v>-68</v>
          </cell>
          <cell r="L91">
            <v>170</v>
          </cell>
          <cell r="M91">
            <v>0</v>
          </cell>
          <cell r="N91">
            <v>0</v>
          </cell>
          <cell r="U91">
            <v>40</v>
          </cell>
          <cell r="V91">
            <v>50</v>
          </cell>
          <cell r="W91">
            <v>59</v>
          </cell>
          <cell r="X91">
            <v>80</v>
          </cell>
          <cell r="Y91">
            <v>7.8305084745762707</v>
          </cell>
          <cell r="Z91">
            <v>2.0677966101694913</v>
          </cell>
          <cell r="AA91">
            <v>0</v>
          </cell>
          <cell r="AD91">
            <v>0</v>
          </cell>
          <cell r="AE91">
            <v>75.599999999999994</v>
          </cell>
          <cell r="AF91">
            <v>66</v>
          </cell>
          <cell r="AG91">
            <v>75.8</v>
          </cell>
          <cell r="AH91">
            <v>63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176</v>
          </cell>
          <cell r="D92">
            <v>432</v>
          </cell>
          <cell r="E92">
            <v>381</v>
          </cell>
          <cell r="F92">
            <v>81</v>
          </cell>
          <cell r="G92" t="str">
            <v>ябл,дк</v>
          </cell>
          <cell r="H92">
            <v>0.6</v>
          </cell>
          <cell r="I92">
            <v>60</v>
          </cell>
          <cell r="J92">
            <v>404</v>
          </cell>
          <cell r="K92">
            <v>-23</v>
          </cell>
          <cell r="L92">
            <v>170</v>
          </cell>
          <cell r="M92">
            <v>40</v>
          </cell>
          <cell r="N92">
            <v>60</v>
          </cell>
          <cell r="U92">
            <v>60</v>
          </cell>
          <cell r="V92">
            <v>80</v>
          </cell>
          <cell r="W92">
            <v>76.2</v>
          </cell>
          <cell r="X92">
            <v>100</v>
          </cell>
          <cell r="Y92">
            <v>7.7559055118110232</v>
          </cell>
          <cell r="Z92">
            <v>1.0629921259842519</v>
          </cell>
          <cell r="AA92">
            <v>0</v>
          </cell>
          <cell r="AD92">
            <v>0</v>
          </cell>
          <cell r="AE92">
            <v>90.4</v>
          </cell>
          <cell r="AF92">
            <v>62</v>
          </cell>
          <cell r="AG92">
            <v>80.400000000000006</v>
          </cell>
          <cell r="AH92">
            <v>75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1207</v>
          </cell>
          <cell r="D93">
            <v>3898</v>
          </cell>
          <cell r="E93">
            <v>1601</v>
          </cell>
          <cell r="F93">
            <v>698</v>
          </cell>
          <cell r="G93">
            <v>0</v>
          </cell>
          <cell r="H93">
            <v>0.28000000000000003</v>
          </cell>
          <cell r="I93">
            <v>35</v>
          </cell>
          <cell r="J93">
            <v>1689</v>
          </cell>
          <cell r="K93">
            <v>-88</v>
          </cell>
          <cell r="L93">
            <v>300</v>
          </cell>
          <cell r="M93">
            <v>0</v>
          </cell>
          <cell r="N93">
            <v>300</v>
          </cell>
          <cell r="U93">
            <v>400</v>
          </cell>
          <cell r="V93">
            <v>300</v>
          </cell>
          <cell r="W93">
            <v>320.2</v>
          </cell>
          <cell r="X93">
            <v>500</v>
          </cell>
          <cell r="Y93">
            <v>7.8013741411617739</v>
          </cell>
          <cell r="Z93">
            <v>2.179887570268582</v>
          </cell>
          <cell r="AA93">
            <v>0</v>
          </cell>
          <cell r="AD93">
            <v>0</v>
          </cell>
          <cell r="AE93">
            <v>356.4</v>
          </cell>
          <cell r="AF93">
            <v>323.60000000000002</v>
          </cell>
          <cell r="AG93">
            <v>322.2</v>
          </cell>
          <cell r="AH93">
            <v>363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867</v>
          </cell>
          <cell r="D94">
            <v>433</v>
          </cell>
          <cell r="E94">
            <v>488</v>
          </cell>
          <cell r="F94">
            <v>580</v>
          </cell>
          <cell r="G94">
            <v>0</v>
          </cell>
          <cell r="H94">
            <v>0.4</v>
          </cell>
          <cell r="I94" t="e">
            <v>#N/A</v>
          </cell>
          <cell r="J94">
            <v>502</v>
          </cell>
          <cell r="K94">
            <v>-14</v>
          </cell>
          <cell r="L94">
            <v>0</v>
          </cell>
          <cell r="M94">
            <v>0</v>
          </cell>
          <cell r="N94">
            <v>0</v>
          </cell>
          <cell r="V94">
            <v>60</v>
          </cell>
          <cell r="W94">
            <v>97.6</v>
          </cell>
          <cell r="X94">
            <v>120</v>
          </cell>
          <cell r="Y94">
            <v>7.7868852459016402</v>
          </cell>
          <cell r="Z94">
            <v>5.9426229508196728</v>
          </cell>
          <cell r="AA94">
            <v>0</v>
          </cell>
          <cell r="AD94">
            <v>0</v>
          </cell>
          <cell r="AE94">
            <v>68</v>
          </cell>
          <cell r="AF94">
            <v>113.4</v>
          </cell>
          <cell r="AG94">
            <v>79.400000000000006</v>
          </cell>
          <cell r="AH94">
            <v>98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465</v>
          </cell>
          <cell r="D95">
            <v>469</v>
          </cell>
          <cell r="E95">
            <v>646</v>
          </cell>
          <cell r="F95">
            <v>196</v>
          </cell>
          <cell r="G95">
            <v>0</v>
          </cell>
          <cell r="H95">
            <v>0.33</v>
          </cell>
          <cell r="I95">
            <v>60</v>
          </cell>
          <cell r="J95">
            <v>662</v>
          </cell>
          <cell r="K95">
            <v>-16</v>
          </cell>
          <cell r="L95">
            <v>170</v>
          </cell>
          <cell r="M95">
            <v>70</v>
          </cell>
          <cell r="N95">
            <v>140</v>
          </cell>
          <cell r="U95">
            <v>130</v>
          </cell>
          <cell r="V95">
            <v>120</v>
          </cell>
          <cell r="W95">
            <v>129.19999999999999</v>
          </cell>
          <cell r="X95">
            <v>150</v>
          </cell>
          <cell r="Y95">
            <v>7.5541795665634686</v>
          </cell>
          <cell r="Z95">
            <v>1.51702786377709</v>
          </cell>
          <cell r="AA95">
            <v>0</v>
          </cell>
          <cell r="AD95">
            <v>0</v>
          </cell>
          <cell r="AE95">
            <v>107.2</v>
          </cell>
          <cell r="AF95">
            <v>133.6</v>
          </cell>
          <cell r="AG95">
            <v>126.2</v>
          </cell>
          <cell r="AH95">
            <v>130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543</v>
          </cell>
          <cell r="D96">
            <v>260</v>
          </cell>
          <cell r="E96">
            <v>380</v>
          </cell>
          <cell r="F96">
            <v>267</v>
          </cell>
          <cell r="G96">
            <v>0</v>
          </cell>
          <cell r="H96">
            <v>0.35</v>
          </cell>
          <cell r="I96" t="e">
            <v>#N/A</v>
          </cell>
          <cell r="J96">
            <v>394</v>
          </cell>
          <cell r="K96">
            <v>-14</v>
          </cell>
          <cell r="L96">
            <v>0</v>
          </cell>
          <cell r="M96">
            <v>0</v>
          </cell>
          <cell r="N96">
            <v>80</v>
          </cell>
          <cell r="U96">
            <v>70</v>
          </cell>
          <cell r="V96">
            <v>80</v>
          </cell>
          <cell r="W96">
            <v>76</v>
          </cell>
          <cell r="X96">
            <v>100</v>
          </cell>
          <cell r="Y96">
            <v>7.8552631578947372</v>
          </cell>
          <cell r="Z96">
            <v>3.513157894736842</v>
          </cell>
          <cell r="AA96">
            <v>0</v>
          </cell>
          <cell r="AD96">
            <v>0</v>
          </cell>
          <cell r="AE96">
            <v>57.6</v>
          </cell>
          <cell r="AF96">
            <v>87</v>
          </cell>
          <cell r="AG96">
            <v>71.2</v>
          </cell>
          <cell r="AH96">
            <v>82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214</v>
          </cell>
          <cell r="D97">
            <v>104</v>
          </cell>
          <cell r="E97">
            <v>254</v>
          </cell>
          <cell r="F97">
            <v>-3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373</v>
          </cell>
          <cell r="K97">
            <v>-119</v>
          </cell>
          <cell r="L97">
            <v>180</v>
          </cell>
          <cell r="M97">
            <v>100</v>
          </cell>
          <cell r="N97">
            <v>40</v>
          </cell>
          <cell r="U97">
            <v>70</v>
          </cell>
          <cell r="V97">
            <v>50</v>
          </cell>
          <cell r="W97">
            <v>50.8</v>
          </cell>
          <cell r="X97">
            <v>50</v>
          </cell>
          <cell r="Y97">
            <v>9.5866141732283463</v>
          </cell>
          <cell r="Z97">
            <v>-5.9055118110236227E-2</v>
          </cell>
          <cell r="AA97">
            <v>0</v>
          </cell>
          <cell r="AD97">
            <v>0</v>
          </cell>
          <cell r="AE97">
            <v>54</v>
          </cell>
          <cell r="AF97">
            <v>55</v>
          </cell>
          <cell r="AG97">
            <v>55.2</v>
          </cell>
          <cell r="AH97">
            <v>44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2441</v>
          </cell>
          <cell r="D98">
            <v>4347</v>
          </cell>
          <cell r="E98">
            <v>4308</v>
          </cell>
          <cell r="F98">
            <v>688</v>
          </cell>
          <cell r="G98">
            <v>0</v>
          </cell>
          <cell r="H98">
            <v>0.35</v>
          </cell>
          <cell r="I98">
            <v>40</v>
          </cell>
          <cell r="J98">
            <v>4304</v>
          </cell>
          <cell r="K98">
            <v>4</v>
          </cell>
          <cell r="L98">
            <v>1300</v>
          </cell>
          <cell r="M98">
            <v>700</v>
          </cell>
          <cell r="N98">
            <v>600</v>
          </cell>
          <cell r="U98">
            <v>400</v>
          </cell>
          <cell r="V98">
            <v>700</v>
          </cell>
          <cell r="W98">
            <v>694.8</v>
          </cell>
          <cell r="X98">
            <v>1000</v>
          </cell>
          <cell r="Y98">
            <v>7.7547495682210714</v>
          </cell>
          <cell r="Z98">
            <v>0.99021301093839964</v>
          </cell>
          <cell r="AA98">
            <v>204</v>
          </cell>
          <cell r="AD98">
            <v>630</v>
          </cell>
          <cell r="AE98">
            <v>664</v>
          </cell>
          <cell r="AF98">
            <v>685.8</v>
          </cell>
          <cell r="AG98">
            <v>705.2</v>
          </cell>
          <cell r="AH98">
            <v>587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5691</v>
          </cell>
          <cell r="D99">
            <v>9118</v>
          </cell>
          <cell r="E99">
            <v>8917</v>
          </cell>
          <cell r="F99">
            <v>2333</v>
          </cell>
          <cell r="G99" t="str">
            <v>борд</v>
          </cell>
          <cell r="H99">
            <v>0.35</v>
          </cell>
          <cell r="I99">
            <v>45</v>
          </cell>
          <cell r="J99">
            <v>8930</v>
          </cell>
          <cell r="K99">
            <v>-13</v>
          </cell>
          <cell r="L99">
            <v>1800</v>
          </cell>
          <cell r="M99">
            <v>1900</v>
          </cell>
          <cell r="N99">
            <v>1400</v>
          </cell>
          <cell r="U99">
            <v>1500</v>
          </cell>
          <cell r="V99">
            <v>1800</v>
          </cell>
          <cell r="W99">
            <v>1675.4</v>
          </cell>
          <cell r="X99">
            <v>2500</v>
          </cell>
          <cell r="Y99">
            <v>7.898412319446102</v>
          </cell>
          <cell r="Z99">
            <v>1.3925032827981376</v>
          </cell>
          <cell r="AA99">
            <v>402</v>
          </cell>
          <cell r="AD99">
            <v>138</v>
          </cell>
          <cell r="AE99">
            <v>1568.4</v>
          </cell>
          <cell r="AF99">
            <v>1557.4</v>
          </cell>
          <cell r="AG99">
            <v>1588.4</v>
          </cell>
          <cell r="AH99">
            <v>1797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257</v>
          </cell>
          <cell r="D100">
            <v>14</v>
          </cell>
          <cell r="E100">
            <v>116</v>
          </cell>
          <cell r="F100">
            <v>148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121</v>
          </cell>
          <cell r="K100">
            <v>-5</v>
          </cell>
          <cell r="L100">
            <v>0</v>
          </cell>
          <cell r="M100">
            <v>0</v>
          </cell>
          <cell r="N100">
            <v>50</v>
          </cell>
          <cell r="W100">
            <v>23.2</v>
          </cell>
          <cell r="Y100">
            <v>8.5344827586206904</v>
          </cell>
          <cell r="Z100">
            <v>6.3793103448275863</v>
          </cell>
          <cell r="AA100">
            <v>0</v>
          </cell>
          <cell r="AD100">
            <v>0</v>
          </cell>
          <cell r="AE100">
            <v>33.6</v>
          </cell>
          <cell r="AF100">
            <v>22.8</v>
          </cell>
          <cell r="AG100">
            <v>22</v>
          </cell>
          <cell r="AH100">
            <v>22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433</v>
          </cell>
          <cell r="D101">
            <v>22</v>
          </cell>
          <cell r="E101">
            <v>189</v>
          </cell>
          <cell r="F101">
            <v>243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205</v>
          </cell>
          <cell r="K101">
            <v>-16</v>
          </cell>
          <cell r="L101">
            <v>0</v>
          </cell>
          <cell r="M101">
            <v>0</v>
          </cell>
          <cell r="N101">
            <v>0</v>
          </cell>
          <cell r="V101">
            <v>50</v>
          </cell>
          <cell r="W101">
            <v>37.799999999999997</v>
          </cell>
          <cell r="X101">
            <v>50</v>
          </cell>
          <cell r="Y101">
            <v>9.0740740740740744</v>
          </cell>
          <cell r="Z101">
            <v>6.4285714285714288</v>
          </cell>
          <cell r="AA101">
            <v>0</v>
          </cell>
          <cell r="AD101">
            <v>0</v>
          </cell>
          <cell r="AE101">
            <v>59.6</v>
          </cell>
          <cell r="AF101">
            <v>23.8</v>
          </cell>
          <cell r="AG101">
            <v>22.2</v>
          </cell>
          <cell r="AH101">
            <v>39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390</v>
          </cell>
          <cell r="D102">
            <v>427</v>
          </cell>
          <cell r="E102">
            <v>497</v>
          </cell>
          <cell r="F102">
            <v>287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531</v>
          </cell>
          <cell r="K102">
            <v>-34</v>
          </cell>
          <cell r="L102">
            <v>0</v>
          </cell>
          <cell r="M102">
            <v>50</v>
          </cell>
          <cell r="N102">
            <v>200</v>
          </cell>
          <cell r="U102">
            <v>200</v>
          </cell>
          <cell r="V102">
            <v>100</v>
          </cell>
          <cell r="W102">
            <v>99.4</v>
          </cell>
          <cell r="X102">
            <v>100</v>
          </cell>
          <cell r="Y102">
            <v>9.4265593561368206</v>
          </cell>
          <cell r="Z102">
            <v>2.8873239436619715</v>
          </cell>
          <cell r="AA102">
            <v>0</v>
          </cell>
          <cell r="AD102">
            <v>0</v>
          </cell>
          <cell r="AE102">
            <v>131</v>
          </cell>
          <cell r="AF102">
            <v>83</v>
          </cell>
          <cell r="AG102">
            <v>80.2</v>
          </cell>
          <cell r="AH102">
            <v>84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547</v>
          </cell>
          <cell r="D103">
            <v>26</v>
          </cell>
          <cell r="E103">
            <v>541</v>
          </cell>
          <cell r="F103">
            <v>4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650</v>
          </cell>
          <cell r="K103">
            <v>-109</v>
          </cell>
          <cell r="L103">
            <v>100</v>
          </cell>
          <cell r="M103">
            <v>300</v>
          </cell>
          <cell r="N103">
            <v>200</v>
          </cell>
          <cell r="U103">
            <v>100</v>
          </cell>
          <cell r="V103">
            <v>100</v>
          </cell>
          <cell r="W103">
            <v>108.2</v>
          </cell>
          <cell r="X103">
            <v>100</v>
          </cell>
          <cell r="Y103">
            <v>8.3548983364140472</v>
          </cell>
          <cell r="Z103">
            <v>3.6968576709796669E-2</v>
          </cell>
          <cell r="AA103">
            <v>0</v>
          </cell>
          <cell r="AD103">
            <v>0</v>
          </cell>
          <cell r="AE103">
            <v>0.4</v>
          </cell>
          <cell r="AF103">
            <v>92.4</v>
          </cell>
          <cell r="AG103">
            <v>41</v>
          </cell>
          <cell r="AH103">
            <v>75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456</v>
          </cell>
          <cell r="D104">
            <v>240</v>
          </cell>
          <cell r="E104">
            <v>410</v>
          </cell>
          <cell r="F104">
            <v>106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565</v>
          </cell>
          <cell r="K104">
            <v>-155</v>
          </cell>
          <cell r="L104">
            <v>160</v>
          </cell>
          <cell r="M104">
            <v>150</v>
          </cell>
          <cell r="N104">
            <v>60</v>
          </cell>
          <cell r="U104">
            <v>80</v>
          </cell>
          <cell r="V104">
            <v>80</v>
          </cell>
          <cell r="W104">
            <v>82</v>
          </cell>
          <cell r="X104">
            <v>80</v>
          </cell>
          <cell r="Y104">
            <v>8.7317073170731714</v>
          </cell>
          <cell r="Z104">
            <v>1.2926829268292683</v>
          </cell>
          <cell r="AA104">
            <v>0</v>
          </cell>
          <cell r="AD104">
            <v>0</v>
          </cell>
          <cell r="AE104">
            <v>105.4</v>
          </cell>
          <cell r="AF104">
            <v>98.8</v>
          </cell>
          <cell r="AG104">
            <v>85</v>
          </cell>
          <cell r="AH104">
            <v>25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290</v>
          </cell>
          <cell r="D105">
            <v>5</v>
          </cell>
          <cell r="E105">
            <v>204</v>
          </cell>
          <cell r="F105">
            <v>86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209</v>
          </cell>
          <cell r="K105">
            <v>-5</v>
          </cell>
          <cell r="L105">
            <v>0</v>
          </cell>
          <cell r="M105">
            <v>0</v>
          </cell>
          <cell r="N105">
            <v>30</v>
          </cell>
          <cell r="U105">
            <v>80</v>
          </cell>
          <cell r="V105">
            <v>100</v>
          </cell>
          <cell r="W105">
            <v>40.799999999999997</v>
          </cell>
          <cell r="X105">
            <v>50</v>
          </cell>
          <cell r="Y105">
            <v>8.4803921568627452</v>
          </cell>
          <cell r="Z105">
            <v>2.107843137254902</v>
          </cell>
          <cell r="AA105">
            <v>0</v>
          </cell>
          <cell r="AD105">
            <v>0</v>
          </cell>
          <cell r="AE105">
            <v>33.200000000000003</v>
          </cell>
          <cell r="AF105">
            <v>34.4</v>
          </cell>
          <cell r="AG105">
            <v>27.2</v>
          </cell>
          <cell r="AH105">
            <v>72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145</v>
          </cell>
          <cell r="D106">
            <v>227</v>
          </cell>
          <cell r="E106">
            <v>131</v>
          </cell>
          <cell r="F106">
            <v>77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242</v>
          </cell>
          <cell r="K106">
            <v>-111</v>
          </cell>
          <cell r="L106">
            <v>120</v>
          </cell>
          <cell r="M106">
            <v>0</v>
          </cell>
          <cell r="N106">
            <v>0</v>
          </cell>
          <cell r="U106">
            <v>50</v>
          </cell>
          <cell r="V106">
            <v>50</v>
          </cell>
          <cell r="W106">
            <v>26.2</v>
          </cell>
          <cell r="X106">
            <v>30</v>
          </cell>
          <cell r="Y106">
            <v>12.480916030534351</v>
          </cell>
          <cell r="Z106">
            <v>2.9389312977099236</v>
          </cell>
          <cell r="AA106">
            <v>0</v>
          </cell>
          <cell r="AD106">
            <v>0</v>
          </cell>
          <cell r="AE106">
            <v>45.8</v>
          </cell>
          <cell r="AF106">
            <v>40.200000000000003</v>
          </cell>
          <cell r="AG106">
            <v>43.2</v>
          </cell>
          <cell r="AH106">
            <v>32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149.982</v>
          </cell>
          <cell r="D107">
            <v>121.095</v>
          </cell>
          <cell r="E107">
            <v>145</v>
          </cell>
          <cell r="F107">
            <v>120.277</v>
          </cell>
          <cell r="G107" t="str">
            <v>н</v>
          </cell>
          <cell r="H107">
            <v>1</v>
          </cell>
          <cell r="I107" t="e">
            <v>#N/A</v>
          </cell>
          <cell r="J107">
            <v>124</v>
          </cell>
          <cell r="K107">
            <v>21</v>
          </cell>
          <cell r="L107">
            <v>0</v>
          </cell>
          <cell r="M107">
            <v>0</v>
          </cell>
          <cell r="N107">
            <v>50</v>
          </cell>
          <cell r="V107">
            <v>50</v>
          </cell>
          <cell r="W107">
            <v>29</v>
          </cell>
          <cell r="X107">
            <v>50</v>
          </cell>
          <cell r="Y107">
            <v>9.3198965517241383</v>
          </cell>
          <cell r="Z107">
            <v>4.1474827586206899</v>
          </cell>
          <cell r="AA107">
            <v>0</v>
          </cell>
          <cell r="AD107">
            <v>0</v>
          </cell>
          <cell r="AE107">
            <v>9.1715999999999998</v>
          </cell>
          <cell r="AF107">
            <v>8.9775999999999989</v>
          </cell>
          <cell r="AG107">
            <v>30.742399999999996</v>
          </cell>
          <cell r="AH107">
            <v>27.55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231</v>
          </cell>
          <cell r="D108">
            <v>241</v>
          </cell>
          <cell r="E108">
            <v>308</v>
          </cell>
          <cell r="F108">
            <v>-15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319</v>
          </cell>
          <cell r="K108">
            <v>-11</v>
          </cell>
          <cell r="L108">
            <v>80</v>
          </cell>
          <cell r="M108">
            <v>220</v>
          </cell>
          <cell r="N108">
            <v>50</v>
          </cell>
          <cell r="V108">
            <v>80</v>
          </cell>
          <cell r="W108">
            <v>61.6</v>
          </cell>
          <cell r="X108">
            <v>100</v>
          </cell>
          <cell r="Y108">
            <v>8.3603896103896105</v>
          </cell>
          <cell r="Z108">
            <v>-0.2435064935064935</v>
          </cell>
          <cell r="AA108">
            <v>0</v>
          </cell>
          <cell r="AD108">
            <v>0</v>
          </cell>
          <cell r="AE108">
            <v>43.2</v>
          </cell>
          <cell r="AF108">
            <v>54.4</v>
          </cell>
          <cell r="AG108">
            <v>50.6</v>
          </cell>
          <cell r="AH108">
            <v>34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996</v>
          </cell>
          <cell r="D109">
            <v>224</v>
          </cell>
          <cell r="E109">
            <v>680</v>
          </cell>
          <cell r="F109">
            <v>521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701</v>
          </cell>
          <cell r="K109">
            <v>-21</v>
          </cell>
          <cell r="L109">
            <v>0</v>
          </cell>
          <cell r="M109">
            <v>0</v>
          </cell>
          <cell r="N109">
            <v>250</v>
          </cell>
          <cell r="V109">
            <v>150</v>
          </cell>
          <cell r="W109">
            <v>136</v>
          </cell>
          <cell r="X109">
            <v>180</v>
          </cell>
          <cell r="Y109">
            <v>8.0955882352941178</v>
          </cell>
          <cell r="Z109">
            <v>3.8308823529411766</v>
          </cell>
          <cell r="AA109">
            <v>0</v>
          </cell>
          <cell r="AD109">
            <v>0</v>
          </cell>
          <cell r="AE109">
            <v>46</v>
          </cell>
          <cell r="AF109">
            <v>109.4</v>
          </cell>
          <cell r="AG109">
            <v>70.599999999999994</v>
          </cell>
          <cell r="AH109">
            <v>118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188.202</v>
          </cell>
          <cell r="D110">
            <v>77.765000000000001</v>
          </cell>
          <cell r="E110">
            <v>114.54</v>
          </cell>
          <cell r="F110">
            <v>141.267</v>
          </cell>
          <cell r="G110" t="str">
            <v>н</v>
          </cell>
          <cell r="H110">
            <v>1</v>
          </cell>
          <cell r="I110" t="e">
            <v>#N/A</v>
          </cell>
          <cell r="J110">
            <v>112.539</v>
          </cell>
          <cell r="K110">
            <v>2.0010000000000048</v>
          </cell>
          <cell r="L110">
            <v>0</v>
          </cell>
          <cell r="M110">
            <v>0</v>
          </cell>
          <cell r="N110">
            <v>20</v>
          </cell>
          <cell r="W110">
            <v>22.908000000000001</v>
          </cell>
          <cell r="X110">
            <v>50</v>
          </cell>
          <cell r="Y110">
            <v>9.22241138466911</v>
          </cell>
          <cell r="Z110">
            <v>6.1667103195390247</v>
          </cell>
          <cell r="AA110">
            <v>0</v>
          </cell>
          <cell r="AD110">
            <v>0</v>
          </cell>
          <cell r="AE110">
            <v>0</v>
          </cell>
          <cell r="AF110">
            <v>11.2796</v>
          </cell>
          <cell r="AG110">
            <v>29.580000000000002</v>
          </cell>
          <cell r="AH110">
            <v>18.850000000000001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266.161</v>
          </cell>
          <cell r="D111">
            <v>2.9</v>
          </cell>
          <cell r="E111">
            <v>104.4</v>
          </cell>
          <cell r="F111">
            <v>163.21100000000001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94.388000000000005</v>
          </cell>
          <cell r="K111">
            <v>10.012</v>
          </cell>
          <cell r="L111">
            <v>0</v>
          </cell>
          <cell r="M111">
            <v>0</v>
          </cell>
          <cell r="N111">
            <v>0</v>
          </cell>
          <cell r="W111">
            <v>20.880000000000003</v>
          </cell>
          <cell r="Y111">
            <v>7.8166187739463595</v>
          </cell>
          <cell r="Z111">
            <v>7.8166187739463595</v>
          </cell>
          <cell r="AA111">
            <v>0</v>
          </cell>
          <cell r="AD111">
            <v>0</v>
          </cell>
          <cell r="AE111">
            <v>4.2189999999999994</v>
          </cell>
          <cell r="AF111">
            <v>14.743799999999998</v>
          </cell>
          <cell r="AG111">
            <v>26.97</v>
          </cell>
          <cell r="AH111">
            <v>5.8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171.26300000000001</v>
          </cell>
          <cell r="D112">
            <v>2.9</v>
          </cell>
          <cell r="E112">
            <v>133.4</v>
          </cell>
          <cell r="F112">
            <v>40.762999999999998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119.489</v>
          </cell>
          <cell r="K112">
            <v>13.911000000000001</v>
          </cell>
          <cell r="L112">
            <v>0</v>
          </cell>
          <cell r="M112">
            <v>40</v>
          </cell>
          <cell r="N112">
            <v>0</v>
          </cell>
          <cell r="W112">
            <v>26.68</v>
          </cell>
          <cell r="Y112">
            <v>3.0270989505247377</v>
          </cell>
          <cell r="Z112">
            <v>1.5278485757121438</v>
          </cell>
          <cell r="AA112">
            <v>0</v>
          </cell>
          <cell r="AD112">
            <v>0</v>
          </cell>
          <cell r="AE112">
            <v>5.4716000000000005</v>
          </cell>
          <cell r="AF112">
            <v>30.561799999999998</v>
          </cell>
          <cell r="AG112">
            <v>28.71</v>
          </cell>
          <cell r="AH112">
            <v>26.1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798</v>
          </cell>
          <cell r="D113">
            <v>374</v>
          </cell>
          <cell r="E113">
            <v>792</v>
          </cell>
          <cell r="F113">
            <v>363</v>
          </cell>
          <cell r="G113" t="str">
            <v>н</v>
          </cell>
          <cell r="H113">
            <v>0.4</v>
          </cell>
          <cell r="I113" t="e">
            <v>#N/A</v>
          </cell>
          <cell r="J113">
            <v>810</v>
          </cell>
          <cell r="K113">
            <v>-18</v>
          </cell>
          <cell r="L113">
            <v>0</v>
          </cell>
          <cell r="M113">
            <v>0</v>
          </cell>
          <cell r="N113">
            <v>350</v>
          </cell>
          <cell r="U113">
            <v>150</v>
          </cell>
          <cell r="V113">
            <v>150</v>
          </cell>
          <cell r="W113">
            <v>158.4</v>
          </cell>
          <cell r="X113">
            <v>200</v>
          </cell>
          <cell r="Y113">
            <v>7.6578282828282829</v>
          </cell>
          <cell r="Z113">
            <v>2.2916666666666665</v>
          </cell>
          <cell r="AA113">
            <v>0</v>
          </cell>
          <cell r="AD113">
            <v>0</v>
          </cell>
          <cell r="AE113">
            <v>0</v>
          </cell>
          <cell r="AF113">
            <v>107.4</v>
          </cell>
          <cell r="AG113">
            <v>42.4</v>
          </cell>
          <cell r="AH113">
            <v>136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-1140</v>
          </cell>
          <cell r="D114">
            <v>1185</v>
          </cell>
          <cell r="E114">
            <v>1295</v>
          </cell>
          <cell r="F114">
            <v>-1283</v>
          </cell>
          <cell r="G114" t="str">
            <v>ак</v>
          </cell>
          <cell r="H114">
            <v>0</v>
          </cell>
          <cell r="I114">
            <v>0</v>
          </cell>
          <cell r="J114">
            <v>1339</v>
          </cell>
          <cell r="K114">
            <v>-44</v>
          </cell>
          <cell r="L114">
            <v>0</v>
          </cell>
          <cell r="M114">
            <v>0</v>
          </cell>
          <cell r="N114">
            <v>0</v>
          </cell>
          <cell r="W114">
            <v>259</v>
          </cell>
          <cell r="Y114">
            <v>-4.9536679536679538</v>
          </cell>
          <cell r="Z114">
            <v>-4.9536679536679538</v>
          </cell>
          <cell r="AA114">
            <v>0</v>
          </cell>
          <cell r="AD114">
            <v>0</v>
          </cell>
          <cell r="AE114">
            <v>255.2</v>
          </cell>
          <cell r="AF114">
            <v>228.6</v>
          </cell>
          <cell r="AG114">
            <v>264</v>
          </cell>
          <cell r="AH114">
            <v>267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-359.6</v>
          </cell>
          <cell r="D115">
            <v>20.3</v>
          </cell>
          <cell r="E115">
            <v>86.85</v>
          </cell>
          <cell r="F115">
            <v>-443.55</v>
          </cell>
          <cell r="G115" t="str">
            <v>оконч</v>
          </cell>
          <cell r="H115">
            <v>0</v>
          </cell>
          <cell r="I115">
            <v>0</v>
          </cell>
          <cell r="J115">
            <v>95.004999999999995</v>
          </cell>
          <cell r="K115">
            <v>-8.1550000000000011</v>
          </cell>
          <cell r="L115">
            <v>0</v>
          </cell>
          <cell r="M115">
            <v>0</v>
          </cell>
          <cell r="N115">
            <v>0</v>
          </cell>
          <cell r="W115">
            <v>17.369999999999997</v>
          </cell>
          <cell r="Y115">
            <v>-25.53540587219344</v>
          </cell>
          <cell r="Z115">
            <v>-25.53540587219344</v>
          </cell>
          <cell r="AA115">
            <v>0</v>
          </cell>
          <cell r="AD115">
            <v>0</v>
          </cell>
          <cell r="AE115">
            <v>78.129600000000011</v>
          </cell>
          <cell r="AF115">
            <v>81.542999999999992</v>
          </cell>
          <cell r="AG115">
            <v>85.84</v>
          </cell>
          <cell r="AH115">
            <v>2.9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-263.31099999999998</v>
          </cell>
          <cell r="D116">
            <v>18</v>
          </cell>
          <cell r="E116">
            <v>274.108</v>
          </cell>
          <cell r="F116">
            <v>-535.19899999999996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280.76499999999999</v>
          </cell>
          <cell r="K116">
            <v>-6.6569999999999823</v>
          </cell>
          <cell r="L116">
            <v>0</v>
          </cell>
          <cell r="M116">
            <v>0</v>
          </cell>
          <cell r="N116">
            <v>0</v>
          </cell>
          <cell r="W116">
            <v>54.821600000000004</v>
          </cell>
          <cell r="Y116">
            <v>-9.7625570942840039</v>
          </cell>
          <cell r="Z116">
            <v>-9.7625570942840039</v>
          </cell>
          <cell r="AA116">
            <v>0</v>
          </cell>
          <cell r="AD116">
            <v>0</v>
          </cell>
          <cell r="AE116">
            <v>53.236800000000002</v>
          </cell>
          <cell r="AF116">
            <v>49.971400000000003</v>
          </cell>
          <cell r="AG116">
            <v>58.426199999999994</v>
          </cell>
          <cell r="AH116">
            <v>63.64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D117">
            <v>78.69</v>
          </cell>
          <cell r="E117">
            <v>293.55700000000002</v>
          </cell>
          <cell r="F117">
            <v>-228.096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300.71600000000001</v>
          </cell>
          <cell r="K117">
            <v>-7.1589999999999918</v>
          </cell>
          <cell r="L117">
            <v>0</v>
          </cell>
          <cell r="M117">
            <v>0</v>
          </cell>
          <cell r="N117">
            <v>0</v>
          </cell>
          <cell r="W117">
            <v>58.711400000000005</v>
          </cell>
          <cell r="Y117">
            <v>-3.8850376587851763</v>
          </cell>
          <cell r="Z117">
            <v>-3.8850376587851763</v>
          </cell>
          <cell r="AA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86.72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-340</v>
          </cell>
          <cell r="D118">
            <v>6</v>
          </cell>
          <cell r="E118">
            <v>333</v>
          </cell>
          <cell r="F118">
            <v>-667</v>
          </cell>
          <cell r="G118" t="str">
            <v>ак</v>
          </cell>
          <cell r="H118">
            <v>0</v>
          </cell>
          <cell r="I118">
            <v>0</v>
          </cell>
          <cell r="J118">
            <v>335</v>
          </cell>
          <cell r="K118">
            <v>-2</v>
          </cell>
          <cell r="L118">
            <v>0</v>
          </cell>
          <cell r="M118">
            <v>0</v>
          </cell>
          <cell r="N118">
            <v>0</v>
          </cell>
          <cell r="W118">
            <v>66.599999999999994</v>
          </cell>
          <cell r="Y118">
            <v>-10.015015015015015</v>
          </cell>
          <cell r="Z118">
            <v>-10.015015015015015</v>
          </cell>
          <cell r="AA118">
            <v>0</v>
          </cell>
          <cell r="AD118">
            <v>0</v>
          </cell>
          <cell r="AE118">
            <v>75</v>
          </cell>
          <cell r="AF118">
            <v>75.2</v>
          </cell>
          <cell r="AG118">
            <v>75.2</v>
          </cell>
          <cell r="AH118">
            <v>62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-423</v>
          </cell>
          <cell r="D119">
            <v>9</v>
          </cell>
          <cell r="E119">
            <v>471</v>
          </cell>
          <cell r="F119">
            <v>-890</v>
          </cell>
          <cell r="G119" t="str">
            <v>ак</v>
          </cell>
          <cell r="H119">
            <v>0</v>
          </cell>
          <cell r="I119">
            <v>0</v>
          </cell>
          <cell r="J119">
            <v>478</v>
          </cell>
          <cell r="K119">
            <v>-7</v>
          </cell>
          <cell r="L119">
            <v>0</v>
          </cell>
          <cell r="M119">
            <v>0</v>
          </cell>
          <cell r="N119">
            <v>0</v>
          </cell>
          <cell r="W119">
            <v>94.2</v>
          </cell>
          <cell r="Y119">
            <v>-9.447983014861995</v>
          </cell>
          <cell r="Z119">
            <v>-9.447983014861995</v>
          </cell>
          <cell r="AA119">
            <v>0</v>
          </cell>
          <cell r="AD119">
            <v>0</v>
          </cell>
          <cell r="AE119">
            <v>108.6</v>
          </cell>
          <cell r="AF119">
            <v>99</v>
          </cell>
          <cell r="AG119">
            <v>97.6</v>
          </cell>
          <cell r="AH119">
            <v>73</v>
          </cell>
          <cell r="AI119" t="e">
            <v>#N/A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F120">
            <v>0</v>
          </cell>
          <cell r="H120">
            <v>0.06</v>
          </cell>
          <cell r="N120">
            <v>200</v>
          </cell>
          <cell r="U120">
            <v>100</v>
          </cell>
          <cell r="V120">
            <v>150</v>
          </cell>
          <cell r="W120">
            <v>0</v>
          </cell>
          <cell r="X120">
            <v>100</v>
          </cell>
          <cell r="Y120" t="e">
            <v>#DIV/0!</v>
          </cell>
          <cell r="Z120" t="e">
            <v>#DIV/0!</v>
          </cell>
          <cell r="AA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04.04.2024 - 10.04.2024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46.850999999999999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542.10900000000004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552.23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7.8</v>
          </cell>
          <cell r="F11">
            <v>1581.58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217.863</v>
          </cell>
        </row>
        <row r="13">
          <cell r="A13" t="str">
            <v xml:space="preserve"> 022  Колбаса Вязанка со шпиком, вектор 0,5кг, ПОКОМ</v>
          </cell>
          <cell r="F13">
            <v>150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660</v>
          </cell>
          <cell r="F14">
            <v>2142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943</v>
          </cell>
          <cell r="F16">
            <v>3201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499</v>
          </cell>
          <cell r="F17">
            <v>4868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236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74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156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123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211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294</v>
          </cell>
        </row>
        <row r="24">
          <cell r="A24" t="str">
            <v xml:space="preserve"> 068  Колбаса Особая ТМ Особый рецепт, 0,5 кг, ПОКОМ</v>
          </cell>
          <cell r="F24">
            <v>72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D27">
            <v>4</v>
          </cell>
          <cell r="F27">
            <v>16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4</v>
          </cell>
          <cell r="F28">
            <v>1103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266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1183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61</v>
          </cell>
          <cell r="F31">
            <v>278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351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</v>
          </cell>
          <cell r="F33">
            <v>1001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1.65</v>
          </cell>
          <cell r="F34">
            <v>686.57799999999997</v>
          </cell>
        </row>
        <row r="35">
          <cell r="A35" t="str">
            <v xml:space="preserve"> 201  Ветчина Нежная ТМ Особый рецепт, (2,5кг), ПОКОМ</v>
          </cell>
          <cell r="D35">
            <v>22.5</v>
          </cell>
          <cell r="F35">
            <v>5711.0209999999997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1.65</v>
          </cell>
          <cell r="F36">
            <v>309.68599999999998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F37">
            <v>562.76599999999996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370.13900000000001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12.5</v>
          </cell>
          <cell r="F39">
            <v>7717.1729999999998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2.6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98.313999999999993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482.40199999999999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5.0010000000000003</v>
          </cell>
          <cell r="F43">
            <v>5396.616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5</v>
          </cell>
          <cell r="F44">
            <v>4425.491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0.85</v>
          </cell>
          <cell r="F45">
            <v>298.44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356.142</v>
          </cell>
        </row>
        <row r="47">
          <cell r="A47" t="str">
            <v xml:space="preserve"> 240  Колбаса Салями охотничья, ВЕС. ПОКОМ</v>
          </cell>
          <cell r="D47">
            <v>0.76</v>
          </cell>
          <cell r="F47">
            <v>19.974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2.4500000000000002</v>
          </cell>
          <cell r="F48">
            <v>688.51199999999994</v>
          </cell>
        </row>
        <row r="49">
          <cell r="A49" t="str">
            <v xml:space="preserve"> 243  Колбаса Сервелат Зернистый, ВЕС.  ПОКОМ</v>
          </cell>
          <cell r="F49">
            <v>277.87700000000001</v>
          </cell>
        </row>
        <row r="50">
          <cell r="A50" t="str">
            <v xml:space="preserve"> 247  Сардельки Нежные, ВЕС.  ПОКОМ</v>
          </cell>
          <cell r="D50">
            <v>2.67</v>
          </cell>
          <cell r="F50">
            <v>167.97800000000001</v>
          </cell>
        </row>
        <row r="51">
          <cell r="A51" t="str">
            <v xml:space="preserve"> 248  Сардельки Сочные ТМ Особый рецепт,   ПОКОМ</v>
          </cell>
          <cell r="F51">
            <v>230.30699999999999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9.1999999999999993</v>
          </cell>
          <cell r="F52">
            <v>1379.2159999999999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3.9</v>
          </cell>
          <cell r="F53">
            <v>126.819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1.3</v>
          </cell>
          <cell r="F54">
            <v>143.41900000000001</v>
          </cell>
        </row>
        <row r="55">
          <cell r="A55" t="str">
            <v xml:space="preserve"> 263  Шпикачки Стародворские, ВЕС.  ПОКОМ</v>
          </cell>
          <cell r="F55">
            <v>126.758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2.8</v>
          </cell>
          <cell r="F56">
            <v>345.68200000000002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2.1</v>
          </cell>
          <cell r="F57">
            <v>325.22699999999998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281.43200000000002</v>
          </cell>
        </row>
        <row r="59">
          <cell r="A59" t="str">
            <v xml:space="preserve"> 268  Сосиски Филейбургские с филе сочного окорока, ВЕС, ТМ Баварушка  ПОКОМ</v>
          </cell>
          <cell r="F59">
            <v>2.802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1546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1025</v>
          </cell>
          <cell r="F61">
            <v>4590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1514</v>
          </cell>
          <cell r="F62">
            <v>5123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627.94600000000003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469</v>
          </cell>
        </row>
        <row r="65">
          <cell r="A65" t="str">
            <v xml:space="preserve"> 290  Колбаса Царедворская, 0,4кг ТМ Стародворье  Поком</v>
          </cell>
          <cell r="D65">
            <v>3</v>
          </cell>
          <cell r="F65">
            <v>33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1291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225.43799999999999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11</v>
          </cell>
          <cell r="F69">
            <v>2942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15</v>
          </cell>
          <cell r="F70">
            <v>3240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70.206000000000003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156.011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9</v>
          </cell>
          <cell r="F73">
            <v>1325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1745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3</v>
          </cell>
          <cell r="F75">
            <v>1050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368.95400000000001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766.88099999999997</v>
          </cell>
        </row>
        <row r="78">
          <cell r="A78" t="str">
            <v xml:space="preserve"> 316  Колбаса Нежная ТМ Зареченские ВЕС  ПОКОМ</v>
          </cell>
          <cell r="F78">
            <v>65.936000000000007</v>
          </cell>
        </row>
        <row r="79">
          <cell r="A79" t="str">
            <v xml:space="preserve"> 318  Сосиски Датские ТМ Зареченские, ВЕС  ПОКОМ</v>
          </cell>
          <cell r="D79">
            <v>5.2</v>
          </cell>
          <cell r="F79">
            <v>2288.6370000000002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6</v>
          </cell>
          <cell r="F80">
            <v>3792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311</v>
          </cell>
          <cell r="F81">
            <v>3587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4</v>
          </cell>
          <cell r="F82">
            <v>1135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3</v>
          </cell>
          <cell r="F83">
            <v>588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</v>
          </cell>
          <cell r="F84">
            <v>422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2.66</v>
          </cell>
          <cell r="F85">
            <v>863.74199999999996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5</v>
          </cell>
          <cell r="F86">
            <v>354</v>
          </cell>
        </row>
        <row r="87">
          <cell r="A87" t="str">
            <v xml:space="preserve"> 335  Колбаса Сливушка ТМ Вязанка. ВЕС.  ПОКОМ </v>
          </cell>
          <cell r="D87">
            <v>3.9</v>
          </cell>
          <cell r="F87">
            <v>150.654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996</v>
          </cell>
          <cell r="F88">
            <v>4077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7</v>
          </cell>
          <cell r="F89">
            <v>2163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2.4</v>
          </cell>
          <cell r="F90">
            <v>698.66800000000001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0.8</v>
          </cell>
          <cell r="F91">
            <v>404.18200000000002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5.6</v>
          </cell>
          <cell r="F92">
            <v>631.64599999999996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2.4</v>
          </cell>
          <cell r="F93">
            <v>601.90899999999999</v>
          </cell>
        </row>
        <row r="94">
          <cell r="A94" t="str">
            <v xml:space="preserve"> 352  Ветчина Нежная с нежным филе 0,4 кг ТМ Особый рецепт  ПОКОМ</v>
          </cell>
          <cell r="F94">
            <v>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61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136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</v>
          </cell>
          <cell r="F97">
            <v>201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2.6</v>
          </cell>
          <cell r="F98">
            <v>219.065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</v>
          </cell>
          <cell r="F99">
            <v>3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36.551000000000002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</v>
          </cell>
          <cell r="F101">
            <v>361</v>
          </cell>
        </row>
        <row r="102">
          <cell r="A102" t="str">
            <v xml:space="preserve"> 377  Колбаса Молочная Дугушка 0,6кг ТМ Стародворье  ПОКОМ</v>
          </cell>
          <cell r="F102">
            <v>382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</v>
          </cell>
          <cell r="F103">
            <v>1816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11</v>
          </cell>
          <cell r="F104">
            <v>516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11</v>
          </cell>
          <cell r="F105">
            <v>669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10</v>
          </cell>
          <cell r="F106">
            <v>411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F107">
            <v>347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1863</v>
          </cell>
          <cell r="F108">
            <v>5409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2802</v>
          </cell>
          <cell r="F109">
            <v>11773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F110">
            <v>117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F111">
            <v>197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4</v>
          </cell>
          <cell r="F112">
            <v>485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36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4</v>
          </cell>
          <cell r="F114">
            <v>614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31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604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277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301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162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267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7</v>
          </cell>
          <cell r="F121">
            <v>717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156.21299999999999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117.20399999999999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97.653000000000006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6</v>
          </cell>
          <cell r="F125">
            <v>786</v>
          </cell>
        </row>
        <row r="126">
          <cell r="A126" t="str">
            <v>3215 ВЕТЧ.МЯСНАЯ Папа может п/о 0.4кг 8шт.    ОСТАНКИНО</v>
          </cell>
          <cell r="D126">
            <v>262</v>
          </cell>
          <cell r="F126">
            <v>262</v>
          </cell>
        </row>
        <row r="127">
          <cell r="A127" t="str">
            <v>3297 СЫТНЫЕ Папа может сар б/о мгс 1*3 СНГ  ОСТАНКИНО</v>
          </cell>
          <cell r="D127">
            <v>230</v>
          </cell>
          <cell r="F127">
            <v>230</v>
          </cell>
        </row>
        <row r="128">
          <cell r="A128" t="str">
            <v>3812 СОЧНЫЕ сос п/о мгс 2*2  ОСТАНКИНО</v>
          </cell>
          <cell r="D128">
            <v>1555.8</v>
          </cell>
          <cell r="F128">
            <v>1555.8</v>
          </cell>
        </row>
        <row r="129">
          <cell r="A129" t="str">
            <v>4063 МЯСНАЯ Папа может вар п/о_Л   ОСТАНКИНО</v>
          </cell>
          <cell r="D129">
            <v>1899.1</v>
          </cell>
          <cell r="F129">
            <v>1899.1</v>
          </cell>
        </row>
        <row r="130">
          <cell r="A130" t="str">
            <v>4117 ЭКСТРА Папа может с/к в/у_Л   ОСТАНКИНО</v>
          </cell>
          <cell r="D130">
            <v>75.5</v>
          </cell>
          <cell r="F130">
            <v>75.995999999999995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110.6</v>
          </cell>
          <cell r="F131">
            <v>110.6</v>
          </cell>
        </row>
        <row r="132">
          <cell r="A132" t="str">
            <v>4813 ФИЛЕЙНАЯ Папа может вар п/о_Л   ОСТАНКИНО</v>
          </cell>
          <cell r="D132">
            <v>437.9</v>
          </cell>
          <cell r="F132">
            <v>437.9</v>
          </cell>
        </row>
        <row r="133">
          <cell r="A133" t="str">
            <v>4993 САЛЯМИ ИТАЛЬЯНСКАЯ с/к в/у 1/250*8_120c ОСТАНКИНО</v>
          </cell>
          <cell r="D133">
            <v>560</v>
          </cell>
          <cell r="F133">
            <v>560</v>
          </cell>
        </row>
        <row r="134">
          <cell r="A134" t="str">
            <v>5246 ДОКТОРСКАЯ ПРЕМИУМ вар б/о мгс_30с ОСТАНКИНО</v>
          </cell>
          <cell r="D134">
            <v>20.9</v>
          </cell>
          <cell r="F134">
            <v>20.9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505.4</v>
          </cell>
          <cell r="F136">
            <v>505.4</v>
          </cell>
        </row>
        <row r="137">
          <cell r="A137" t="str">
            <v>5337 ОСОБАЯ СО ШПИКОМ вар п/о  ОСТАНКИНО</v>
          </cell>
          <cell r="D137">
            <v>109.5</v>
          </cell>
          <cell r="F137">
            <v>109.5</v>
          </cell>
        </row>
        <row r="138">
          <cell r="A138" t="str">
            <v>5341 СЕРВЕЛАТ ОХОТНИЧИЙ в/к в/у  ОСТАНКИНО</v>
          </cell>
          <cell r="D138">
            <v>403.3</v>
          </cell>
          <cell r="F138">
            <v>403.3</v>
          </cell>
        </row>
        <row r="139">
          <cell r="A139" t="str">
            <v>5483 ЭКСТРА Папа может с/к в/у 1/250 8шт.   ОСТАНКИНО</v>
          </cell>
          <cell r="D139">
            <v>892</v>
          </cell>
          <cell r="F139">
            <v>892</v>
          </cell>
        </row>
        <row r="140">
          <cell r="A140" t="str">
            <v>5544 Сервелат Финский в/к в/у_45с НОВАЯ ОСТАНКИНО</v>
          </cell>
          <cell r="D140">
            <v>897.7</v>
          </cell>
          <cell r="F140">
            <v>897.7</v>
          </cell>
        </row>
        <row r="141">
          <cell r="A141" t="str">
            <v>5682 САЛЯМИ МЕЛКОЗЕРНЕНАЯ с/к в/у 1/120_60с   ОСТАНКИНО</v>
          </cell>
          <cell r="D141">
            <v>2308</v>
          </cell>
          <cell r="F141">
            <v>2308</v>
          </cell>
        </row>
        <row r="142">
          <cell r="A142" t="str">
            <v>5706 АРОМАТНАЯ Папа может с/к в/у 1/250 8шт.  ОСТАНКИНО</v>
          </cell>
          <cell r="D142">
            <v>1013</v>
          </cell>
          <cell r="F142">
            <v>1013</v>
          </cell>
        </row>
        <row r="143">
          <cell r="A143" t="str">
            <v>5708 ПОСОЛЬСКАЯ Папа может с/к в/у ОСТАНКИНО</v>
          </cell>
          <cell r="D143">
            <v>64.099999999999994</v>
          </cell>
          <cell r="F143">
            <v>64.613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200.5</v>
          </cell>
          <cell r="F145">
            <v>200.5</v>
          </cell>
        </row>
        <row r="146">
          <cell r="A146" t="str">
            <v>5851 ЭКСТРА Папа может вар п/о   ОСТАНКИНО</v>
          </cell>
          <cell r="D146">
            <v>333.15</v>
          </cell>
          <cell r="F146">
            <v>333.15</v>
          </cell>
        </row>
        <row r="147">
          <cell r="A147" t="str">
            <v>5931 ОХОТНИЧЬЯ Папа может с/к в/у 1/220 8шт.   ОСТАНКИНО</v>
          </cell>
          <cell r="D147">
            <v>849</v>
          </cell>
          <cell r="F147">
            <v>849</v>
          </cell>
        </row>
        <row r="148">
          <cell r="A148" t="str">
            <v>5976 МОЛОЧНЫЕ ТРАДИЦ. сос п/о в/у 1/350_45с  ОСТАНКИНО</v>
          </cell>
          <cell r="D148">
            <v>1239</v>
          </cell>
          <cell r="F148">
            <v>1239</v>
          </cell>
        </row>
        <row r="149">
          <cell r="A149" t="str">
            <v>5981 МОЛОЧНЫЕ ТРАДИЦ. сос п/о мгс 1*6_45с   ОСТАНКИНО</v>
          </cell>
          <cell r="D149">
            <v>232.1</v>
          </cell>
          <cell r="F149">
            <v>232.1</v>
          </cell>
        </row>
        <row r="150">
          <cell r="A150" t="str">
            <v>5982 МОЛОЧНЫЕ ТРАДИЦ. сос п/о мгс 0,6кг_СНГ  ОСТАНКИНО</v>
          </cell>
          <cell r="D150">
            <v>322</v>
          </cell>
          <cell r="F150">
            <v>322</v>
          </cell>
        </row>
        <row r="151">
          <cell r="A151" t="str">
            <v>5992 ВРЕМЯ ОКРОШКИ Папа может вар п/о 0.4кг   ОСТАНКИНО</v>
          </cell>
          <cell r="D151">
            <v>19</v>
          </cell>
          <cell r="F151">
            <v>19</v>
          </cell>
        </row>
        <row r="152">
          <cell r="A152" t="str">
            <v>6004 РАГУ СВИНОЕ 1кг 8шт.зам_120с ОСТАНКИНО</v>
          </cell>
          <cell r="D152">
            <v>26</v>
          </cell>
          <cell r="F152">
            <v>26</v>
          </cell>
        </row>
        <row r="153">
          <cell r="A153" t="str">
            <v>6025 ВЕТЧ.ФИРМЕННАЯ С ИНДЕЙКОЙ п/о   ОСТАНКИНО</v>
          </cell>
          <cell r="D153">
            <v>9.1</v>
          </cell>
          <cell r="F153">
            <v>9.1</v>
          </cell>
        </row>
        <row r="154">
          <cell r="A154" t="str">
            <v>6038 БАВАРСКИЕ Кумач сос п/о мгс 1*3_45с   ОСТАНКИНО</v>
          </cell>
          <cell r="D154">
            <v>2</v>
          </cell>
          <cell r="F154">
            <v>2</v>
          </cell>
        </row>
        <row r="155">
          <cell r="A155" t="str">
            <v>6041 МОЛОЧНЫЕ К ЗАВТРАКУ сос п/о мгс 1*3  ОСТАНКИНО</v>
          </cell>
          <cell r="D155">
            <v>209.7</v>
          </cell>
          <cell r="F155">
            <v>209.7</v>
          </cell>
        </row>
        <row r="156">
          <cell r="A156" t="str">
            <v>6042 МОЛОЧНЫЕ К ЗАВТРАКУ сос п/о в/у 0.4кг   ОСТАНКИНО</v>
          </cell>
          <cell r="D156">
            <v>964</v>
          </cell>
          <cell r="F156">
            <v>964</v>
          </cell>
        </row>
        <row r="157">
          <cell r="A157" t="str">
            <v>6113 СОЧНЫЕ сос п/о мгс 1*6_Ашан  ОСТАНКИНО</v>
          </cell>
          <cell r="D157">
            <v>1666.8320000000001</v>
          </cell>
          <cell r="F157">
            <v>1666.8320000000001</v>
          </cell>
        </row>
        <row r="158">
          <cell r="A158" t="str">
            <v>6123 МОЛОЧНЫЕ КЛАССИЧЕСКИЕ ПМ сос п/о мгс 2*4   ОСТАНКИНО</v>
          </cell>
          <cell r="D158">
            <v>444.7</v>
          </cell>
          <cell r="F158">
            <v>444.7</v>
          </cell>
        </row>
        <row r="159">
          <cell r="A159" t="str">
            <v>6213 СЕРВЕЛАТ ФИНСКИЙ СН в/к в/у 0.35кг 8шт.  ОСТАНКИНО</v>
          </cell>
          <cell r="D159">
            <v>30</v>
          </cell>
          <cell r="F159">
            <v>30</v>
          </cell>
        </row>
        <row r="160">
          <cell r="A160" t="str">
            <v>6215 СЕРВЕЛАТ ОРЕХОВЫЙ СН в/к в/у 0.35кг 8шт  ОСТАНКИНО</v>
          </cell>
          <cell r="D160">
            <v>8</v>
          </cell>
          <cell r="F160">
            <v>8</v>
          </cell>
        </row>
        <row r="161">
          <cell r="A161" t="str">
            <v>6217 ШПИКАЧКИ ДОМАШНИЕ СН п/о мгс 0.4кг 8шт.  ОСТАНКИНО</v>
          </cell>
          <cell r="D161">
            <v>16</v>
          </cell>
          <cell r="F161">
            <v>16</v>
          </cell>
        </row>
        <row r="162">
          <cell r="A162" t="str">
            <v>6221 НЕАПОЛИТАНСКИЙ ДУЭТ с/к с/н мгс 1/90  ОСТАНКИНО</v>
          </cell>
          <cell r="D162">
            <v>188</v>
          </cell>
          <cell r="F162">
            <v>188</v>
          </cell>
        </row>
        <row r="163">
          <cell r="A163" t="str">
            <v>6222 ИТАЛЬЯНСКОЕ АССОРТИ с/в с/н мгс 1/90 ОСТАНКИНО</v>
          </cell>
          <cell r="D163">
            <v>5</v>
          </cell>
          <cell r="F163">
            <v>5</v>
          </cell>
        </row>
        <row r="164">
          <cell r="A164" t="str">
            <v>6225 ИМПЕРСКАЯ И БАЛЫКОВАЯ в/к с/н мгс 1/90  ОСТАНКИНО</v>
          </cell>
          <cell r="D164">
            <v>40</v>
          </cell>
          <cell r="F164">
            <v>40</v>
          </cell>
        </row>
        <row r="165">
          <cell r="A165" t="str">
            <v>6228 МЯСНОЕ АССОРТИ к/з с/н мгс 1/90 10шт.  ОСТАНКИНО</v>
          </cell>
          <cell r="D165">
            <v>341</v>
          </cell>
          <cell r="F165">
            <v>341</v>
          </cell>
        </row>
        <row r="166">
          <cell r="A166" t="str">
            <v>6241 ХОТ-ДОГ Папа может сос п/о мгс 0.38кг  ОСТАНКИНО</v>
          </cell>
          <cell r="D166">
            <v>59</v>
          </cell>
          <cell r="F166">
            <v>59</v>
          </cell>
        </row>
        <row r="167">
          <cell r="A167" t="str">
            <v>6247 ДОМАШНЯЯ Папа может вар п/о 0,4кг 8шт.  ОСТАНКИНО</v>
          </cell>
          <cell r="D167">
            <v>199</v>
          </cell>
          <cell r="F167">
            <v>199</v>
          </cell>
        </row>
        <row r="168">
          <cell r="A168" t="str">
            <v>6268 ГОВЯЖЬЯ Папа может вар п/о 0,4кг 8 шт.  ОСТАНКИНО</v>
          </cell>
          <cell r="D168">
            <v>287</v>
          </cell>
          <cell r="F168">
            <v>287</v>
          </cell>
        </row>
        <row r="169">
          <cell r="A169" t="str">
            <v>6281 СВИНИНА ДЕЛИКАТ. к/в мл/к в/у 0.3кг 45с  ОСТАНКИНО</v>
          </cell>
          <cell r="D169">
            <v>563</v>
          </cell>
          <cell r="F169">
            <v>563</v>
          </cell>
        </row>
        <row r="170">
          <cell r="A170" t="str">
            <v>6297 ФИЛЕЙНЫЕ сос ц/о в/у 1/270 12шт_45с  ОСТАНКИНО</v>
          </cell>
          <cell r="D170">
            <v>2267</v>
          </cell>
          <cell r="F170">
            <v>2267</v>
          </cell>
        </row>
        <row r="171">
          <cell r="A171" t="str">
            <v>6302 БАЛЫКОВАЯ СН в/к в/у 0.35кг 8шт.  ОСТАНКИНО</v>
          </cell>
          <cell r="D171">
            <v>5</v>
          </cell>
          <cell r="F171">
            <v>5</v>
          </cell>
        </row>
        <row r="172">
          <cell r="A172" t="str">
            <v>6303 МЯСНЫЕ Папа может сос п/о мгс 1.5*3  ОСТАНКИНО</v>
          </cell>
          <cell r="D172">
            <v>336.8</v>
          </cell>
          <cell r="F172">
            <v>336.8</v>
          </cell>
        </row>
        <row r="173">
          <cell r="A173" t="str">
            <v>6325 ДОКТОРСКАЯ ПРЕМИУМ вар п/о 0.4кг 8шт.  ОСТАНКИНО</v>
          </cell>
          <cell r="D173">
            <v>641</v>
          </cell>
          <cell r="F173">
            <v>641</v>
          </cell>
        </row>
        <row r="174">
          <cell r="A174" t="str">
            <v>6333 МЯСНАЯ Папа может вар п/о 0.4кг 8шт.  ОСТАНКИНО</v>
          </cell>
          <cell r="D174">
            <v>5502</v>
          </cell>
          <cell r="F174">
            <v>5503</v>
          </cell>
        </row>
        <row r="175">
          <cell r="A175" t="str">
            <v>6353 ЭКСТРА Папа может вар п/о 0.4кг 8шт.  ОСТАНКИНО</v>
          </cell>
          <cell r="D175">
            <v>2876</v>
          </cell>
          <cell r="F175">
            <v>2879</v>
          </cell>
        </row>
        <row r="176">
          <cell r="A176" t="str">
            <v>6392 ФИЛЕЙНАЯ Папа может вар п/о 0.4кг. ОСТАНКИНО</v>
          </cell>
          <cell r="D176">
            <v>4041</v>
          </cell>
          <cell r="F176">
            <v>4041</v>
          </cell>
        </row>
        <row r="177">
          <cell r="A177" t="str">
            <v>6427 КЛАССИЧЕСКАЯ ПМ вар п/о 0.35кг 8шт. ОСТАНКИНО</v>
          </cell>
          <cell r="D177">
            <v>4582</v>
          </cell>
          <cell r="F177">
            <v>4585</v>
          </cell>
        </row>
        <row r="178">
          <cell r="A178" t="str">
            <v>6438 БОГАТЫРСКИЕ Папа Может сос п/о в/у 0,3кг  ОСТАНКИНО</v>
          </cell>
          <cell r="D178">
            <v>153</v>
          </cell>
          <cell r="F178">
            <v>153</v>
          </cell>
        </row>
        <row r="179">
          <cell r="A179" t="str">
            <v>6450 БЕКОН с/к с/н в/у 1/100 10шт.  ОСТАНКИНО</v>
          </cell>
          <cell r="D179">
            <v>491</v>
          </cell>
          <cell r="F179">
            <v>491</v>
          </cell>
        </row>
        <row r="180">
          <cell r="A180" t="str">
            <v>6453 ЭКСТРА Папа может с/к с/н в/у 1/100 14шт.   ОСТАНКИНО</v>
          </cell>
          <cell r="D180">
            <v>1147</v>
          </cell>
          <cell r="F180">
            <v>1147</v>
          </cell>
        </row>
        <row r="181">
          <cell r="A181" t="str">
            <v>6454 АРОМАТНАЯ с/к с/н в/у 1/100 14шт.  ОСТАНКИНО</v>
          </cell>
          <cell r="D181">
            <v>1105</v>
          </cell>
          <cell r="F181">
            <v>1105</v>
          </cell>
        </row>
        <row r="182">
          <cell r="A182" t="str">
            <v>6470 ВЕТЧ.МРАМОРНАЯ в/у_45с  ОСТАНКИНО</v>
          </cell>
          <cell r="D182">
            <v>10</v>
          </cell>
          <cell r="F182">
            <v>10</v>
          </cell>
        </row>
        <row r="183">
          <cell r="A183" t="str">
            <v>6475 С СЫРОМ Папа может сос ц/о мгс 0.4кг6шт  ОСТАНКИНО</v>
          </cell>
          <cell r="D183">
            <v>267</v>
          </cell>
          <cell r="F183">
            <v>267</v>
          </cell>
        </row>
        <row r="184">
          <cell r="A184" t="str">
            <v>6527 ШПИКАЧКИ СОЧНЫЕ ПМ сар б/о мгс 1*3 45с ОСТАНКИНО</v>
          </cell>
          <cell r="D184">
            <v>485.2</v>
          </cell>
          <cell r="F184">
            <v>485.2</v>
          </cell>
        </row>
        <row r="185">
          <cell r="A185" t="str">
            <v>6555 ПОСОЛЬСКАЯ с/к с/н в/у 1/100 10шт.  ОСТАНКИНО</v>
          </cell>
          <cell r="D185">
            <v>409</v>
          </cell>
          <cell r="F185">
            <v>409</v>
          </cell>
        </row>
        <row r="186">
          <cell r="A186" t="str">
            <v>6562 СЕРВЕЛАТ КАРЕЛЬСКИЙ СН в/к в/у 0,28кг  ОСТАНКИНО</v>
          </cell>
          <cell r="D186">
            <v>222</v>
          </cell>
          <cell r="F186">
            <v>222</v>
          </cell>
        </row>
        <row r="187">
          <cell r="A187" t="str">
            <v>6563 СЛИВОЧНЫЕ СН сос п/о мгс 1*6  ОСТАНКИНО</v>
          </cell>
          <cell r="D187">
            <v>28</v>
          </cell>
          <cell r="F187">
            <v>28</v>
          </cell>
        </row>
        <row r="188">
          <cell r="A188" t="str">
            <v>6586 МРАМОРНАЯ И БАЛЫКОВАЯ в/к с/н мгс 1/90 ОСТАНКИНО</v>
          </cell>
          <cell r="D188">
            <v>174</v>
          </cell>
          <cell r="F188">
            <v>174</v>
          </cell>
        </row>
        <row r="189">
          <cell r="A189" t="str">
            <v>6593 ДОКТОРСКАЯ СН вар п/о 0.45кг 8шт.  ОСТАНКИНО</v>
          </cell>
          <cell r="D189">
            <v>3</v>
          </cell>
          <cell r="F189">
            <v>3</v>
          </cell>
        </row>
        <row r="190">
          <cell r="A190" t="str">
            <v>6597 РУССКАЯ СН вар п/о 0.45кг 8шт.  ОСТАНКИНО</v>
          </cell>
          <cell r="D190">
            <v>2</v>
          </cell>
          <cell r="F190">
            <v>2</v>
          </cell>
        </row>
        <row r="191">
          <cell r="A191" t="str">
            <v>6601 ГОВЯЖЬИ СН сос п/о мгс 1*6  ОСТАНКИНО</v>
          </cell>
          <cell r="D191">
            <v>150.1</v>
          </cell>
          <cell r="F191">
            <v>150.1</v>
          </cell>
        </row>
        <row r="192">
          <cell r="A192" t="str">
            <v>6602 БАВАРСКИЕ ПМ сос ц/о мгс 0,35кг 8шт.  ОСТАНКИНО</v>
          </cell>
          <cell r="D192">
            <v>698</v>
          </cell>
          <cell r="F192">
            <v>698</v>
          </cell>
        </row>
        <row r="193">
          <cell r="A193" t="str">
            <v>6616 МОЛОЧНЫЕ КЛАССИЧЕСКИЕ сос п/о в/у 0.3кг  ОСТАНКИНО</v>
          </cell>
          <cell r="D193">
            <v>70</v>
          </cell>
          <cell r="F193">
            <v>70</v>
          </cell>
        </row>
        <row r="194">
          <cell r="A194" t="str">
            <v>6645 ВЕТЧ.КЛАССИЧЕСКАЯ СН п/о 0.8кг 4шт.  ОСТАНКИНО</v>
          </cell>
          <cell r="D194">
            <v>11</v>
          </cell>
          <cell r="F194">
            <v>11</v>
          </cell>
        </row>
        <row r="195">
          <cell r="A195" t="str">
            <v>6658 АРОМАТНАЯ С ЧЕСНОЧКОМ СН в/к мтс 0.330кг  ОСТАНКИНО</v>
          </cell>
          <cell r="D195">
            <v>1</v>
          </cell>
          <cell r="F195">
            <v>1</v>
          </cell>
        </row>
        <row r="196">
          <cell r="A196" t="str">
            <v>6661 СОЧНЫЙ ГРИЛЬ ПМ сос п/о мгс 1.5*4_Маяк  ОСТАНКИНО</v>
          </cell>
          <cell r="D196">
            <v>76.5</v>
          </cell>
          <cell r="F196">
            <v>76.5</v>
          </cell>
        </row>
        <row r="197">
          <cell r="A197" t="str">
            <v>6666 БОЯНСКАЯ Папа может п/к в/у 0,28кг 8 шт. ОСТАНКИНО</v>
          </cell>
          <cell r="D197">
            <v>1551</v>
          </cell>
          <cell r="F197">
            <v>1551</v>
          </cell>
        </row>
        <row r="198">
          <cell r="A198" t="str">
            <v>6669 ВЕНСКАЯ САЛЯМИ п/к в/у 0.28кг 8шт  ОСТАНКИНО</v>
          </cell>
          <cell r="D198">
            <v>617</v>
          </cell>
          <cell r="F198">
            <v>617</v>
          </cell>
        </row>
        <row r="199">
          <cell r="A199" t="str">
            <v>6683 СЕРВЕЛАТ ЗЕРНИСТЫЙ ПМ в/к в/у 0,35кг  ОСТАНКИНО</v>
          </cell>
          <cell r="D199">
            <v>3407</v>
          </cell>
          <cell r="F199">
            <v>3407</v>
          </cell>
        </row>
        <row r="200">
          <cell r="A200" t="str">
            <v>6684 СЕРВЕЛАТ КАРЕЛЬСКИЙ ПМ в/к в/у 0.28кг  ОСТАНКИНО</v>
          </cell>
          <cell r="D200">
            <v>2367</v>
          </cell>
          <cell r="F200">
            <v>2367</v>
          </cell>
        </row>
        <row r="201">
          <cell r="A201" t="str">
            <v>6689 СЕРВЕЛАТ ОХОТНИЧИЙ ПМ в/к в/у 0,35кг 8шт  ОСТАНКИНО</v>
          </cell>
          <cell r="D201">
            <v>5354</v>
          </cell>
          <cell r="F201">
            <v>5355</v>
          </cell>
        </row>
        <row r="202">
          <cell r="A202" t="str">
            <v>6692 СЕРВЕЛАТ ПРИМА в/к в/у 0.28кг 8шт.  ОСТАНКИНО</v>
          </cell>
          <cell r="D202">
            <v>597</v>
          </cell>
          <cell r="F202">
            <v>597</v>
          </cell>
        </row>
        <row r="203">
          <cell r="A203" t="str">
            <v>6697 СЕРВЕЛАТ ФИНСКИЙ ПМ в/к в/у 0,35кг 8шт.  ОСТАНКИНО</v>
          </cell>
          <cell r="D203">
            <v>5939</v>
          </cell>
          <cell r="F203">
            <v>5942</v>
          </cell>
        </row>
        <row r="204">
          <cell r="A204" t="str">
            <v>6713 СОЧНЫЙ ГРИЛЬ ПМ сос п/о мгс 0.41кг 8шт.  ОСТАНКИНО</v>
          </cell>
          <cell r="D204">
            <v>1575</v>
          </cell>
          <cell r="F204">
            <v>1580</v>
          </cell>
        </row>
        <row r="205">
          <cell r="A205" t="str">
            <v>6716 ОСОБАЯ Коровино (в сетке) 0.5кг 8шт.  ОСТАНКИНО</v>
          </cell>
          <cell r="D205">
            <v>757</v>
          </cell>
          <cell r="F205">
            <v>757</v>
          </cell>
        </row>
        <row r="206">
          <cell r="A206" t="str">
            <v>6722 СОЧНЫЕ ПМ сос п/о мгс 0,41кг 10шт.  ОСТАНКИНО</v>
          </cell>
          <cell r="D206">
            <v>6408</v>
          </cell>
          <cell r="F206">
            <v>6415</v>
          </cell>
        </row>
        <row r="207">
          <cell r="A207" t="str">
            <v>6726 СЛИВОЧНЫЕ ПМ сос п/о мгс 0.41кг 10шт.  ОСТАНКИНО</v>
          </cell>
          <cell r="D207">
            <v>3448</v>
          </cell>
          <cell r="F207">
            <v>3448</v>
          </cell>
        </row>
        <row r="208">
          <cell r="A208" t="str">
            <v>6734 ОСОБАЯ СО ШПИКОМ Коровино (в сетке) 0,5кг ОСТАНКИНО</v>
          </cell>
          <cell r="D208">
            <v>204</v>
          </cell>
          <cell r="F208">
            <v>204</v>
          </cell>
        </row>
        <row r="209">
          <cell r="A209" t="str">
            <v>6751 СЛИВОЧНЫЕ СН сос п/о мгс 0,41кг 10шт.  ОСТАНКИНО</v>
          </cell>
          <cell r="D209">
            <v>16</v>
          </cell>
          <cell r="F209">
            <v>16</v>
          </cell>
        </row>
        <row r="210">
          <cell r="A210" t="str">
            <v>6756 ВЕТЧ.ЛЮБИТЕЛЬСКАЯ п/о  ОСТАНКИНО</v>
          </cell>
          <cell r="D210">
            <v>202.8</v>
          </cell>
          <cell r="F210">
            <v>202.8</v>
          </cell>
        </row>
        <row r="211">
          <cell r="A211" t="str">
            <v>6776 ХОТ-ДОГ Папа может сос п/о мгс 0.35кг  ОСТАНКИНО</v>
          </cell>
          <cell r="D211">
            <v>203</v>
          </cell>
          <cell r="F211">
            <v>203</v>
          </cell>
        </row>
        <row r="212">
          <cell r="A212" t="str">
            <v>6777 МЯСНЫЕ С ГОВЯДИНОЙ ПМ сос п/о мгс 0.4кг  ОСТАНКИНО</v>
          </cell>
          <cell r="D212">
            <v>84</v>
          </cell>
          <cell r="F212">
            <v>84</v>
          </cell>
        </row>
        <row r="213">
          <cell r="A213" t="str">
            <v>6822 ИЗ ОТБОРНОГО МЯСА ПМ сос п/о мгс 0,36кг  ОСТАНКИНО</v>
          </cell>
          <cell r="D213">
            <v>124</v>
          </cell>
          <cell r="F213">
            <v>124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156</v>
          </cell>
          <cell r="F214">
            <v>158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214</v>
          </cell>
          <cell r="F215">
            <v>214</v>
          </cell>
        </row>
        <row r="216">
          <cell r="A216" t="str">
            <v>БОНУС Z-ОСОБАЯ Коровино вар п/о (5324)  ОСТАНКИНО</v>
          </cell>
          <cell r="D216">
            <v>34</v>
          </cell>
          <cell r="F216">
            <v>34</v>
          </cell>
        </row>
        <row r="217">
          <cell r="A217" t="str">
            <v>БОНУС Z-ОСОБАЯ Коровино вар п/о 0.5кг_СНГ (6305)  ОСТАНКИНО</v>
          </cell>
          <cell r="D217">
            <v>27</v>
          </cell>
          <cell r="F217">
            <v>27</v>
          </cell>
        </row>
        <row r="218">
          <cell r="A218" t="str">
            <v>БОНУС СОЧНЫЕ сос п/о мгс 0.41кг_UZ (6087)  ОСТАНКИНО</v>
          </cell>
          <cell r="D218">
            <v>1108</v>
          </cell>
          <cell r="F218">
            <v>1108</v>
          </cell>
        </row>
        <row r="219">
          <cell r="A219" t="str">
            <v>БОНУС СОЧНЫЕ сос п/о мгс 1*6_UZ (6088)  ОСТАНКИНО</v>
          </cell>
          <cell r="D219">
            <v>341</v>
          </cell>
          <cell r="F219">
            <v>341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3</v>
          </cell>
          <cell r="F220">
            <v>1391</v>
          </cell>
        </row>
        <row r="221">
          <cell r="A221" t="str">
            <v>БОНУС_283  Сосиски Сочинки, ВЕС, ТМ Стародворье ПОКОМ</v>
          </cell>
          <cell r="F221">
            <v>26.004000000000001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D222">
            <v>0.7</v>
          </cell>
          <cell r="F222">
            <v>308.38600000000002</v>
          </cell>
        </row>
        <row r="223">
          <cell r="A223" t="str">
            <v>БОНУС_Колбаса вареная Филейская ТМ Вязанка. ВЕС  ПОКОМ</v>
          </cell>
          <cell r="F223">
            <v>417.78800000000001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425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1</v>
          </cell>
          <cell r="F225">
            <v>514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3</v>
          </cell>
          <cell r="F226">
            <v>3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413</v>
          </cell>
        </row>
        <row r="228">
          <cell r="A228" t="str">
            <v>Бутербродная вареная 0,47 кг шт.  СПК</v>
          </cell>
          <cell r="D228">
            <v>17</v>
          </cell>
          <cell r="F228">
            <v>17</v>
          </cell>
        </row>
        <row r="229">
          <cell r="A229" t="str">
            <v>Вацлавская вареная 400 гр.шт.  СПК</v>
          </cell>
          <cell r="D229">
            <v>23</v>
          </cell>
          <cell r="F229">
            <v>23</v>
          </cell>
        </row>
        <row r="230">
          <cell r="A230" t="str">
            <v>Вацлавская п/к (черева) 390 гр.шт. термоус.пак  СПК</v>
          </cell>
          <cell r="D230">
            <v>31</v>
          </cell>
          <cell r="F230">
            <v>31</v>
          </cell>
        </row>
        <row r="231">
          <cell r="A231" t="str">
            <v>Ветчина Вацлавская 400 гр.шт.  СПК</v>
          </cell>
          <cell r="D231">
            <v>3</v>
          </cell>
          <cell r="F231">
            <v>3</v>
          </cell>
        </row>
        <row r="232">
          <cell r="A232" t="str">
            <v>ВЫВЕДЕНА!! 295  Сосиски Баварские с сыром,  0.84кг, БАВАРУШКИ  ПОКОМ</v>
          </cell>
          <cell r="F232">
            <v>6</v>
          </cell>
        </row>
        <row r="233">
          <cell r="A233" t="str">
            <v>ВЫВЕДЕНА!!!!Пельмени С говядиной и свининой, ВЕС, ТМ Славница сфера пуговки  ПОКОМ</v>
          </cell>
          <cell r="F233">
            <v>5</v>
          </cell>
        </row>
        <row r="234">
          <cell r="A234" t="str">
            <v>ВЫВЕДЕНА.Наггетсы из печи 0,25кг ТМ Вязанка ТС Наггетсы замор.  ПОКОМ</v>
          </cell>
          <cell r="F234">
            <v>1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302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535</v>
          </cell>
          <cell r="F236">
            <v>1777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</v>
          </cell>
          <cell r="F237">
            <v>1108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87</v>
          </cell>
          <cell r="F238">
            <v>403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14</v>
          </cell>
          <cell r="F239">
            <v>14</v>
          </cell>
        </row>
        <row r="240">
          <cell r="A240" t="str">
            <v>Дельгаро с/в "Эликатессе" 140 гр.шт.  СПК</v>
          </cell>
          <cell r="D240">
            <v>50</v>
          </cell>
          <cell r="F240">
            <v>52</v>
          </cell>
        </row>
        <row r="241">
          <cell r="A241" t="str">
            <v>Деревенская рубленая вареная 350 гр.шт. термоус. пак.  СПК</v>
          </cell>
          <cell r="D241">
            <v>1</v>
          </cell>
          <cell r="F241">
            <v>1</v>
          </cell>
        </row>
        <row r="242">
          <cell r="A242" t="str">
            <v>Деревенская с чесночком и сальцем п/к (черева) 390 гр.шт. термоус. пак.  СПК</v>
          </cell>
          <cell r="D242">
            <v>188</v>
          </cell>
          <cell r="F242">
            <v>188</v>
          </cell>
        </row>
        <row r="243">
          <cell r="A243" t="str">
            <v>Докторская вареная в/с 0,47 кг шт.  СПК</v>
          </cell>
          <cell r="D243">
            <v>23</v>
          </cell>
          <cell r="F243">
            <v>23</v>
          </cell>
        </row>
        <row r="244">
          <cell r="A244" t="str">
            <v>Докторская вареная термоус.пак. "Высокий вкус"  СПК</v>
          </cell>
          <cell r="D244">
            <v>182.916</v>
          </cell>
          <cell r="F244">
            <v>182.916</v>
          </cell>
        </row>
        <row r="245">
          <cell r="A245" t="str">
            <v>Жар-боллы с курочкой и сыром, ВЕС ТМ Зареченские  ПОКОМ</v>
          </cell>
          <cell r="F245">
            <v>186.31100000000001</v>
          </cell>
        </row>
        <row r="246">
          <cell r="A246" t="str">
            <v>Жар-ладушки с клубникой и вишней ВЕС ТМ Зареченские  ПОКОМ</v>
          </cell>
          <cell r="F246">
            <v>25.9</v>
          </cell>
        </row>
        <row r="247">
          <cell r="A247" t="str">
            <v>Жар-ладушки с мясом ТМ Зареченские ВЕС ПОКОМ</v>
          </cell>
          <cell r="F247">
            <v>320.51299999999998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28.911000000000001</v>
          </cell>
        </row>
        <row r="249">
          <cell r="A249" t="str">
            <v>Жар-ладушки с яблоком и грушей ТМ Зареченские ВЕС ПОКОМ</v>
          </cell>
          <cell r="F249">
            <v>33.299999999999997</v>
          </cell>
        </row>
        <row r="250">
          <cell r="A250" t="str">
            <v>ЖАР-мени ВЕС ТМ Зареченские  ПОКОМ</v>
          </cell>
          <cell r="F250">
            <v>184</v>
          </cell>
        </row>
        <row r="251">
          <cell r="A251" t="str">
            <v>Карбонад Юбилейный 0,13кг нар.д/ф шт. СПК</v>
          </cell>
          <cell r="D251">
            <v>14</v>
          </cell>
          <cell r="F251">
            <v>14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1</v>
          </cell>
          <cell r="F252">
            <v>1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1</v>
          </cell>
          <cell r="F253">
            <v>1</v>
          </cell>
        </row>
        <row r="254">
          <cell r="A254" t="str">
            <v>Классика с/к 235 гр.шт. "Высокий вкус"  СПК</v>
          </cell>
          <cell r="D254">
            <v>159</v>
          </cell>
          <cell r="F254">
            <v>159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615</v>
          </cell>
          <cell r="F255">
            <v>623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486</v>
          </cell>
          <cell r="F256">
            <v>491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87</v>
          </cell>
          <cell r="F257">
            <v>95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8</v>
          </cell>
          <cell r="F258">
            <v>8</v>
          </cell>
        </row>
        <row r="259">
          <cell r="A259" t="str">
            <v>Краковская п/к (черева) 390 гр.шт. термоус.пак. СПК</v>
          </cell>
          <cell r="D259">
            <v>2</v>
          </cell>
          <cell r="F259">
            <v>2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458</v>
          </cell>
        </row>
        <row r="261">
          <cell r="A261" t="str">
            <v>Круггетсы сочные ТМ Горячая штучка ТС Круггетсы 0,25 кг зам  ПОКОМ</v>
          </cell>
          <cell r="F261">
            <v>784</v>
          </cell>
        </row>
        <row r="262">
          <cell r="A262" t="str">
            <v>Ла Фаворте с/в "Эликатессе" 140 гр.шт.  СПК</v>
          </cell>
          <cell r="D262">
            <v>26</v>
          </cell>
          <cell r="F262">
            <v>26</v>
          </cell>
        </row>
        <row r="263">
          <cell r="A263" t="str">
            <v>Ливерная Печеночная "Просто выгодно" 0,3 кг.шт.  СПК</v>
          </cell>
          <cell r="D263">
            <v>78</v>
          </cell>
          <cell r="F263">
            <v>78</v>
          </cell>
        </row>
        <row r="264">
          <cell r="A264" t="str">
            <v>Любительская вареная термоус.пак. "Высокий вкус"  СПК</v>
          </cell>
          <cell r="D264">
            <v>146</v>
          </cell>
          <cell r="F264">
            <v>146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5.4</v>
          </cell>
          <cell r="F265">
            <v>77.882000000000005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129.102</v>
          </cell>
        </row>
        <row r="268">
          <cell r="A268" t="str">
            <v>Мусульманская вареная "Просто выгодно"  СПК</v>
          </cell>
          <cell r="D268">
            <v>15</v>
          </cell>
          <cell r="F268">
            <v>15</v>
          </cell>
        </row>
        <row r="269">
          <cell r="A269" t="str">
            <v>Мусульманская п/к "Просто выгодно" термофор.пак.  СПК</v>
          </cell>
          <cell r="D269">
            <v>4.5</v>
          </cell>
          <cell r="F269">
            <v>4.5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</v>
          </cell>
          <cell r="F270">
            <v>2054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</v>
          </cell>
          <cell r="F271">
            <v>1487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1</v>
          </cell>
          <cell r="F273">
            <v>525</v>
          </cell>
        </row>
        <row r="274">
          <cell r="A274" t="str">
            <v>Наггетсы Хрустящие ТМ Зареченские. ВЕС ПОКОМ</v>
          </cell>
          <cell r="F274">
            <v>430.00099999999998</v>
          </cell>
        </row>
        <row r="275">
          <cell r="A275" t="str">
            <v>Оригинальная с перцем с/к  СПК</v>
          </cell>
          <cell r="D275">
            <v>359.7</v>
          </cell>
          <cell r="F275">
            <v>609.70000000000005</v>
          </cell>
        </row>
        <row r="276">
          <cell r="A276" t="str">
            <v>Особая вареная  СПК</v>
          </cell>
          <cell r="D276">
            <v>6</v>
          </cell>
          <cell r="F276">
            <v>6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</v>
          </cell>
          <cell r="F277">
            <v>3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1</v>
          </cell>
          <cell r="F278">
            <v>321</v>
          </cell>
        </row>
        <row r="279">
          <cell r="A279" t="str">
            <v>Пельмени Бигбули #МЕГАВКУСИЩЕ с сочной грудинкой 0,43 кг  ПОКОМ</v>
          </cell>
          <cell r="F279">
            <v>83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5</v>
          </cell>
          <cell r="F280">
            <v>780</v>
          </cell>
        </row>
        <row r="281">
          <cell r="A281" t="str">
            <v>Пельмени Бигбули с мясом, Горячая штучка 0,43кг  ПОКОМ</v>
          </cell>
          <cell r="F281">
            <v>208</v>
          </cell>
        </row>
        <row r="282">
          <cell r="A282" t="str">
            <v>Пельмени Бигбули с мясом, Горячая штучка 0,9кг  ПОКОМ</v>
          </cell>
          <cell r="D282">
            <v>384</v>
          </cell>
          <cell r="F282">
            <v>741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1038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222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302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710</v>
          </cell>
          <cell r="F286">
            <v>2581</v>
          </cell>
        </row>
        <row r="287">
          <cell r="A287" t="str">
            <v>Пельмени Бульмени с говядиной и свининой Горячая штучка 0,43  ПОКОМ</v>
          </cell>
          <cell r="F287">
            <v>1063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1561.011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1258</v>
          </cell>
          <cell r="F289">
            <v>3512</v>
          </cell>
        </row>
        <row r="290">
          <cell r="A290" t="str">
            <v>Пельмени Бульмени со сливочным маслом ТМ Горячая шт. 0,43 кг  ПОКОМ</v>
          </cell>
          <cell r="F290">
            <v>895</v>
          </cell>
        </row>
        <row r="291">
          <cell r="A291" t="str">
            <v>Пельмени Левантские ТМ Особый рецепт 0,8 кг  ПОКОМ</v>
          </cell>
          <cell r="D291">
            <v>1</v>
          </cell>
          <cell r="F291">
            <v>16</v>
          </cell>
        </row>
        <row r="292">
          <cell r="A292" t="str">
            <v>Пельмени Мясорубские с рубленой грудинкой ТМ Стародворье флоупак  0,7 кг. ПОКОМ</v>
          </cell>
          <cell r="F292">
            <v>158</v>
          </cell>
        </row>
        <row r="293">
          <cell r="A293" t="str">
            <v>Пельмени Мясорубские ТМ Стародворье фоупак равиоли 0,7 кг  ПОКОМ</v>
          </cell>
          <cell r="D293">
            <v>4</v>
          </cell>
          <cell r="F293">
            <v>1442</v>
          </cell>
        </row>
        <row r="294">
          <cell r="A294" t="str">
            <v>Пельмени Отборные из свинины и говядины 0,9 кг ТМ Стародворье ТС Медвежье ушко  ПОКОМ</v>
          </cell>
          <cell r="D294">
            <v>2</v>
          </cell>
          <cell r="F294">
            <v>220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5</v>
          </cell>
          <cell r="F295">
            <v>700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F296">
            <v>675</v>
          </cell>
        </row>
        <row r="297">
          <cell r="A297" t="str">
            <v>Пельмени Сочные сфера 0,9 кг ТМ Стародворье ПОКОМ</v>
          </cell>
          <cell r="F297">
            <v>311</v>
          </cell>
        </row>
        <row r="298">
          <cell r="A298" t="str">
            <v>Пипперони с/к "Эликатессе" 0,10 кг.шт.  СПК</v>
          </cell>
          <cell r="D298">
            <v>10</v>
          </cell>
          <cell r="F298">
            <v>10</v>
          </cell>
        </row>
        <row r="299">
          <cell r="A299" t="str">
            <v>Плавленый Сыр 45% "С ветчиной" СТМ "ПапаМожет" 180гр  ОСТАНКИНО</v>
          </cell>
          <cell r="D299">
            <v>18</v>
          </cell>
          <cell r="F299">
            <v>18</v>
          </cell>
        </row>
        <row r="300">
          <cell r="A300" t="str">
            <v>Плавленый Сыр 45% "С грибами" СТМ "ПапаМожет 180гр  ОСТАНКИНО</v>
          </cell>
          <cell r="D300">
            <v>20</v>
          </cell>
          <cell r="F300">
            <v>20</v>
          </cell>
        </row>
        <row r="301">
          <cell r="A301" t="str">
            <v>По-Австрийски с/к 260 гр.шт. "Высокий вкус"  СПК</v>
          </cell>
          <cell r="D301">
            <v>95</v>
          </cell>
          <cell r="F301">
            <v>95</v>
          </cell>
        </row>
        <row r="302">
          <cell r="A302" t="str">
            <v>Покровская вареная 0,47 кг шт.  СПК</v>
          </cell>
          <cell r="D302">
            <v>25</v>
          </cell>
          <cell r="F302">
            <v>25</v>
          </cell>
        </row>
        <row r="303">
          <cell r="A303" t="str">
            <v>Продукт колбасный с сыром копченый Коровино 400 гр  ОСТАНКИНО</v>
          </cell>
          <cell r="D303">
            <v>35</v>
          </cell>
          <cell r="F303">
            <v>35</v>
          </cell>
        </row>
        <row r="304">
          <cell r="A304" t="str">
            <v>Салями Трюфель с/в "Эликатессе" 0,16 кг.шт.  СПК</v>
          </cell>
          <cell r="D304">
            <v>106</v>
          </cell>
          <cell r="F304">
            <v>108</v>
          </cell>
        </row>
        <row r="305">
          <cell r="A305" t="str">
            <v>Салями Финская с/к 235 гр.шт. "Высокий вкус"  СПК</v>
          </cell>
          <cell r="D305">
            <v>23</v>
          </cell>
          <cell r="F305">
            <v>23</v>
          </cell>
        </row>
        <row r="306">
          <cell r="A306" t="str">
            <v>Сардельки "Докторские" (черева) ( в ср.защ.атм.) 1.0 кг. "Высокий вкус"  СПК</v>
          </cell>
          <cell r="D306">
            <v>163.19999999999999</v>
          </cell>
          <cell r="F306">
            <v>163.19999999999999</v>
          </cell>
        </row>
        <row r="307">
          <cell r="A307" t="str">
            <v>Сардельки из говядины (черева) (в ср.защ.атм.) "Высокий вкус"  СПК</v>
          </cell>
          <cell r="D307">
            <v>127.5</v>
          </cell>
          <cell r="F307">
            <v>127.5</v>
          </cell>
        </row>
        <row r="308">
          <cell r="A308" t="str">
            <v>Сардельки из свинины (черева) ( в ср.защ.атм) "Высокий вкус"  СПК</v>
          </cell>
          <cell r="D308">
            <v>17</v>
          </cell>
          <cell r="F308">
            <v>18.173999999999999</v>
          </cell>
        </row>
        <row r="309">
          <cell r="A309" t="str">
            <v>Семейная с чесночком Экстра вареная  СПК</v>
          </cell>
          <cell r="D309">
            <v>58.5</v>
          </cell>
          <cell r="F309">
            <v>58.5</v>
          </cell>
        </row>
        <row r="310">
          <cell r="A310" t="str">
            <v>Семейная с чесночком Экстра вареная 0,5 кг.шт.  СПК</v>
          </cell>
          <cell r="D310">
            <v>11.5</v>
          </cell>
          <cell r="F310">
            <v>11.5</v>
          </cell>
        </row>
        <row r="311">
          <cell r="A311" t="str">
            <v>Сервелат мелкозернистый в/к 0,5 кг.шт. термоус.пак. "Высокий вкус"  СПК</v>
          </cell>
          <cell r="D311">
            <v>28</v>
          </cell>
          <cell r="F311">
            <v>28</v>
          </cell>
        </row>
        <row r="312">
          <cell r="A312" t="str">
            <v>Сервелат Финский в/к 0,38 кг.шт. термофор.пак.  СПК</v>
          </cell>
          <cell r="D312">
            <v>23</v>
          </cell>
          <cell r="F312">
            <v>23</v>
          </cell>
        </row>
        <row r="313">
          <cell r="A313" t="str">
            <v>Сервелат Фирменный в/к 0,10 кг.шт. нарезка (лоток с ср.защ.атм.)  СПК</v>
          </cell>
          <cell r="D313">
            <v>31</v>
          </cell>
          <cell r="F313">
            <v>31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104</v>
          </cell>
          <cell r="F314">
            <v>104</v>
          </cell>
        </row>
        <row r="315">
          <cell r="A315" t="str">
            <v>Сибирская особая с/к 0,235 кг шт.  СПК</v>
          </cell>
          <cell r="D315">
            <v>174</v>
          </cell>
          <cell r="F315">
            <v>175</v>
          </cell>
        </row>
        <row r="316">
          <cell r="A316" t="str">
            <v>Славянская п/к 0,38 кг шт.термофор.пак.  СПК</v>
          </cell>
          <cell r="D316">
            <v>5</v>
          </cell>
          <cell r="F316">
            <v>5</v>
          </cell>
        </row>
        <row r="317">
          <cell r="A317" t="str">
            <v>Смак-мени с картофелем и сочной грудинкой 1кг ТМ Зареченские ПОКОМ</v>
          </cell>
          <cell r="F317">
            <v>44</v>
          </cell>
        </row>
        <row r="318">
          <cell r="A318" t="str">
            <v>Смак-мени с мясом 1кг ТМ Зареченские ПОКОМ</v>
          </cell>
          <cell r="F318">
            <v>106</v>
          </cell>
        </row>
        <row r="319">
          <cell r="A319" t="str">
            <v>Смаколадьи с яблоком и грушей ТМ Зареченские,0,9 кг ПОКОМ</v>
          </cell>
          <cell r="F319">
            <v>23</v>
          </cell>
        </row>
        <row r="320">
          <cell r="A320" t="str">
            <v>Сосиски "Баварские" 0,36 кг.шт. вак.упак.  СПК</v>
          </cell>
          <cell r="D320">
            <v>21</v>
          </cell>
          <cell r="F320">
            <v>21</v>
          </cell>
        </row>
        <row r="321">
          <cell r="A321" t="str">
            <v>Сосиски "БОЛЬШАЯ сосиска" "Сибирский стандарт" (лоток с ср.защ.атм.)  СПК</v>
          </cell>
          <cell r="D321">
            <v>3</v>
          </cell>
          <cell r="F321">
            <v>3</v>
          </cell>
        </row>
        <row r="322">
          <cell r="A322" t="str">
            <v>Сосиски "Молочные" 0,36 кг.шт. вак.упак.  СПК</v>
          </cell>
          <cell r="D322">
            <v>34</v>
          </cell>
          <cell r="F322">
            <v>34</v>
          </cell>
        </row>
        <row r="323">
          <cell r="A323" t="str">
            <v>Сосиски Классические (в ср.защ.атм.) СПК</v>
          </cell>
          <cell r="D323">
            <v>2</v>
          </cell>
          <cell r="F323">
            <v>2</v>
          </cell>
        </row>
        <row r="324">
          <cell r="A324" t="str">
            <v>Сосиски Мусульманские "Просто выгодно" (в ср.защ.атм.)  СПК</v>
          </cell>
          <cell r="D324">
            <v>27</v>
          </cell>
          <cell r="F324">
            <v>27</v>
          </cell>
        </row>
        <row r="325">
          <cell r="A325" t="str">
            <v>Сосиски Хот-дог ВЕС (лоток с ср.защ.атм.)   СПК</v>
          </cell>
          <cell r="D325">
            <v>30</v>
          </cell>
          <cell r="F325">
            <v>30</v>
          </cell>
        </row>
        <row r="326">
          <cell r="A326" t="str">
            <v>Сосисоны в темпуре ВЕС  ПОКОМ</v>
          </cell>
          <cell r="F326">
            <v>109.40300000000001</v>
          </cell>
        </row>
        <row r="327">
          <cell r="A327" t="str">
            <v>Сочный мегачебурек ТМ Зареченские ВЕС ПОКОМ</v>
          </cell>
          <cell r="F327">
            <v>79.459999999999994</v>
          </cell>
        </row>
        <row r="328">
          <cell r="A328" t="str">
            <v>Сыр "Пармезан" (срок созревания 3 месяцев) м.д.ж. в.с.в. 40% ВЕС  ОСТАНКИНО</v>
          </cell>
          <cell r="D328">
            <v>3</v>
          </cell>
          <cell r="F328">
            <v>3</v>
          </cell>
        </row>
        <row r="329">
          <cell r="A329" t="str">
            <v>Сыр "Пармезан" 40% колотый 100 гр  ОСТАНКИНО</v>
          </cell>
          <cell r="D329">
            <v>5</v>
          </cell>
          <cell r="F329">
            <v>5</v>
          </cell>
        </row>
        <row r="330">
          <cell r="A330" t="str">
            <v>Сыр "Пармезан" 40% кусок 180 гр  ОСТАНКИНО</v>
          </cell>
          <cell r="D330">
            <v>73</v>
          </cell>
          <cell r="F330">
            <v>73</v>
          </cell>
        </row>
        <row r="331">
          <cell r="A331" t="str">
            <v>Сыр Боккончини копченый 40% 100 гр.  ОСТАНКИНО</v>
          </cell>
          <cell r="D331">
            <v>28</v>
          </cell>
          <cell r="F331">
            <v>28</v>
          </cell>
        </row>
        <row r="332">
          <cell r="A332" t="str">
            <v>Сыр Гауда 45% тм Папа Может, нарезанные ломтики 125г (МИНИ)  Останкино</v>
          </cell>
          <cell r="D332">
            <v>5</v>
          </cell>
          <cell r="F332">
            <v>5</v>
          </cell>
        </row>
        <row r="333">
          <cell r="A333" t="str">
            <v>Сыр колбасный копченый Папа Может 400 гр  ОСТАНКИНО</v>
          </cell>
          <cell r="D333">
            <v>14</v>
          </cell>
          <cell r="F333">
            <v>14</v>
          </cell>
        </row>
        <row r="334">
          <cell r="A334" t="str">
            <v>Сыр Останкино "Алтайский Gold" 50% вес  ОСТАНКИНО</v>
          </cell>
          <cell r="D334">
            <v>1.5</v>
          </cell>
          <cell r="F334">
            <v>1.5</v>
          </cell>
        </row>
        <row r="335">
          <cell r="A335" t="str">
            <v>Сыр ПАПА МОЖЕТ "Гауда Голд" 45% 180 г  ОСТАНКИНО</v>
          </cell>
          <cell r="D335">
            <v>321</v>
          </cell>
          <cell r="F335">
            <v>321</v>
          </cell>
        </row>
        <row r="336">
          <cell r="A336" t="str">
            <v>Сыр Папа Может "Гауда Голд", 45% брусок ВЕС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"Голландский традиционный" 45% 180 г  ОСТАНКИНО</v>
          </cell>
          <cell r="D337">
            <v>733</v>
          </cell>
          <cell r="F337">
            <v>733</v>
          </cell>
        </row>
        <row r="338">
          <cell r="A338" t="str">
            <v>Сыр Папа Может "Голландский традиционный", 45% брусок ВЕС ОСТАНКИНО</v>
          </cell>
          <cell r="D338">
            <v>32.700000000000003</v>
          </cell>
          <cell r="F338">
            <v>32.700000000000003</v>
          </cell>
        </row>
        <row r="339">
          <cell r="A339" t="str">
            <v>Сыр Папа Может "Пошехонский" 45% вес (= 3 кг)  ОСТАНКИНО</v>
          </cell>
          <cell r="D339">
            <v>24</v>
          </cell>
          <cell r="F339">
            <v>24</v>
          </cell>
        </row>
        <row r="340">
          <cell r="A340" t="str">
            <v>Сыр ПАПА МОЖЕТ "Российский традиционный" 45% 180 г  ОСТАНКИНО</v>
          </cell>
          <cell r="D340">
            <v>511</v>
          </cell>
          <cell r="F340">
            <v>511</v>
          </cell>
        </row>
        <row r="341">
          <cell r="A341" t="str">
            <v>Сыр Папа Может "Сметанковый" 50% вес (=3кг)  ОСТАНКИНО</v>
          </cell>
          <cell r="D341">
            <v>3</v>
          </cell>
          <cell r="F341">
            <v>3</v>
          </cell>
        </row>
        <row r="342">
          <cell r="A342" t="str">
            <v>Сыр ПАПА МОЖЕТ "Тильзитер" 45% 180 г  ОСТАНКИНО</v>
          </cell>
          <cell r="D342">
            <v>44</v>
          </cell>
          <cell r="F342">
            <v>44</v>
          </cell>
        </row>
        <row r="343">
          <cell r="A343" t="str">
            <v>Сыр Папа Может Гауда  45% вес     Останкино</v>
          </cell>
          <cell r="D343">
            <v>12</v>
          </cell>
          <cell r="F343">
            <v>12</v>
          </cell>
        </row>
        <row r="344">
          <cell r="A344" t="str">
            <v>Сыр Папа Может Голландский  45% вес      Останкино</v>
          </cell>
          <cell r="D344">
            <v>13</v>
          </cell>
          <cell r="F344">
            <v>13</v>
          </cell>
        </row>
        <row r="345">
          <cell r="A345" t="str">
            <v>Сыр Папа Может Голландский 45%, нарез, 125г (9 шт)  Останкино</v>
          </cell>
          <cell r="D345">
            <v>120</v>
          </cell>
          <cell r="F345">
            <v>120</v>
          </cell>
        </row>
        <row r="346">
          <cell r="A346" t="str">
            <v>Сыр Папа Может Министерский 45% 200г  Останкино</v>
          </cell>
          <cell r="D346">
            <v>73</v>
          </cell>
          <cell r="F346">
            <v>73</v>
          </cell>
        </row>
        <row r="347">
          <cell r="A347" t="str">
            <v>Сыр Папа Может Российский  50% 200гр    Останкино</v>
          </cell>
          <cell r="D347">
            <v>421</v>
          </cell>
          <cell r="F347">
            <v>421</v>
          </cell>
        </row>
        <row r="348">
          <cell r="A348" t="str">
            <v>Сыр Папа Может Российский 50%, нарезка 125г  Останкино</v>
          </cell>
          <cell r="D348">
            <v>168</v>
          </cell>
          <cell r="F348">
            <v>168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116.5</v>
          </cell>
          <cell r="F349">
            <v>116.5</v>
          </cell>
        </row>
        <row r="350">
          <cell r="A350" t="str">
            <v>Сыр Папа Может Тильзитер   45% 200гр     Останкино</v>
          </cell>
          <cell r="D350">
            <v>240</v>
          </cell>
          <cell r="F350">
            <v>240</v>
          </cell>
        </row>
        <row r="351">
          <cell r="A351" t="str">
            <v>Сыр Папа Может Тильзитер   45% вес      Останкино</v>
          </cell>
          <cell r="D351">
            <v>30.6</v>
          </cell>
          <cell r="F351">
            <v>30.6</v>
          </cell>
        </row>
        <row r="352">
          <cell r="A352" t="str">
            <v>Сыр Плавл. Сливочный 55% 190гр  Останкино</v>
          </cell>
          <cell r="D352">
            <v>48</v>
          </cell>
          <cell r="F352">
            <v>48</v>
          </cell>
        </row>
        <row r="353">
          <cell r="A353" t="str">
            <v>Сыр полутвердый "Российский", ВЕС брус, с массовой долей жира 50%  ОСТАНКИНО</v>
          </cell>
          <cell r="D353">
            <v>63.5</v>
          </cell>
          <cell r="F353">
            <v>63.5</v>
          </cell>
        </row>
        <row r="354">
          <cell r="A354" t="str">
            <v>Сыр полутвердый "Сливочный", с массовой долей жира 50%.БРУС ОСТАНКИНО</v>
          </cell>
          <cell r="D354">
            <v>12.5</v>
          </cell>
          <cell r="F354">
            <v>12.5</v>
          </cell>
        </row>
        <row r="355">
          <cell r="A355" t="str">
            <v>Сыр рассольный жирный Чечил 45% 100 гр  ОСТАНКИНО</v>
          </cell>
          <cell r="D355">
            <v>109</v>
          </cell>
          <cell r="F355">
            <v>109</v>
          </cell>
        </row>
        <row r="356">
          <cell r="A356" t="str">
            <v>Сыр рассольный жирный Чечил копченый 45% 100 гр  ОСТАНКИНО</v>
          </cell>
          <cell r="D356">
            <v>65</v>
          </cell>
          <cell r="F356">
            <v>65</v>
          </cell>
        </row>
        <row r="357">
          <cell r="A357" t="str">
            <v>Сыр Скаморца свежий 40% 100 гр.  ОСТАНКИНО</v>
          </cell>
          <cell r="D357">
            <v>8</v>
          </cell>
          <cell r="F357">
            <v>8</v>
          </cell>
        </row>
        <row r="358">
          <cell r="A358" t="str">
            <v>Сыр Творож. Сливочный 140 гр  ОСТАНКИНО</v>
          </cell>
          <cell r="D358">
            <v>1</v>
          </cell>
          <cell r="F358">
            <v>1</v>
          </cell>
        </row>
        <row r="359">
          <cell r="A359" t="str">
            <v>Сыр творожный с зеленью 60% Папа может 140 гр.  ОСТАНКИНО</v>
          </cell>
          <cell r="D359">
            <v>32</v>
          </cell>
          <cell r="F359">
            <v>32</v>
          </cell>
        </row>
        <row r="360">
          <cell r="A360" t="str">
            <v>Сыч/Прод Коровино Российский 50% 200г СЗМЖ  ОСТАНКИНО</v>
          </cell>
          <cell r="D360">
            <v>179</v>
          </cell>
          <cell r="F360">
            <v>179</v>
          </cell>
        </row>
        <row r="361">
          <cell r="A361" t="str">
            <v>Сыч/Прод Коровино Российский Оригин 50% ВЕС (5 кг)  ОСТАНКИНО</v>
          </cell>
          <cell r="D361">
            <v>280.5</v>
          </cell>
          <cell r="F361">
            <v>280.5</v>
          </cell>
        </row>
        <row r="362">
          <cell r="A362" t="str">
            <v>Сыч/Прод Коровино Российский Оригин 50% ВЕС НОВАЯ (5 кг)  ОСТАНКИНО</v>
          </cell>
          <cell r="D362">
            <v>9</v>
          </cell>
          <cell r="F362">
            <v>9</v>
          </cell>
        </row>
        <row r="363">
          <cell r="A363" t="str">
            <v>Сыч/Прод Коровино Тильзитер 50% 200г СЗМЖ  ОСТАНКИНО</v>
          </cell>
          <cell r="D363">
            <v>123</v>
          </cell>
          <cell r="F363">
            <v>123</v>
          </cell>
        </row>
        <row r="364">
          <cell r="A364" t="str">
            <v>Сыч/Прод Коровино Тильзитер Оригин 50% ВЕС (5 кг брус) СЗМЖ  ОСТАНКИНО</v>
          </cell>
          <cell r="D364">
            <v>40</v>
          </cell>
          <cell r="F364">
            <v>40</v>
          </cell>
        </row>
        <row r="365">
          <cell r="A365" t="str">
            <v>Сыч/Прод Коровино Тильзитер Оригин 50% ВЕС НОВАЯ (5 кг брус) СЗМЖ  ОСТАНКИНО</v>
          </cell>
          <cell r="D365">
            <v>5</v>
          </cell>
          <cell r="F365">
            <v>5</v>
          </cell>
        </row>
        <row r="366">
          <cell r="A366" t="str">
            <v>Творожный Сыр 60% С маринованными огурчиками и укропом 140 гр  ОСТАНКИНО</v>
          </cell>
          <cell r="D366">
            <v>15</v>
          </cell>
          <cell r="F366">
            <v>15</v>
          </cell>
        </row>
        <row r="367">
          <cell r="A367" t="str">
            <v>Творожный Сыр 60% Сливочный  СТМ "ПапаМожет" - 140гр  ОСТАНКИНО</v>
          </cell>
          <cell r="D367">
            <v>166</v>
          </cell>
          <cell r="F367">
            <v>166</v>
          </cell>
        </row>
        <row r="368">
          <cell r="A368" t="str">
            <v>Торо Неро с/в "Эликатессе" 140 гр.шт.  СПК</v>
          </cell>
          <cell r="D368">
            <v>50</v>
          </cell>
          <cell r="F368">
            <v>51</v>
          </cell>
        </row>
        <row r="369">
          <cell r="A369" t="str">
            <v>Уши свиные копченые к пиву 0,15кг нар. д/ф шт.  СПК</v>
          </cell>
          <cell r="D369">
            <v>33</v>
          </cell>
          <cell r="F369">
            <v>33</v>
          </cell>
        </row>
        <row r="370">
          <cell r="A370" t="str">
            <v>Фестивальная пора с/к 100 гр.шт.нар. (лоток с ср.защ.атм.)  СПК</v>
          </cell>
          <cell r="D370">
            <v>145</v>
          </cell>
          <cell r="F370">
            <v>145</v>
          </cell>
        </row>
        <row r="371">
          <cell r="A371" t="str">
            <v>Фестивальная пора с/к 235 гр.шт.  СПК</v>
          </cell>
          <cell r="D371">
            <v>400</v>
          </cell>
          <cell r="F371">
            <v>401</v>
          </cell>
        </row>
        <row r="372">
          <cell r="A372" t="str">
            <v>Фестивальная пора с/к термоус.пак  СПК</v>
          </cell>
          <cell r="D372">
            <v>4</v>
          </cell>
          <cell r="F372">
            <v>4</v>
          </cell>
        </row>
        <row r="373">
          <cell r="A373" t="str">
            <v>Фестивальная с/к ВЕС   СПК</v>
          </cell>
          <cell r="D373">
            <v>43</v>
          </cell>
          <cell r="F373">
            <v>113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D374">
            <v>6</v>
          </cell>
          <cell r="F374">
            <v>15.000999999999999</v>
          </cell>
        </row>
        <row r="375">
          <cell r="A375" t="str">
            <v>Фуэт с/в "Эликатессе" 160 гр.шт.  СПК</v>
          </cell>
          <cell r="D375">
            <v>161</v>
          </cell>
          <cell r="F375">
            <v>162</v>
          </cell>
        </row>
        <row r="376">
          <cell r="A376" t="str">
            <v>Хинкали Классические ТМ Зареченские ВЕС ПОКОМ</v>
          </cell>
          <cell r="F376">
            <v>90</v>
          </cell>
        </row>
        <row r="377">
          <cell r="A377" t="str">
            <v>Хотстеры ТМ Горячая штучка ТС Хотстеры 0,25 кг зам  ПОКОМ</v>
          </cell>
          <cell r="D377">
            <v>453</v>
          </cell>
          <cell r="F377">
            <v>1511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8</v>
          </cell>
          <cell r="F378">
            <v>205</v>
          </cell>
        </row>
        <row r="379">
          <cell r="A379" t="str">
            <v>Хрустящие крылышки ТМ Горячая штучка 0,3 кг зам  ПОКОМ</v>
          </cell>
          <cell r="D379">
            <v>7</v>
          </cell>
          <cell r="F379">
            <v>272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5.4</v>
          </cell>
        </row>
        <row r="381">
          <cell r="A381" t="str">
            <v>Чебупай сочное яблоко ТМ Горячая штучка 0,2 кг зам.  ПОКОМ</v>
          </cell>
          <cell r="F381">
            <v>251</v>
          </cell>
        </row>
        <row r="382">
          <cell r="A382" t="str">
            <v>Чебупай спелая вишня ТМ Горячая штучка 0,2 кг зам.  ПОКОМ</v>
          </cell>
          <cell r="D382">
            <v>2</v>
          </cell>
          <cell r="F382">
            <v>376</v>
          </cell>
        </row>
        <row r="383">
          <cell r="A383" t="str">
            <v>Чебупели Курочка гриль ТМ Горячая штучка, 0,3 кг зам  ПОКОМ</v>
          </cell>
          <cell r="D383">
            <v>3</v>
          </cell>
          <cell r="F383">
            <v>171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778</v>
          </cell>
          <cell r="F384">
            <v>2297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957</v>
          </cell>
          <cell r="F385">
            <v>3228</v>
          </cell>
        </row>
        <row r="386">
          <cell r="A386" t="str">
            <v>Чебуреки сочные ВЕС ТМ Зареченские  ПОКОМ</v>
          </cell>
          <cell r="F386">
            <v>495</v>
          </cell>
        </row>
        <row r="387">
          <cell r="A387" t="str">
            <v>Чебуреки сочные, ВЕС, куриные жарен. зам  ПОКОМ</v>
          </cell>
          <cell r="F387">
            <v>10</v>
          </cell>
        </row>
        <row r="388">
          <cell r="A388" t="str">
            <v>Шпикачки Русские (черева) (в ср.защ.атм.) "Высокий вкус"  СПК</v>
          </cell>
          <cell r="D388">
            <v>154.69999999999999</v>
          </cell>
          <cell r="F388">
            <v>154.69999999999999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53</v>
          </cell>
          <cell r="F389">
            <v>55</v>
          </cell>
        </row>
        <row r="390">
          <cell r="A390" t="str">
            <v>Юбилейная с/к 0,10 кг.шт. нарезка (лоток с ср.защ.атм.)  СПК</v>
          </cell>
          <cell r="D390">
            <v>59</v>
          </cell>
          <cell r="F390">
            <v>59</v>
          </cell>
        </row>
        <row r="391">
          <cell r="A391" t="str">
            <v>Юбилейная с/к 0,235 кг.шт.  СПК</v>
          </cell>
          <cell r="D391">
            <v>952</v>
          </cell>
          <cell r="F391">
            <v>953</v>
          </cell>
        </row>
        <row r="392">
          <cell r="A392" t="str">
            <v>Итого</v>
          </cell>
          <cell r="D392">
            <v>106283.939</v>
          </cell>
          <cell r="F392">
            <v>255954.35399999999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10.04.2024 - 10.04.2024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119.79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328.53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53.545999999999999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45</v>
          </cell>
        </row>
        <row r="22">
          <cell r="A22" t="str">
            <v xml:space="preserve"> 068  Колбаса Особая ТМ Особый рецепт, 0,5 кг, ПОКОМ</v>
          </cell>
          <cell r="D22">
            <v>16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230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254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39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59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243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98.56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1262.6099999999999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72.569999999999993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153.12100000000001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61.55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1812.4580000000001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20.239999999999998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117.92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1047.269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1065.4449999999999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74.885000000000005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51.92</v>
          </cell>
        </row>
        <row r="41">
          <cell r="A41" t="str">
            <v xml:space="preserve"> 240  Колбаса Салями охотничья, ВЕС. ПОКОМ</v>
          </cell>
          <cell r="D41">
            <v>4.5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127.008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33.54</v>
          </cell>
        </row>
        <row r="45">
          <cell r="A45" t="str">
            <v xml:space="preserve"> 248  Сардельки Сочные ТМ Особый рецепт,   ПОКОМ</v>
          </cell>
          <cell r="D45">
            <v>31.5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278.72000000000003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10.72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23.29</v>
          </cell>
        </row>
        <row r="49">
          <cell r="A49" t="str">
            <v xml:space="preserve"> 263  Шпикачки Стародворские, ВЕС.  ПОКОМ</v>
          </cell>
          <cell r="D49">
            <v>26.22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81.510000000000005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73.13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97.27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365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841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820</v>
          </cell>
        </row>
        <row r="56">
          <cell r="A56" t="str">
            <v xml:space="preserve"> 283  Сосиски Сочинки, ВЕС, ТМ Стародворье ПОКОМ</v>
          </cell>
          <cell r="D56">
            <v>90.45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101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300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47.905000000000001</v>
          </cell>
        </row>
        <row r="61">
          <cell r="A61" t="str">
            <v xml:space="preserve"> 298  Колбаса Сливушка ТМ Вязанка, 0,375кг,  ПОКОМ</v>
          </cell>
          <cell r="D61">
            <v>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769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808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7.8650000000000002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20.02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298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422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304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92.667000000000002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123.30500000000001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22.5</v>
          </cell>
        </row>
        <row r="72">
          <cell r="A72" t="str">
            <v xml:space="preserve"> 318  Сосиски Датские ТМ Зареченские, ВЕС  ПОКОМ</v>
          </cell>
          <cell r="D72">
            <v>604.16999999999996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728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713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214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134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246.61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96</v>
          </cell>
        </row>
        <row r="80">
          <cell r="A80" t="str">
            <v xml:space="preserve"> 335  Колбаса Сливушка ТМ Вязанка. ВЕС.  ПОКОМ </v>
          </cell>
          <cell r="D80">
            <v>39.295000000000002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803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540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98.01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74.52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177.39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109.35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50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50.008000000000003</v>
          </cell>
        </row>
        <row r="91">
          <cell r="A91" t="str">
            <v xml:space="preserve"> 368 Колбаса Балыкбургская с мраморным балыком 0,13 кг. ТМ Баварушка  ПОКОМ</v>
          </cell>
          <cell r="D91">
            <v>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8.1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46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412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140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67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41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753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2120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21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30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89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6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121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99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10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14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82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144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49.3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33.35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5.8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143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43.046999999999997</v>
          </cell>
        </row>
        <row r="119">
          <cell r="A119" t="str">
            <v>3812 СОЧНЫЕ сос п/о мгс 2*2  ОСТАНКИНО</v>
          </cell>
          <cell r="D119">
            <v>360.28100000000001</v>
          </cell>
        </row>
        <row r="120">
          <cell r="A120" t="str">
            <v>4063 МЯСНАЯ Папа может вар п/о_Л   ОСТАНКИНО</v>
          </cell>
          <cell r="D120">
            <v>457.34500000000003</v>
          </cell>
        </row>
        <row r="121">
          <cell r="A121" t="str">
            <v>4117 ЭКСТРА Папа может с/к в/у_Л   ОСТАНКИНО</v>
          </cell>
          <cell r="D121">
            <v>10.492000000000001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18.922000000000001</v>
          </cell>
        </row>
        <row r="123">
          <cell r="A123" t="str">
            <v>4813 ФИЛЕЙНАЯ Папа может вар п/о_Л   ОСТАНКИНО</v>
          </cell>
          <cell r="D123">
            <v>83.623000000000005</v>
          </cell>
        </row>
        <row r="124">
          <cell r="A124" t="str">
            <v>4993 САЛЯМИ ИТАЛЬЯНСКАЯ с/к в/у 1/250*8_120c ОСТАНКИНО</v>
          </cell>
          <cell r="D124">
            <v>110</v>
          </cell>
        </row>
        <row r="125">
          <cell r="A125" t="str">
            <v>5246 ДОКТОРСКАЯ ПРЕМИУМ вар б/о мгс_30с ОСТАНКИНО</v>
          </cell>
          <cell r="D125">
            <v>1.496</v>
          </cell>
        </row>
        <row r="126">
          <cell r="A126" t="str">
            <v>5336 ОСОБАЯ вар п/о  ОСТАНКИНО</v>
          </cell>
          <cell r="D126">
            <v>79.28</v>
          </cell>
        </row>
        <row r="127">
          <cell r="A127" t="str">
            <v>5337 ОСОБАЯ СО ШПИКОМ вар п/о  ОСТАНКИНО</v>
          </cell>
          <cell r="D127">
            <v>23.431999999999999</v>
          </cell>
        </row>
        <row r="128">
          <cell r="A128" t="str">
            <v>5341 СЕРВЕЛАТ ОХОТНИЧИЙ в/к в/у  ОСТАНКИНО</v>
          </cell>
          <cell r="D128">
            <v>69.028000000000006</v>
          </cell>
        </row>
        <row r="129">
          <cell r="A129" t="str">
            <v>5483 ЭКСТРА Папа может с/к в/у 1/250 8шт.   ОСТАНКИНО</v>
          </cell>
          <cell r="D129">
            <v>263</v>
          </cell>
        </row>
        <row r="130">
          <cell r="A130" t="str">
            <v>5544 Сервелат Финский в/к в/у_45с НОВАЯ ОСТАНКИНО</v>
          </cell>
          <cell r="D130">
            <v>216.08500000000001</v>
          </cell>
        </row>
        <row r="131">
          <cell r="A131" t="str">
            <v>5682 САЛЯМИ МЕЛКОЗЕРНЕНАЯ с/к в/у 1/120_60с   ОСТАНКИНО</v>
          </cell>
          <cell r="D131">
            <v>549</v>
          </cell>
        </row>
        <row r="132">
          <cell r="A132" t="str">
            <v>5706 АРОМАТНАЯ Папа может с/к в/у 1/250 8шт.  ОСТАНКИНО</v>
          </cell>
          <cell r="D132">
            <v>248</v>
          </cell>
        </row>
        <row r="133">
          <cell r="A133" t="str">
            <v>5708 ПОСОЛЬСКАЯ Папа может с/к в/у ОСТАНКИНО</v>
          </cell>
          <cell r="D133">
            <v>13.516999999999999</v>
          </cell>
        </row>
        <row r="134">
          <cell r="A134" t="str">
            <v>5820 СЛИВОЧНЫЕ Папа может сос п/о мгс 2*2_45с   ОСТАНКИНО</v>
          </cell>
          <cell r="D134">
            <v>20.619</v>
          </cell>
        </row>
        <row r="135">
          <cell r="A135" t="str">
            <v>5851 ЭКСТРА Папа может вар п/о   ОСТАНКИНО</v>
          </cell>
          <cell r="D135">
            <v>78.986000000000004</v>
          </cell>
        </row>
        <row r="136">
          <cell r="A136" t="str">
            <v>5931 ОХОТНИЧЬЯ Папа может с/к в/у 1/220 8шт.   ОСТАНКИНО</v>
          </cell>
          <cell r="D136">
            <v>223</v>
          </cell>
        </row>
        <row r="137">
          <cell r="A137" t="str">
            <v>5976 МОЛОЧНЫЕ ТРАДИЦ. сос п/о в/у 1/350_45с  ОСТАНКИНО</v>
          </cell>
          <cell r="D137">
            <v>200</v>
          </cell>
        </row>
        <row r="138">
          <cell r="A138" t="str">
            <v>5981 МОЛОЧНЫЕ ТРАДИЦ. сос п/о мгс 1*6_45с   ОСТАНКИНО</v>
          </cell>
          <cell r="D138">
            <v>47.052</v>
          </cell>
        </row>
        <row r="139">
          <cell r="A139" t="str">
            <v>5982 МОЛОЧНЫЕ ТРАДИЦ. сос п/о мгс 0,6кг_СНГ  ОСТАНКИНО</v>
          </cell>
          <cell r="D139">
            <v>97</v>
          </cell>
        </row>
        <row r="140">
          <cell r="A140" t="str">
            <v>6025 ВЕТЧ.ФИРМЕННАЯ С ИНДЕЙКОЙ п/о   ОСТАНКИНО</v>
          </cell>
          <cell r="D140">
            <v>3.0150000000000001</v>
          </cell>
        </row>
        <row r="141">
          <cell r="A141" t="str">
            <v>6113 СОЧНЫЕ сос п/о мгс 1*6_Ашан  ОСТАНКИНО</v>
          </cell>
          <cell r="D141">
            <v>399.64299999999997</v>
          </cell>
        </row>
        <row r="142">
          <cell r="A142" t="str">
            <v>6123 МОЛОЧНЫЕ КЛАССИЧЕСКИЕ ПМ сос п/о мгс 2*4   ОСТАНКИНО</v>
          </cell>
          <cell r="D142">
            <v>67.421000000000006</v>
          </cell>
        </row>
        <row r="143">
          <cell r="A143" t="str">
            <v>6213 СЕРВЕЛАТ ФИНСКИЙ СН в/к в/у 0.35кг 8шт.  ОСТАНКИНО</v>
          </cell>
          <cell r="D143">
            <v>3</v>
          </cell>
        </row>
        <row r="144">
          <cell r="A144" t="str">
            <v>6215 СЕРВЕЛАТ ОРЕХОВЫЙ СН в/к в/у 0.35кг 8шт  ОСТАНКИНО</v>
          </cell>
          <cell r="D144">
            <v>2</v>
          </cell>
        </row>
        <row r="145">
          <cell r="A145" t="str">
            <v>6221 НЕАПОЛИТАНСКИЙ ДУЭТ с/к с/н мгс 1/90  ОСТАНКИНО</v>
          </cell>
          <cell r="D145">
            <v>29</v>
          </cell>
        </row>
        <row r="146">
          <cell r="A146" t="str">
            <v>6222 ИТАЛЬЯНСКОЕ АССОРТИ с/в с/н мгс 1/90 ОСТАНКИНО</v>
          </cell>
          <cell r="D146">
            <v>5</v>
          </cell>
        </row>
        <row r="147">
          <cell r="A147" t="str">
            <v>6228 МЯСНОЕ АССОРТИ к/з с/н мгс 1/90 10шт.  ОСТАНКИНО</v>
          </cell>
          <cell r="D147">
            <v>57</v>
          </cell>
        </row>
        <row r="148">
          <cell r="A148" t="str">
            <v>6247 ДОМАШНЯЯ Папа может вар п/о 0,4кг 8шт.  ОСТАНКИНО</v>
          </cell>
          <cell r="D148">
            <v>36</v>
          </cell>
        </row>
        <row r="149">
          <cell r="A149" t="str">
            <v>6268 ГОВЯЖЬЯ Папа может вар п/о 0,4кг 8 шт.  ОСТАНКИНО</v>
          </cell>
          <cell r="D149">
            <v>64</v>
          </cell>
        </row>
        <row r="150">
          <cell r="A150" t="str">
            <v>6281 СВИНИНА ДЕЛИКАТ. к/в мл/к в/у 0.3кг 45с  ОСТАНКИНО</v>
          </cell>
          <cell r="D150">
            <v>103</v>
          </cell>
        </row>
        <row r="151">
          <cell r="A151" t="str">
            <v>6297 ФИЛЕЙНЫЕ сос ц/о в/у 1/270 12шт_45с  ОСТАНКИНО</v>
          </cell>
          <cell r="D151">
            <v>608</v>
          </cell>
        </row>
        <row r="152">
          <cell r="A152" t="str">
            <v>6303 МЯСНЫЕ Папа может сос п/о мгс 1.5*3  ОСТАНКИНО</v>
          </cell>
          <cell r="D152">
            <v>104.996</v>
          </cell>
        </row>
        <row r="153">
          <cell r="A153" t="str">
            <v>6325 ДОКТОРСКАЯ ПРЕМИУМ вар п/о 0.4кг 8шт.  ОСТАНКИНО</v>
          </cell>
          <cell r="D153">
            <v>172</v>
          </cell>
        </row>
        <row r="154">
          <cell r="A154" t="str">
            <v>6333 МЯСНАЯ Папа может вар п/о 0.4кг 8шт.  ОСТАНКИНО</v>
          </cell>
          <cell r="D154">
            <v>1202</v>
          </cell>
        </row>
        <row r="155">
          <cell r="A155" t="str">
            <v>6353 ЭКСТРА Папа может вар п/о 0.4кг 8шт.  ОСТАНКИНО</v>
          </cell>
          <cell r="D155">
            <v>740</v>
          </cell>
        </row>
        <row r="156">
          <cell r="A156" t="str">
            <v>6392 ФИЛЕЙНАЯ Папа может вар п/о 0.4кг. ОСТАНКИНО</v>
          </cell>
          <cell r="D156">
            <v>784</v>
          </cell>
        </row>
        <row r="157">
          <cell r="A157" t="str">
            <v>6427 КЛАССИЧЕСКАЯ ПМ вар п/о 0.35кг 8шт. ОСТАНКИНО</v>
          </cell>
          <cell r="D157">
            <v>658</v>
          </cell>
        </row>
        <row r="158">
          <cell r="A158" t="str">
            <v>6453 ЭКСТРА Папа может с/к с/н в/у 1/100 14шт.   ОСТАНКИНО</v>
          </cell>
          <cell r="D158">
            <v>294</v>
          </cell>
        </row>
        <row r="159">
          <cell r="A159" t="str">
            <v>6454 АРОМАТНАЯ с/к с/н в/у 1/100 14шт.  ОСТАНКИНО</v>
          </cell>
          <cell r="D159">
            <v>326</v>
          </cell>
        </row>
        <row r="160">
          <cell r="A160" t="str">
            <v>6475 С СЫРОМ Папа может сос ц/о мгс 0.4кг6шт  ОСТАНКИНО</v>
          </cell>
          <cell r="D160">
            <v>79</v>
          </cell>
        </row>
        <row r="161">
          <cell r="A161" t="str">
            <v>6527 ШПИКАЧКИ СОЧНЫЕ ПМ сар б/о мгс 1*3 45с ОСТАНКИНО</v>
          </cell>
          <cell r="D161">
            <v>103.34699999999999</v>
          </cell>
        </row>
        <row r="162">
          <cell r="A162" t="str">
            <v>6555 ПОСОЛЬСКАЯ с/к с/н в/у 1/100 10шт.  ОСТАНКИНО</v>
          </cell>
          <cell r="D162">
            <v>193</v>
          </cell>
        </row>
        <row r="163">
          <cell r="A163" t="str">
            <v>6562 СЕРВЕЛАТ КАРЕЛЬСКИЙ СН в/к в/у 0,28кг  ОСТАНКИНО</v>
          </cell>
          <cell r="D163">
            <v>57</v>
          </cell>
        </row>
        <row r="164">
          <cell r="A164" t="str">
            <v>6563 СЛИВОЧНЫЕ СН сос п/о мгс 1*6  ОСТАНКИНО</v>
          </cell>
          <cell r="D164">
            <v>4.1559999999999997</v>
          </cell>
        </row>
        <row r="165">
          <cell r="A165" t="str">
            <v>6586 МРАМОРНАЯ И БАЛЫКОВАЯ в/к с/н мгс 1/90 ОСТАНКИНО</v>
          </cell>
          <cell r="D165">
            <v>37</v>
          </cell>
        </row>
        <row r="166">
          <cell r="A166" t="str">
            <v>6601 ГОВЯЖЬИ СН сос п/о мгс 1*6  ОСТАНКИНО</v>
          </cell>
          <cell r="D166">
            <v>47.073999999999998</v>
          </cell>
        </row>
        <row r="167">
          <cell r="A167" t="str">
            <v>6602 БАВАРСКИЕ ПМ сос ц/о мгс 0,35кг 8шт.  ОСТАНКИНО</v>
          </cell>
          <cell r="D167">
            <v>78</v>
          </cell>
        </row>
        <row r="168">
          <cell r="A168" t="str">
            <v>6616 МОЛОЧНЫЕ КЛАССИЧЕСКИЕ сос п/о в/у 0.3кг  ОСТАНКИНО</v>
          </cell>
          <cell r="D168">
            <v>64</v>
          </cell>
        </row>
        <row r="169">
          <cell r="A169" t="str">
            <v>6661 СОЧНЫЙ ГРИЛЬ ПМ сос п/о мгс 1.5*4_Маяк  ОСТАНКИНО</v>
          </cell>
          <cell r="D169">
            <v>19.949000000000002</v>
          </cell>
        </row>
        <row r="170">
          <cell r="A170" t="str">
            <v>6666 БОЯНСКАЯ Папа может п/к в/у 0,28кг 8 шт. ОСТАНКИНО</v>
          </cell>
          <cell r="D170">
            <v>372</v>
          </cell>
        </row>
        <row r="171">
          <cell r="A171" t="str">
            <v>6669 ВЕНСКАЯ САЛЯМИ п/к в/у 0.28кг 8шт  ОСТАНКИНО</v>
          </cell>
          <cell r="D171">
            <v>111</v>
          </cell>
        </row>
        <row r="172">
          <cell r="A172" t="str">
            <v>6683 СЕРВЕЛАТ ЗЕРНИСТЫЙ ПМ в/к в/у 0,35кг  ОСТАНКИНО</v>
          </cell>
          <cell r="D172">
            <v>779</v>
          </cell>
        </row>
        <row r="173">
          <cell r="A173" t="str">
            <v>6684 СЕРВЕЛАТ КАРЕЛЬСКИЙ ПМ в/к в/у 0.28кг  ОСТАНКИНО</v>
          </cell>
          <cell r="D173">
            <v>536</v>
          </cell>
        </row>
        <row r="174">
          <cell r="A174" t="str">
            <v>6689 СЕРВЕЛАТ ОХОТНИЧИЙ ПМ в/к в/у 0,35кг 8шт  ОСТАНКИНО</v>
          </cell>
          <cell r="D174">
            <v>1058</v>
          </cell>
        </row>
        <row r="175">
          <cell r="A175" t="str">
            <v>6692 СЕРВЕЛАТ ПРИМА в/к в/у 0.28кг 8шт.  ОСТАНКИНО</v>
          </cell>
          <cell r="D175">
            <v>121</v>
          </cell>
        </row>
        <row r="176">
          <cell r="A176" t="str">
            <v>6697 СЕРВЕЛАТ ФИНСКИЙ ПМ в/к в/у 0,35кг 8шт.  ОСТАНКИНО</v>
          </cell>
          <cell r="D176">
            <v>1149</v>
          </cell>
        </row>
        <row r="177">
          <cell r="A177" t="str">
            <v>6713 СОЧНЫЙ ГРИЛЬ ПМ сос п/о мгс 0.41кг 8шт.  ОСТАНКИНО</v>
          </cell>
          <cell r="D177">
            <v>325</v>
          </cell>
        </row>
        <row r="178">
          <cell r="A178" t="str">
            <v>6716 ОСОБАЯ Коровино (в сетке) 0.5кг 8шт.  ОСТАНКИНО</v>
          </cell>
          <cell r="D178">
            <v>138</v>
          </cell>
        </row>
        <row r="179">
          <cell r="A179" t="str">
            <v>6722 СОЧНЫЕ ПМ сос п/о мгс 0,41кг 10шт.  ОСТАНКИНО</v>
          </cell>
          <cell r="D179">
            <v>1062</v>
          </cell>
        </row>
        <row r="180">
          <cell r="A180" t="str">
            <v>6726 СЛИВОЧНЫЕ ПМ сос п/о мгс 0.41кг 10шт.  ОСТАНКИНО</v>
          </cell>
          <cell r="D180">
            <v>718</v>
          </cell>
        </row>
        <row r="181">
          <cell r="A181" t="str">
            <v>6734 ОСОБАЯ СО ШПИКОМ Коровино (в сетке) 0,5кг ОСТАНКИНО</v>
          </cell>
          <cell r="D181">
            <v>30</v>
          </cell>
        </row>
        <row r="182">
          <cell r="A182" t="str">
            <v>6756 ВЕТЧ.ЛЮБИТЕЛЬСКАЯ п/о  ОСТАНКИНО</v>
          </cell>
          <cell r="D182">
            <v>31.789000000000001</v>
          </cell>
        </row>
        <row r="183">
          <cell r="A183" t="str">
            <v>6777 МЯСНЫЕ С ГОВЯДИНОЙ ПМ сос п/о мгс 0.4кг  ОСТАНКИНО</v>
          </cell>
          <cell r="D183">
            <v>84</v>
          </cell>
        </row>
        <row r="184">
          <cell r="A184" t="str">
            <v>6822 ИЗ ОТБОРНОГО МЯСА ПМ сос п/о мгс 0,36кг  ОСТАНКИНО</v>
          </cell>
          <cell r="D184">
            <v>56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54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73</v>
          </cell>
        </row>
        <row r="187">
          <cell r="A187" t="str">
            <v>БОНУС Z-ОСОБАЯ Коровино вар п/о (5324)  ОСТАНКИНО</v>
          </cell>
          <cell r="D187">
            <v>5.9809999999999999</v>
          </cell>
        </row>
        <row r="188">
          <cell r="A188" t="str">
            <v>БОНУС Z-ОСОБАЯ Коровино вар п/о 0.5кг_СНГ (6305)  ОСТАНКИНО</v>
          </cell>
          <cell r="D188">
            <v>3</v>
          </cell>
        </row>
        <row r="189">
          <cell r="A189" t="str">
            <v>БОНУС СОЧНЫЕ сос п/о мгс 0.41кг_UZ (6087)  ОСТАНКИНО</v>
          </cell>
          <cell r="D189">
            <v>265</v>
          </cell>
        </row>
        <row r="190">
          <cell r="A190" t="str">
            <v>БОНУС СОЧНЫЕ сос п/о мгс 1*6_UZ (6088)  ОСТАНКИНО</v>
          </cell>
          <cell r="D190">
            <v>67.415000000000006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363</v>
          </cell>
        </row>
        <row r="192">
          <cell r="A192" t="str">
            <v>БОНУС_283  Сосиски Сочинки, ВЕС, ТМ Стародворье ПОКОМ</v>
          </cell>
          <cell r="D192">
            <v>4.3499999999999996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76.959999999999994</v>
          </cell>
        </row>
        <row r="194">
          <cell r="A194" t="str">
            <v>БОНУС_Колбаса вареная Филейская ТМ Вязанка. ВЕС  ПОКОМ</v>
          </cell>
          <cell r="D194">
            <v>104.33499999999999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95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126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87</v>
          </cell>
        </row>
        <row r="199">
          <cell r="A199" t="str">
            <v>Бутербродная вареная 0,47 кг шт.  СПК</v>
          </cell>
          <cell r="D199">
            <v>1</v>
          </cell>
        </row>
        <row r="200">
          <cell r="A200" t="str">
            <v>Вацлавская п/к (черева) 390 гр.шт. термоус.пак  СПК</v>
          </cell>
          <cell r="D200">
            <v>3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61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242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202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42</v>
          </cell>
        </row>
        <row r="205">
          <cell r="A205" t="str">
            <v>Дельгаро с/в "Эликатессе" 140 гр.шт.  СПК</v>
          </cell>
          <cell r="D205">
            <v>5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30</v>
          </cell>
        </row>
        <row r="207">
          <cell r="A207" t="str">
            <v>Докторская вареная в/с 0,47 кг шт.  СПК</v>
          </cell>
          <cell r="D207">
            <v>5</v>
          </cell>
        </row>
        <row r="208">
          <cell r="A208" t="str">
            <v>Докторская вареная термоус.пак. "Высокий вкус"  СПК</v>
          </cell>
          <cell r="D208">
            <v>42.381</v>
          </cell>
        </row>
        <row r="209">
          <cell r="A209" t="str">
            <v>Жар-боллы с курочкой и сыром, ВЕС ТМ Зареченские  ПОКОМ</v>
          </cell>
          <cell r="D209">
            <v>52.4</v>
          </cell>
        </row>
        <row r="210">
          <cell r="A210" t="str">
            <v>Жар-ладушки с клубникой и вишней ВЕС ТМ Зареченские  ПОКОМ</v>
          </cell>
          <cell r="D210">
            <v>14.8</v>
          </cell>
        </row>
        <row r="211">
          <cell r="A211" t="str">
            <v>Жар-ладушки с мясом ТМ Зареченские ВЕС ПОКОМ</v>
          </cell>
          <cell r="D211">
            <v>62.9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11.1</v>
          </cell>
        </row>
        <row r="214">
          <cell r="A214" t="str">
            <v>ЖАР-мени ВЕС ТМ Зареченские  ПОКОМ</v>
          </cell>
          <cell r="D214">
            <v>43.5</v>
          </cell>
        </row>
        <row r="215">
          <cell r="A215" t="str">
            <v>Карбонад Юбилейный 0,13кг нар.д/ф шт. СПК</v>
          </cell>
          <cell r="D215">
            <v>3</v>
          </cell>
        </row>
        <row r="216">
          <cell r="A216" t="str">
            <v>Классика с/к 235 гр.шт. "Высокий вкус"  СПК</v>
          </cell>
          <cell r="D216">
            <v>22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131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89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12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4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61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177</v>
          </cell>
        </row>
        <row r="223">
          <cell r="A223" t="str">
            <v>Ла Фаворте с/в "Эликатессе" 140 гр.шт.  СПК</v>
          </cell>
          <cell r="D223">
            <v>7</v>
          </cell>
        </row>
        <row r="224">
          <cell r="A224" t="str">
            <v>Ливерная Печеночная "Просто выгодно" 0,3 кг.шт.  СПК</v>
          </cell>
          <cell r="D224">
            <v>11</v>
          </cell>
        </row>
        <row r="225">
          <cell r="A225" t="str">
            <v>Любительская вареная термоус.пак. "Высокий вкус"  СПК</v>
          </cell>
          <cell r="D225">
            <v>49.351999999999997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14.4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18.5</v>
          </cell>
        </row>
        <row r="228">
          <cell r="A228" t="str">
            <v>Мусульманская вареная "Просто выгодно"  СПК</v>
          </cell>
          <cell r="D228">
            <v>2.0129999999999999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419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324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363</v>
          </cell>
        </row>
        <row r="232">
          <cell r="A232" t="str">
            <v>Наггетсы с куриным филе и сыром ТМ Вязанка 0,25 кг ПОКОМ</v>
          </cell>
          <cell r="D232">
            <v>108</v>
          </cell>
        </row>
        <row r="233">
          <cell r="A233" t="str">
            <v>Наггетсы Хрустящие ТМ Зареченские. ВЕС ПОКОМ</v>
          </cell>
          <cell r="D233">
            <v>136</v>
          </cell>
        </row>
        <row r="234">
          <cell r="A234" t="str">
            <v>Оригинальная с перцем с/к  СПК</v>
          </cell>
          <cell r="D234">
            <v>65.748999999999995</v>
          </cell>
        </row>
        <row r="235">
          <cell r="A235" t="str">
            <v>Особая вареная  СПК</v>
          </cell>
          <cell r="D235">
            <v>4.9560000000000004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50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33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185</v>
          </cell>
        </row>
        <row r="240">
          <cell r="A240" t="str">
            <v>Пельмени Бигбули с мясом, Горячая штучка 0,43кг  ПОКОМ</v>
          </cell>
          <cell r="D240">
            <v>33</v>
          </cell>
        </row>
        <row r="241">
          <cell r="A241" t="str">
            <v>Пельмени Бигбули с мясом, Горячая штучка 0,9кг  ПОКОМ</v>
          </cell>
          <cell r="D241">
            <v>74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284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54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72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375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278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345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434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187</v>
          </cell>
        </row>
        <row r="250">
          <cell r="A250" t="str">
            <v>Пельмени Левантские ТМ Особый рецепт 0,8 кг  ПОКОМ</v>
          </cell>
          <cell r="D250">
            <v>3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34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281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63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185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167</v>
          </cell>
        </row>
        <row r="256">
          <cell r="A256" t="str">
            <v>Пельмени Сочные сфера 0,9 кг ТМ Стародворье ПОКОМ</v>
          </cell>
          <cell r="D256">
            <v>68</v>
          </cell>
        </row>
        <row r="257">
          <cell r="A257" t="str">
            <v>По-Австрийски с/к 260 гр.шт. "Высокий вкус"  СПК</v>
          </cell>
          <cell r="D257">
            <v>20</v>
          </cell>
        </row>
        <row r="258">
          <cell r="A258" t="str">
            <v>Покровская вареная 0,47 кг шт.  СПК</v>
          </cell>
          <cell r="D258">
            <v>2</v>
          </cell>
        </row>
        <row r="259">
          <cell r="A259" t="str">
            <v>Салями Трюфель с/в "Эликатессе" 0,16 кг.шт.  СПК</v>
          </cell>
          <cell r="D259">
            <v>27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55.350999999999999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47.685000000000002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2.3410000000000002</v>
          </cell>
        </row>
        <row r="263">
          <cell r="A263" t="str">
            <v>Семейная с чесночком Экстра вареная  СПК</v>
          </cell>
          <cell r="D263">
            <v>9.484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8</v>
          </cell>
        </row>
        <row r="265">
          <cell r="A265" t="str">
            <v>Сервелат Финский в/к 0,38 кг.шт. термофор.пак.  СПК</v>
          </cell>
          <cell r="D265">
            <v>4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5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38</v>
          </cell>
        </row>
        <row r="268">
          <cell r="A268" t="str">
            <v>Сибирская особая с/к 0,235 кг шт.  СПК</v>
          </cell>
          <cell r="D268">
            <v>18</v>
          </cell>
        </row>
        <row r="269">
          <cell r="A269" t="str">
            <v>Славянская п/к 0,38 кг шт.термофор.пак.  СПК</v>
          </cell>
          <cell r="D269">
            <v>2</v>
          </cell>
        </row>
        <row r="270">
          <cell r="A270" t="str">
            <v>Смак-мени с картофелем и сочной грудинкой 1кг ТМ Зареченские ПОКОМ</v>
          </cell>
          <cell r="D270">
            <v>9</v>
          </cell>
        </row>
        <row r="271">
          <cell r="A271" t="str">
            <v>Смак-мени с мясом 1кг ТМ Зареченские ПОКОМ</v>
          </cell>
          <cell r="D271">
            <v>36</v>
          </cell>
        </row>
        <row r="272">
          <cell r="A272" t="str">
            <v>Смаколадьи с яблоком и грушей ТМ Зареченские,0,9 кг ПОКОМ</v>
          </cell>
          <cell r="D272">
            <v>4</v>
          </cell>
        </row>
        <row r="273">
          <cell r="A273" t="str">
            <v>Сосиски "Баварские" 0,36 кг.шт. вак.упак.  СПК</v>
          </cell>
          <cell r="D273">
            <v>3</v>
          </cell>
        </row>
        <row r="274">
          <cell r="A274" t="str">
            <v>Сосиски "Молочные" 0,36 кг.шт. вак.упак.  СПК</v>
          </cell>
          <cell r="D274">
            <v>3</v>
          </cell>
        </row>
        <row r="275">
          <cell r="A275" t="str">
            <v>Сосиски Мусульманские "Просто выгодно" (в ср.защ.атм.)  СПК</v>
          </cell>
          <cell r="D275">
            <v>12.291</v>
          </cell>
        </row>
        <row r="276">
          <cell r="A276" t="str">
            <v>Сосиски Хот-дог ВЕС (лоток с ср.защ.атм.)   СПК</v>
          </cell>
          <cell r="D276">
            <v>14.509</v>
          </cell>
        </row>
        <row r="277">
          <cell r="A277" t="str">
            <v>Сосисоны в темпуре ВЕС  ПОКОМ</v>
          </cell>
          <cell r="D277">
            <v>30.6</v>
          </cell>
        </row>
        <row r="278">
          <cell r="A278" t="str">
            <v>Сочный мегачебурек ТМ Зареченские ВЕС ПОКОМ</v>
          </cell>
          <cell r="D278">
            <v>15.68</v>
          </cell>
        </row>
        <row r="279">
          <cell r="A279" t="str">
            <v>Торо Неро с/в "Эликатессе" 140 гр.шт.  СПК</v>
          </cell>
          <cell r="D279">
            <v>12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пора с/к 100 гр.шт.нар. (лоток с ср.защ.атм.)  СПК</v>
          </cell>
          <cell r="D281">
            <v>28</v>
          </cell>
        </row>
        <row r="282">
          <cell r="A282" t="str">
            <v>Фестивальная пора с/к 235 гр.шт.  СПК</v>
          </cell>
          <cell r="D282">
            <v>114</v>
          </cell>
        </row>
        <row r="283">
          <cell r="A283" t="str">
            <v>Фестивальная пора с/к термоус.пак  СПК</v>
          </cell>
          <cell r="D283">
            <v>4.8239999999999998</v>
          </cell>
        </row>
        <row r="284">
          <cell r="A284" t="str">
            <v>Фуэт с/в "Эликатессе" 160 гр.шт.  СПК</v>
          </cell>
          <cell r="D284">
            <v>43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209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31</v>
          </cell>
        </row>
        <row r="288">
          <cell r="A288" t="str">
            <v>Хрустящие крылышки ТМ Горячая штучка 0,3 кг зам  ПОКОМ</v>
          </cell>
          <cell r="D288">
            <v>60</v>
          </cell>
        </row>
        <row r="289">
          <cell r="A289" t="str">
            <v>Чебупай сочное яблоко ТМ Горячая штучка 0,2 кг зам.  ПОКОМ</v>
          </cell>
          <cell r="D289">
            <v>47</v>
          </cell>
        </row>
        <row r="290">
          <cell r="A290" t="str">
            <v>Чебупай спелая вишня ТМ Горячая штучка 0,2 кг зам.  ПОКОМ</v>
          </cell>
          <cell r="D290">
            <v>36</v>
          </cell>
        </row>
        <row r="291">
          <cell r="A291" t="str">
            <v>Чебупели Курочка гриль ТМ Горячая штучка, 0,3 кг зам  ПОКОМ</v>
          </cell>
          <cell r="D291">
            <v>39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278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472</v>
          </cell>
        </row>
        <row r="294">
          <cell r="A294" t="str">
            <v>Чебуреки сочные ВЕС ТМ Зареченские  ПОКОМ</v>
          </cell>
          <cell r="D294">
            <v>145</v>
          </cell>
        </row>
        <row r="295">
          <cell r="A295" t="str">
            <v>Шпикачки Русские (черева) (в ср.защ.атм.) "Высокий вкус"  СПК</v>
          </cell>
          <cell r="D295">
            <v>63.005000000000003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5</v>
          </cell>
        </row>
        <row r="297">
          <cell r="A297" t="str">
            <v>Юбилейная с/к 0,10 кг.шт. нарезка (лоток с ср.защ.атм.)  СПК</v>
          </cell>
          <cell r="D297">
            <v>11</v>
          </cell>
        </row>
        <row r="298">
          <cell r="A298" t="str">
            <v>Юбилейная с/к 0,235 кг.шт.  СПК</v>
          </cell>
          <cell r="D298">
            <v>231</v>
          </cell>
        </row>
        <row r="299">
          <cell r="A299" t="str">
            <v>Итого</v>
          </cell>
          <cell r="D299">
            <v>50718.281999999999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04.04.2024 - 10.04.2024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103.416</v>
          </cell>
        </row>
        <row r="8">
          <cell r="A8" t="str">
            <v xml:space="preserve"> 200  Ветчина Дугушка ТМ Стародворье, вектор в/у    ПОКОМ</v>
          </cell>
          <cell r="D8">
            <v>254.03</v>
          </cell>
        </row>
        <row r="9">
          <cell r="A9" t="str">
            <v xml:space="preserve"> 218  Колбаса Докторская оригинальная ТМ Особый рецепт БОЛЬШОЙ БАТОН, п/а ВЕС, ТМ Стародворье ПОКОМ</v>
          </cell>
          <cell r="D9">
            <v>119.395</v>
          </cell>
        </row>
        <row r="10">
          <cell r="A10" t="str">
            <v xml:space="preserve"> 230  Колбаса Молочная Особая ТМ Особый рецепт, п/а, ВЕС. ПОКОМ</v>
          </cell>
          <cell r="D10">
            <v>1012.95</v>
          </cell>
        </row>
        <row r="11">
          <cell r="A11" t="str">
            <v xml:space="preserve"> 242  Колбаса Сервелат ЗАПЕЧ.Дугушка ТМ Стародворье, вектор, в/к     ПОКОМ</v>
          </cell>
          <cell r="D11">
            <v>158.29900000000001</v>
          </cell>
        </row>
        <row r="12">
          <cell r="A12" t="str">
            <v xml:space="preserve"> 243  Колбаса Сервелат Зернистый, ВЕС.  ПОКОМ</v>
          </cell>
          <cell r="D12">
            <v>252.97399999999999</v>
          </cell>
        </row>
        <row r="13">
          <cell r="A13" t="str">
            <v xml:space="preserve"> 248  Сардельки Сочные ТМ Особый рецепт,   ПОКОМ</v>
          </cell>
          <cell r="D13">
            <v>55.793999999999997</v>
          </cell>
        </row>
        <row r="14">
          <cell r="A14" t="str">
            <v xml:space="preserve"> 312  Ветчина Филейская ВЕС ТМ  Вязанка ТС Столичная  ПОКОМ</v>
          </cell>
          <cell r="D14">
            <v>97.197000000000003</v>
          </cell>
        </row>
        <row r="15">
          <cell r="A15" t="str">
            <v xml:space="preserve"> 315  Колбаса вареная Молокуша ТМ Вязанка ВЕС, ПОКОМ</v>
          </cell>
          <cell r="D15">
            <v>87.56</v>
          </cell>
        </row>
        <row r="16">
          <cell r="A16" t="str">
            <v xml:space="preserve"> 344  Колбаса Сочинка по-европейски с сочной грудинкой ТМ Стародворье, ВЕС ПОКОМ</v>
          </cell>
          <cell r="D16">
            <v>256.892</v>
          </cell>
        </row>
        <row r="17">
          <cell r="A17" t="str">
            <v xml:space="preserve"> 345  Колбаса Сочинка по-фински с сочным окроком ТМ Стародворье ВЕС ПОКОМ</v>
          </cell>
          <cell r="D17">
            <v>106.08499999999999</v>
          </cell>
        </row>
        <row r="18">
          <cell r="A18" t="str">
            <v xml:space="preserve"> 347  Колбаса Сочинка рубленая с сочным окороком ТМ Стародворье ВЕС ПОКОМ</v>
          </cell>
          <cell r="D18">
            <v>81.837999999999994</v>
          </cell>
        </row>
        <row r="19">
          <cell r="A19" t="str">
            <v xml:space="preserve"> 410  Сосиски Баварские с сыром ТМ Стародворье 0,35 кг. ПОКОМ</v>
          </cell>
          <cell r="D19">
            <v>150</v>
          </cell>
        </row>
        <row r="20">
          <cell r="A20" t="str">
            <v xml:space="preserve"> 412  Сосиски Баварские ТМ Стародворье 0,35 кг ПОКОМ</v>
          </cell>
          <cell r="D20">
            <v>252</v>
          </cell>
        </row>
        <row r="21">
          <cell r="A21" t="str">
            <v>Итого</v>
          </cell>
          <cell r="D21">
            <v>2988.43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04.04.2024 - 10.04.2024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492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1020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1510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310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990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1854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2790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528</v>
          </cell>
        </row>
        <row r="18">
          <cell r="A18" t="str">
            <v>Пельмени Бигбули с мясом, Горячая штучка 0,9кг  ПОКОМ</v>
          </cell>
          <cell r="D18">
            <v>384</v>
          </cell>
        </row>
        <row r="19">
          <cell r="A19" t="str">
            <v>Пельмени Бульмени с говядиной и свининой Горячая шт. 0,9 кг  ПОКОМ</v>
          </cell>
          <cell r="D19">
            <v>704</v>
          </cell>
        </row>
        <row r="20">
          <cell r="A20" t="str">
            <v>Пельмени Бульмени со сливочным маслом Горячая штучка 0,9 кг  ПОКОМ</v>
          </cell>
          <cell r="D20">
            <v>1256</v>
          </cell>
        </row>
        <row r="21">
          <cell r="A21" t="str">
            <v>Хотстеры ТМ Горячая штучка ТС Хотстеры 0,25 кг зам  ПОКОМ</v>
          </cell>
          <cell r="D21">
            <v>444</v>
          </cell>
        </row>
        <row r="22">
          <cell r="A22" t="str">
            <v>Чебупицца курочка по-итальянски Горячая штучка 0,25 кг зам  ПОКОМ</v>
          </cell>
          <cell r="D22">
            <v>768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948</v>
          </cell>
        </row>
        <row r="24">
          <cell r="A24" t="str">
            <v>Итого</v>
          </cell>
          <cell r="D24">
            <v>15654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2" sqref="AO12"/>
    </sheetView>
  </sheetViews>
  <sheetFormatPr defaultColWidth="10.5" defaultRowHeight="11.45" customHeight="1" outlineLevelRow="1" x14ac:dyDescent="0.2"/>
  <cols>
    <col min="1" max="1" width="64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1.33203125" style="5" customWidth="1"/>
    <col min="20" max="20" width="5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7" width="6.33203125" style="5" bestFit="1" customWidth="1"/>
    <col min="28" max="29" width="0.6640625" style="5" customWidth="1"/>
    <col min="30" max="34" width="6.6640625" style="5" bestFit="1" customWidth="1"/>
    <col min="35" max="35" width="8.1640625" style="5" customWidth="1"/>
    <col min="36" max="37" width="6.66406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139</v>
      </c>
      <c r="AK4" s="12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M5" s="14" t="s">
        <v>141</v>
      </c>
      <c r="T5" s="5" t="s">
        <v>142</v>
      </c>
      <c r="X5" s="5" t="s">
        <v>142</v>
      </c>
      <c r="AE5" s="14" t="s">
        <v>143</v>
      </c>
      <c r="AF5" s="14" t="s">
        <v>144</v>
      </c>
      <c r="AG5" s="14" t="s">
        <v>145</v>
      </c>
      <c r="AH5" s="14" t="s">
        <v>146</v>
      </c>
      <c r="AK5" s="14" t="s">
        <v>142</v>
      </c>
    </row>
    <row r="6" spans="1:39" ht="11.1" customHeight="1" x14ac:dyDescent="0.2">
      <c r="A6" s="6"/>
      <c r="B6" s="6"/>
      <c r="C6" s="3"/>
      <c r="D6" s="3"/>
      <c r="E6" s="9">
        <f>SUM(E7:E123)</f>
        <v>124804.80299999999</v>
      </c>
      <c r="F6" s="9">
        <f>SUM(F7:F123)</f>
        <v>56695.955000000002</v>
      </c>
      <c r="J6" s="9">
        <f>SUM(J7:J123)</f>
        <v>126898.27200000004</v>
      </c>
      <c r="K6" s="9">
        <f t="shared" ref="K6:X6" si="0">SUM(K7:K123)</f>
        <v>-2093.4689999999991</v>
      </c>
      <c r="L6" s="9">
        <f t="shared" si="0"/>
        <v>22599.798000000003</v>
      </c>
      <c r="M6" s="9">
        <f t="shared" si="0"/>
        <v>28560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6892</v>
      </c>
      <c r="U6" s="9">
        <f t="shared" si="0"/>
        <v>0</v>
      </c>
      <c r="V6" s="9">
        <f t="shared" si="0"/>
        <v>0</v>
      </c>
      <c r="W6" s="9">
        <f t="shared" si="0"/>
        <v>22238.874599999988</v>
      </c>
      <c r="X6" s="9">
        <f t="shared" si="0"/>
        <v>25210</v>
      </c>
      <c r="AA6" s="9">
        <f t="shared" ref="AA6" si="1">SUM(AA7:AA123)</f>
        <v>2988.4300000000003</v>
      </c>
      <c r="AB6" s="9">
        <f t="shared" ref="AB6" si="2">SUM(AB7:AB123)</f>
        <v>0</v>
      </c>
      <c r="AC6" s="9">
        <f t="shared" ref="AC6" si="3">SUM(AC7:AC123)</f>
        <v>0</v>
      </c>
      <c r="AD6" s="9">
        <f t="shared" ref="AD6" si="4">SUM(AD7:AD123)</f>
        <v>10622</v>
      </c>
      <c r="AE6" s="9">
        <f t="shared" ref="AE6" si="5">SUM(AE7:AE123)</f>
        <v>21103.712000000007</v>
      </c>
      <c r="AF6" s="9">
        <f t="shared" ref="AF6" si="6">SUM(AF7:AF123)</f>
        <v>21033.070800000009</v>
      </c>
      <c r="AG6" s="9">
        <f t="shared" ref="AG6" si="7">SUM(AG7:AG123)</f>
        <v>22517.073800000009</v>
      </c>
      <c r="AH6" s="9">
        <f t="shared" ref="AH6" si="8">SUM(AH7:AH123)</f>
        <v>25696.419999999991</v>
      </c>
      <c r="AJ6" s="9">
        <f t="shared" ref="AJ6" si="9">SUM(AJ7:AJ123)</f>
        <v>32102</v>
      </c>
      <c r="AK6" s="9">
        <f t="shared" ref="AK6" si="10">SUM(AK7:AK123)</f>
        <v>17050.3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21.027000000000001</v>
      </c>
      <c r="D7" s="8">
        <v>148.87799999999999</v>
      </c>
      <c r="E7" s="8">
        <v>34.631999999999998</v>
      </c>
      <c r="F7" s="8">
        <v>53.323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46.850999999999999</v>
      </c>
      <c r="K7" s="13">
        <f>E7-J7</f>
        <v>-12.219000000000001</v>
      </c>
      <c r="L7" s="13">
        <f>VLOOKUP(A:A,[1]TDSheet!$A:$V,22,0)</f>
        <v>0</v>
      </c>
      <c r="M7" s="13">
        <f>VLOOKUP(A:A,[1]TDSheet!$A:$X,24,0)</f>
        <v>20</v>
      </c>
      <c r="N7" s="13"/>
      <c r="O7" s="13"/>
      <c r="P7" s="13"/>
      <c r="Q7" s="13"/>
      <c r="R7" s="13"/>
      <c r="S7" s="13"/>
      <c r="T7" s="13"/>
      <c r="U7" s="13"/>
      <c r="V7" s="13"/>
      <c r="W7" s="13">
        <f>(E7-AA7-AD7)/5</f>
        <v>6.9263999999999992</v>
      </c>
      <c r="X7" s="15"/>
      <c r="Y7" s="16">
        <f>(F7+L7+M7+X7)/W7</f>
        <v>10.586018711018713</v>
      </c>
      <c r="Z7" s="13">
        <f>F7/W7</f>
        <v>7.6985158235158249</v>
      </c>
      <c r="AA7" s="13">
        <v>0</v>
      </c>
      <c r="AB7" s="13"/>
      <c r="AC7" s="13"/>
      <c r="AD7" s="13">
        <v>0</v>
      </c>
      <c r="AE7" s="13">
        <f>VLOOKUP(A:A,[1]TDSheet!$A:$AF,32,0)</f>
        <v>11.354000000000001</v>
      </c>
      <c r="AF7" s="13">
        <f>VLOOKUP(A:A,[1]TDSheet!$A:$AG,33,0)</f>
        <v>9.8013999999999992</v>
      </c>
      <c r="AG7" s="13">
        <f>VLOOKUP(A:A,[1]TDSheet!$A:$W,23,0)</f>
        <v>10.101000000000001</v>
      </c>
      <c r="AH7" s="13">
        <f>VLOOKUP(A:A,[3]TDSheet!$A:$D,4,0)</f>
        <v>8.6579999999999995</v>
      </c>
      <c r="AI7" s="13">
        <f>VLOOKUP(A:A,[1]TDSheet!$A:$AI,35,0)</f>
        <v>0</v>
      </c>
      <c r="AJ7" s="13">
        <f>X7+T7</f>
        <v>0</v>
      </c>
      <c r="AK7" s="13">
        <f>AJ7*H7</f>
        <v>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278.10500000000002</v>
      </c>
      <c r="D8" s="8">
        <v>2275.2489999999998</v>
      </c>
      <c r="E8" s="8">
        <v>512.43499999999995</v>
      </c>
      <c r="F8" s="8">
        <v>385.53399999999999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542.10900000000004</v>
      </c>
      <c r="K8" s="13">
        <f t="shared" ref="K8:K71" si="11">E8-J8</f>
        <v>-29.674000000000092</v>
      </c>
      <c r="L8" s="13">
        <f>VLOOKUP(A:A,[1]TDSheet!$A:$V,22,0)</f>
        <v>0</v>
      </c>
      <c r="M8" s="13">
        <f>VLOOKUP(A:A,[1]TDSheet!$A:$X,24,0)</f>
        <v>150</v>
      </c>
      <c r="N8" s="13"/>
      <c r="O8" s="13"/>
      <c r="P8" s="13"/>
      <c r="Q8" s="13"/>
      <c r="R8" s="13"/>
      <c r="S8" s="13"/>
      <c r="T8" s="13"/>
      <c r="U8" s="13"/>
      <c r="V8" s="13"/>
      <c r="W8" s="13">
        <f t="shared" ref="W8:W71" si="12">(E8-AA8-AD8)/5</f>
        <v>102.48699999999999</v>
      </c>
      <c r="X8" s="15">
        <v>200</v>
      </c>
      <c r="Y8" s="16">
        <f t="shared" ref="Y8:Y71" si="13">(F8+L8+M8+X8)/W8</f>
        <v>7.1768516982641701</v>
      </c>
      <c r="Z8" s="13">
        <f t="shared" ref="Z8:Z71" si="14">F8/W8</f>
        <v>3.7617844214388168</v>
      </c>
      <c r="AA8" s="13">
        <v>0</v>
      </c>
      <c r="AB8" s="13"/>
      <c r="AC8" s="13"/>
      <c r="AD8" s="13">
        <v>0</v>
      </c>
      <c r="AE8" s="13">
        <f>VLOOKUP(A:A,[1]TDSheet!$A:$AF,32,0)</f>
        <v>80.465799999999987</v>
      </c>
      <c r="AF8" s="13">
        <f>VLOOKUP(A:A,[1]TDSheet!$A:$AG,33,0)</f>
        <v>77.996600000000001</v>
      </c>
      <c r="AG8" s="13">
        <f>VLOOKUP(A:A,[1]TDSheet!$A:$W,23,0)</f>
        <v>113.6632</v>
      </c>
      <c r="AH8" s="13">
        <f>VLOOKUP(A:A,[3]TDSheet!$A:$D,4,0)</f>
        <v>119.79</v>
      </c>
      <c r="AI8" s="13" t="str">
        <f>VLOOKUP(A:A,[1]TDSheet!$A:$AI,35,0)</f>
        <v>апр яб</v>
      </c>
      <c r="AJ8" s="13">
        <f t="shared" ref="AJ8:AJ71" si="15">X8+T8</f>
        <v>200</v>
      </c>
      <c r="AK8" s="13">
        <f t="shared" ref="AK8:AK71" si="16">AJ8*H8</f>
        <v>200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200.25899999999999</v>
      </c>
      <c r="D9" s="8">
        <v>1464.049</v>
      </c>
      <c r="E9" s="8">
        <v>544.09699999999998</v>
      </c>
      <c r="F9" s="8">
        <v>188.816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552.23</v>
      </c>
      <c r="K9" s="13">
        <f t="shared" si="11"/>
        <v>-8.1330000000000382</v>
      </c>
      <c r="L9" s="13">
        <f>VLOOKUP(A:A,[1]TDSheet!$A:$V,22,0)</f>
        <v>110</v>
      </c>
      <c r="M9" s="13">
        <f>VLOOKUP(A:A,[1]TDSheet!$A:$X,24,0)</f>
        <v>140</v>
      </c>
      <c r="N9" s="13"/>
      <c r="O9" s="13"/>
      <c r="P9" s="13"/>
      <c r="Q9" s="13"/>
      <c r="R9" s="13"/>
      <c r="S9" s="13"/>
      <c r="T9" s="13"/>
      <c r="U9" s="13"/>
      <c r="V9" s="13"/>
      <c r="W9" s="13">
        <f t="shared" si="12"/>
        <v>88.136200000000002</v>
      </c>
      <c r="X9" s="15">
        <v>90</v>
      </c>
      <c r="Y9" s="16">
        <f t="shared" si="13"/>
        <v>5.9999863847091213</v>
      </c>
      <c r="Z9" s="13">
        <f t="shared" si="14"/>
        <v>2.1423206355617781</v>
      </c>
      <c r="AA9" s="13">
        <f>VLOOKUP(A:A,[4]TDSheet!$A:$D,4,0)</f>
        <v>103.416</v>
      </c>
      <c r="AB9" s="13"/>
      <c r="AC9" s="13"/>
      <c r="AD9" s="13">
        <v>0</v>
      </c>
      <c r="AE9" s="13">
        <f>VLOOKUP(A:A,[1]TDSheet!$A:$AF,32,0)</f>
        <v>79.196399999999997</v>
      </c>
      <c r="AF9" s="13">
        <f>VLOOKUP(A:A,[1]TDSheet!$A:$AG,33,0)</f>
        <v>85.59</v>
      </c>
      <c r="AG9" s="13">
        <f>VLOOKUP(A:A,[1]TDSheet!$A:$W,23,0)</f>
        <v>91.53</v>
      </c>
      <c r="AH9" s="13">
        <f>VLOOKUP(A:A,[3]TDSheet!$A:$D,4,0)</f>
        <v>78.3</v>
      </c>
      <c r="AI9" s="13" t="e">
        <f>VLOOKUP(A:A,[1]TDSheet!$A:$AI,35,0)</f>
        <v>#N/A</v>
      </c>
      <c r="AJ9" s="13">
        <f t="shared" si="15"/>
        <v>90</v>
      </c>
      <c r="AK9" s="13">
        <f t="shared" si="16"/>
        <v>90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545.06200000000001</v>
      </c>
      <c r="D10" s="8">
        <v>4403.3540000000003</v>
      </c>
      <c r="E10" s="8">
        <v>1598.412</v>
      </c>
      <c r="F10" s="8">
        <v>533.74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1581.58</v>
      </c>
      <c r="K10" s="13">
        <f t="shared" si="11"/>
        <v>16.832000000000107</v>
      </c>
      <c r="L10" s="13">
        <f>VLOOKUP(A:A,[1]TDSheet!$A:$V,22,0)</f>
        <v>350</v>
      </c>
      <c r="M10" s="13">
        <f>VLOOKUP(A:A,[1]TDSheet!$A:$X,24,0)</f>
        <v>400</v>
      </c>
      <c r="N10" s="13"/>
      <c r="O10" s="13"/>
      <c r="P10" s="13"/>
      <c r="Q10" s="13"/>
      <c r="R10" s="13"/>
      <c r="S10" s="13"/>
      <c r="T10" s="13"/>
      <c r="U10" s="13"/>
      <c r="V10" s="13"/>
      <c r="W10" s="13">
        <f t="shared" si="12"/>
        <v>319.68240000000003</v>
      </c>
      <c r="X10" s="15">
        <v>500</v>
      </c>
      <c r="Y10" s="16">
        <f t="shared" si="13"/>
        <v>5.5797253774371063</v>
      </c>
      <c r="Z10" s="13">
        <f t="shared" si="14"/>
        <v>1.6695945726133186</v>
      </c>
      <c r="AA10" s="13">
        <v>0</v>
      </c>
      <c r="AB10" s="13"/>
      <c r="AC10" s="13"/>
      <c r="AD10" s="13">
        <v>0</v>
      </c>
      <c r="AE10" s="13">
        <f>VLOOKUP(A:A,[1]TDSheet!$A:$AF,32,0)</f>
        <v>254.72659999999996</v>
      </c>
      <c r="AF10" s="13">
        <f>VLOOKUP(A:A,[1]TDSheet!$A:$AG,33,0)</f>
        <v>282.88200000000001</v>
      </c>
      <c r="AG10" s="13">
        <f>VLOOKUP(A:A,[1]TDSheet!$A:$W,23,0)</f>
        <v>290.47560000000004</v>
      </c>
      <c r="AH10" s="13">
        <f>VLOOKUP(A:A,[3]TDSheet!$A:$D,4,0)</f>
        <v>328.53</v>
      </c>
      <c r="AI10" s="13" t="str">
        <f>VLOOKUP(A:A,[1]TDSheet!$A:$AI,35,0)</f>
        <v>продапр</v>
      </c>
      <c r="AJ10" s="13">
        <f t="shared" si="15"/>
        <v>500</v>
      </c>
      <c r="AK10" s="13">
        <f t="shared" si="16"/>
        <v>500</v>
      </c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100.24</v>
      </c>
      <c r="D11" s="8">
        <v>450.709</v>
      </c>
      <c r="E11" s="8">
        <v>205.042</v>
      </c>
      <c r="F11" s="8">
        <v>57.161000000000001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217.863</v>
      </c>
      <c r="K11" s="13">
        <f t="shared" si="11"/>
        <v>-12.820999999999998</v>
      </c>
      <c r="L11" s="13">
        <f>VLOOKUP(A:A,[1]TDSheet!$A:$V,22,0)</f>
        <v>30</v>
      </c>
      <c r="M11" s="13">
        <f>VLOOKUP(A:A,[1]TDSheet!$A:$X,24,0)</f>
        <v>50</v>
      </c>
      <c r="N11" s="13"/>
      <c r="O11" s="13"/>
      <c r="P11" s="13"/>
      <c r="Q11" s="13"/>
      <c r="R11" s="13"/>
      <c r="S11" s="13"/>
      <c r="T11" s="13"/>
      <c r="U11" s="13"/>
      <c r="V11" s="13"/>
      <c r="W11" s="13">
        <f t="shared" si="12"/>
        <v>41.008400000000002</v>
      </c>
      <c r="X11" s="15">
        <v>110</v>
      </c>
      <c r="Y11" s="16">
        <f t="shared" si="13"/>
        <v>6.0270822563182174</v>
      </c>
      <c r="Z11" s="13">
        <f t="shared" si="14"/>
        <v>1.3938851552364881</v>
      </c>
      <c r="AA11" s="13">
        <v>0</v>
      </c>
      <c r="AB11" s="13"/>
      <c r="AC11" s="13"/>
      <c r="AD11" s="13">
        <v>0</v>
      </c>
      <c r="AE11" s="13">
        <f>VLOOKUP(A:A,[1]TDSheet!$A:$AF,32,0)</f>
        <v>27.806999999999999</v>
      </c>
      <c r="AF11" s="13">
        <f>VLOOKUP(A:A,[1]TDSheet!$A:$AG,33,0)</f>
        <v>28.993200000000002</v>
      </c>
      <c r="AG11" s="13">
        <f>VLOOKUP(A:A,[1]TDSheet!$A:$W,23,0)</f>
        <v>32.118999999999993</v>
      </c>
      <c r="AH11" s="13">
        <f>VLOOKUP(A:A,[3]TDSheet!$A:$D,4,0)</f>
        <v>53.545999999999999</v>
      </c>
      <c r="AI11" s="13" t="e">
        <f>VLOOKUP(A:A,[1]TDSheet!$A:$AI,35,0)</f>
        <v>#N/A</v>
      </c>
      <c r="AJ11" s="13">
        <f t="shared" si="15"/>
        <v>110</v>
      </c>
      <c r="AK11" s="13">
        <f t="shared" si="16"/>
        <v>110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53</v>
      </c>
      <c r="D12" s="8">
        <v>499</v>
      </c>
      <c r="E12" s="8">
        <v>118</v>
      </c>
      <c r="F12" s="8">
        <v>75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150</v>
      </c>
      <c r="K12" s="13">
        <f t="shared" si="11"/>
        <v>-32</v>
      </c>
      <c r="L12" s="13">
        <f>VLOOKUP(A:A,[1]TDSheet!$A:$V,22,0)</f>
        <v>20</v>
      </c>
      <c r="M12" s="13">
        <f>VLOOKUP(A:A,[1]TDSheet!$A:$X,24,0)</f>
        <v>40</v>
      </c>
      <c r="N12" s="13"/>
      <c r="O12" s="13"/>
      <c r="P12" s="13"/>
      <c r="Q12" s="13"/>
      <c r="R12" s="13"/>
      <c r="S12" s="13"/>
      <c r="T12" s="13"/>
      <c r="U12" s="13"/>
      <c r="V12" s="13"/>
      <c r="W12" s="13">
        <f t="shared" si="12"/>
        <v>23.6</v>
      </c>
      <c r="X12" s="15">
        <v>20</v>
      </c>
      <c r="Y12" s="16">
        <f t="shared" si="13"/>
        <v>6.5677966101694913</v>
      </c>
      <c r="Z12" s="13">
        <f t="shared" si="14"/>
        <v>3.1779661016949152</v>
      </c>
      <c r="AA12" s="13">
        <v>0</v>
      </c>
      <c r="AB12" s="13"/>
      <c r="AC12" s="13"/>
      <c r="AD12" s="13">
        <v>0</v>
      </c>
      <c r="AE12" s="13">
        <f>VLOOKUP(A:A,[1]TDSheet!$A:$AF,32,0)</f>
        <v>31.6</v>
      </c>
      <c r="AF12" s="13">
        <f>VLOOKUP(A:A,[1]TDSheet!$A:$AG,33,0)</f>
        <v>29.2</v>
      </c>
      <c r="AG12" s="13">
        <f>VLOOKUP(A:A,[1]TDSheet!$A:$W,23,0)</f>
        <v>28.2</v>
      </c>
      <c r="AH12" s="13">
        <f>VLOOKUP(A:A,[3]TDSheet!$A:$D,4,0)</f>
        <v>42</v>
      </c>
      <c r="AI12" s="13">
        <f>VLOOKUP(A:A,[1]TDSheet!$A:$AI,35,0)</f>
        <v>0</v>
      </c>
      <c r="AJ12" s="13">
        <f t="shared" si="15"/>
        <v>20</v>
      </c>
      <c r="AK12" s="13">
        <f t="shared" si="16"/>
        <v>10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465</v>
      </c>
      <c r="D13" s="8">
        <v>6444</v>
      </c>
      <c r="E13" s="8">
        <v>2105</v>
      </c>
      <c r="F13" s="8">
        <v>750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2142</v>
      </c>
      <c r="K13" s="13">
        <f t="shared" si="11"/>
        <v>-37</v>
      </c>
      <c r="L13" s="13">
        <f>VLOOKUP(A:A,[1]TDSheet!$A:$V,22,0)</f>
        <v>320</v>
      </c>
      <c r="M13" s="13">
        <f>VLOOKUP(A:A,[1]TDSheet!$A:$X,24,0)</f>
        <v>400</v>
      </c>
      <c r="N13" s="13"/>
      <c r="O13" s="13"/>
      <c r="P13" s="13"/>
      <c r="Q13" s="13"/>
      <c r="R13" s="13"/>
      <c r="S13" s="13"/>
      <c r="T13" s="13">
        <v>50</v>
      </c>
      <c r="U13" s="13"/>
      <c r="V13" s="13"/>
      <c r="W13" s="13">
        <f t="shared" si="12"/>
        <v>289</v>
      </c>
      <c r="X13" s="15">
        <v>400</v>
      </c>
      <c r="Y13" s="16">
        <f t="shared" si="13"/>
        <v>6.4705882352941178</v>
      </c>
      <c r="Z13" s="13">
        <f t="shared" si="14"/>
        <v>2.5951557093425603</v>
      </c>
      <c r="AA13" s="13">
        <v>0</v>
      </c>
      <c r="AB13" s="13"/>
      <c r="AC13" s="13"/>
      <c r="AD13" s="13">
        <f>VLOOKUP(A:A,[5]TDSheet!$A:$D,4,0)</f>
        <v>660</v>
      </c>
      <c r="AE13" s="13">
        <f>VLOOKUP(A:A,[1]TDSheet!$A:$AF,32,0)</f>
        <v>253.8</v>
      </c>
      <c r="AF13" s="13">
        <f>VLOOKUP(A:A,[1]TDSheet!$A:$AG,33,0)</f>
        <v>252.4</v>
      </c>
      <c r="AG13" s="13">
        <f>VLOOKUP(A:A,[1]TDSheet!$A:$W,23,0)</f>
        <v>282.39999999999998</v>
      </c>
      <c r="AH13" s="13">
        <f>VLOOKUP(A:A,[3]TDSheet!$A:$D,4,0)</f>
        <v>264</v>
      </c>
      <c r="AI13" s="13" t="str">
        <f>VLOOKUP(A:A,[1]TDSheet!$A:$AI,35,0)</f>
        <v>?????</v>
      </c>
      <c r="AJ13" s="13">
        <f t="shared" si="15"/>
        <v>450</v>
      </c>
      <c r="AK13" s="13">
        <f t="shared" si="16"/>
        <v>180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1356</v>
      </c>
      <c r="D14" s="8">
        <v>10808</v>
      </c>
      <c r="E14" s="8">
        <v>3155</v>
      </c>
      <c r="F14" s="8">
        <v>1948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3201</v>
      </c>
      <c r="K14" s="13">
        <f t="shared" si="11"/>
        <v>-46</v>
      </c>
      <c r="L14" s="13">
        <f>VLOOKUP(A:A,[1]TDSheet!$A:$V,22,0)</f>
        <v>600</v>
      </c>
      <c r="M14" s="13">
        <f>VLOOKUP(A:A,[1]TDSheet!$A:$X,24,0)</f>
        <v>800</v>
      </c>
      <c r="N14" s="13"/>
      <c r="O14" s="13"/>
      <c r="P14" s="13"/>
      <c r="Q14" s="13"/>
      <c r="R14" s="13"/>
      <c r="S14" s="13"/>
      <c r="T14" s="13">
        <v>228</v>
      </c>
      <c r="U14" s="13"/>
      <c r="V14" s="13"/>
      <c r="W14" s="13">
        <f t="shared" si="12"/>
        <v>443.8</v>
      </c>
      <c r="X14" s="15"/>
      <c r="Y14" s="16">
        <f t="shared" si="13"/>
        <v>7.5439387111311396</v>
      </c>
      <c r="Z14" s="13">
        <f t="shared" si="14"/>
        <v>4.3893645786390261</v>
      </c>
      <c r="AA14" s="13">
        <v>0</v>
      </c>
      <c r="AB14" s="13"/>
      <c r="AC14" s="13"/>
      <c r="AD14" s="13">
        <f>VLOOKUP(A:A,[5]TDSheet!$A:$D,4,0)</f>
        <v>936</v>
      </c>
      <c r="AE14" s="13">
        <f>VLOOKUP(A:A,[1]TDSheet!$A:$AF,32,0)</f>
        <v>676</v>
      </c>
      <c r="AF14" s="13">
        <f>VLOOKUP(A:A,[1]TDSheet!$A:$AG,33,0)</f>
        <v>664.8</v>
      </c>
      <c r="AG14" s="13">
        <f>VLOOKUP(A:A,[1]TDSheet!$A:$W,23,0)</f>
        <v>579.6</v>
      </c>
      <c r="AH14" s="13">
        <f>VLOOKUP(A:A,[3]TDSheet!$A:$D,4,0)</f>
        <v>470</v>
      </c>
      <c r="AI14" s="13" t="str">
        <f>VLOOKUP(A:A,[1]TDSheet!$A:$AI,35,0)</f>
        <v>оконч</v>
      </c>
      <c r="AJ14" s="13">
        <f t="shared" si="15"/>
        <v>228</v>
      </c>
      <c r="AK14" s="13">
        <f t="shared" si="16"/>
        <v>102.60000000000001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1366</v>
      </c>
      <c r="D15" s="8">
        <v>11352</v>
      </c>
      <c r="E15" s="8">
        <v>4772</v>
      </c>
      <c r="F15" s="8">
        <v>1506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4868</v>
      </c>
      <c r="K15" s="13">
        <f t="shared" si="11"/>
        <v>-96</v>
      </c>
      <c r="L15" s="13">
        <f>VLOOKUP(A:A,[1]TDSheet!$A:$V,22,0)</f>
        <v>1000</v>
      </c>
      <c r="M15" s="13">
        <f>VLOOKUP(A:A,[1]TDSheet!$A:$X,24,0)</f>
        <v>1100</v>
      </c>
      <c r="N15" s="13"/>
      <c r="O15" s="13"/>
      <c r="P15" s="13"/>
      <c r="Q15" s="13"/>
      <c r="R15" s="13"/>
      <c r="S15" s="13"/>
      <c r="T15" s="13">
        <v>138</v>
      </c>
      <c r="U15" s="13"/>
      <c r="V15" s="13"/>
      <c r="W15" s="13">
        <f t="shared" si="12"/>
        <v>856</v>
      </c>
      <c r="X15" s="15">
        <v>1500</v>
      </c>
      <c r="Y15" s="16">
        <f t="shared" si="13"/>
        <v>5.9649532710280377</v>
      </c>
      <c r="Z15" s="13">
        <f t="shared" si="14"/>
        <v>1.7593457943925233</v>
      </c>
      <c r="AA15" s="13">
        <v>0</v>
      </c>
      <c r="AB15" s="13"/>
      <c r="AC15" s="13"/>
      <c r="AD15" s="13">
        <f>VLOOKUP(A:A,[5]TDSheet!$A:$D,4,0)</f>
        <v>492</v>
      </c>
      <c r="AE15" s="13">
        <f>VLOOKUP(A:A,[1]TDSheet!$A:$AF,32,0)</f>
        <v>569.4</v>
      </c>
      <c r="AF15" s="13">
        <f>VLOOKUP(A:A,[1]TDSheet!$A:$AG,33,0)</f>
        <v>521.6</v>
      </c>
      <c r="AG15" s="13">
        <f>VLOOKUP(A:A,[1]TDSheet!$A:$W,23,0)</f>
        <v>792.2</v>
      </c>
      <c r="AH15" s="13">
        <f>VLOOKUP(A:A,[3]TDSheet!$A:$D,4,0)</f>
        <v>957</v>
      </c>
      <c r="AI15" s="13" t="str">
        <f>VLOOKUP(A:A,[1]TDSheet!$A:$AI,35,0)</f>
        <v>апр яб</v>
      </c>
      <c r="AJ15" s="13">
        <f t="shared" si="15"/>
        <v>1638</v>
      </c>
      <c r="AK15" s="13">
        <f t="shared" si="16"/>
        <v>737.1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49</v>
      </c>
      <c r="D16" s="8">
        <v>512</v>
      </c>
      <c r="E16" s="8">
        <v>159</v>
      </c>
      <c r="F16" s="8">
        <v>95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236</v>
      </c>
      <c r="K16" s="13">
        <f t="shared" si="11"/>
        <v>-77</v>
      </c>
      <c r="L16" s="13">
        <f>VLOOKUP(A:A,[1]TDSheet!$A:$V,22,0)</f>
        <v>30</v>
      </c>
      <c r="M16" s="13">
        <f>VLOOKUP(A:A,[1]TDSheet!$A:$X,24,0)</f>
        <v>50</v>
      </c>
      <c r="N16" s="13"/>
      <c r="O16" s="13"/>
      <c r="P16" s="13"/>
      <c r="Q16" s="13"/>
      <c r="R16" s="13"/>
      <c r="S16" s="13"/>
      <c r="T16" s="13"/>
      <c r="U16" s="13"/>
      <c r="V16" s="13"/>
      <c r="W16" s="13">
        <f t="shared" si="12"/>
        <v>31.8</v>
      </c>
      <c r="X16" s="15">
        <v>30</v>
      </c>
      <c r="Y16" s="16">
        <f t="shared" si="13"/>
        <v>6.4465408805031448</v>
      </c>
      <c r="Z16" s="13">
        <f t="shared" si="14"/>
        <v>2.9874213836477987</v>
      </c>
      <c r="AA16" s="13">
        <v>0</v>
      </c>
      <c r="AB16" s="13"/>
      <c r="AC16" s="13"/>
      <c r="AD16" s="13">
        <v>0</v>
      </c>
      <c r="AE16" s="13">
        <f>VLOOKUP(A:A,[1]TDSheet!$A:$AF,32,0)</f>
        <v>36.4</v>
      </c>
      <c r="AF16" s="13">
        <f>VLOOKUP(A:A,[1]TDSheet!$A:$AG,33,0)</f>
        <v>29.2</v>
      </c>
      <c r="AG16" s="13">
        <f>VLOOKUP(A:A,[1]TDSheet!$A:$W,23,0)</f>
        <v>36</v>
      </c>
      <c r="AH16" s="13">
        <f>VLOOKUP(A:A,[3]TDSheet!$A:$D,4,0)</f>
        <v>50</v>
      </c>
      <c r="AI16" s="13" t="e">
        <f>VLOOKUP(A:A,[1]TDSheet!$A:$AI,35,0)</f>
        <v>#N/A</v>
      </c>
      <c r="AJ16" s="13">
        <f t="shared" si="15"/>
        <v>30</v>
      </c>
      <c r="AK16" s="13">
        <f t="shared" si="16"/>
        <v>15</v>
      </c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61</v>
      </c>
      <c r="D17" s="8">
        <v>170</v>
      </c>
      <c r="E17" s="8">
        <v>54</v>
      </c>
      <c r="F17" s="8">
        <v>74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74</v>
      </c>
      <c r="K17" s="13">
        <f t="shared" si="11"/>
        <v>-20</v>
      </c>
      <c r="L17" s="13">
        <f>VLOOKUP(A:A,[1]TDSheet!$A:$V,22,0)</f>
        <v>20</v>
      </c>
      <c r="M17" s="13">
        <f>VLOOKUP(A:A,[1]TDSheet!$A:$X,24,0)</f>
        <v>20</v>
      </c>
      <c r="N17" s="13"/>
      <c r="O17" s="13"/>
      <c r="P17" s="13"/>
      <c r="Q17" s="13"/>
      <c r="R17" s="13"/>
      <c r="S17" s="13"/>
      <c r="T17" s="13"/>
      <c r="U17" s="13"/>
      <c r="V17" s="13"/>
      <c r="W17" s="13">
        <f t="shared" si="12"/>
        <v>10.8</v>
      </c>
      <c r="X17" s="15"/>
      <c r="Y17" s="16">
        <f t="shared" si="13"/>
        <v>10.555555555555555</v>
      </c>
      <c r="Z17" s="13">
        <f t="shared" si="14"/>
        <v>6.8518518518518512</v>
      </c>
      <c r="AA17" s="13">
        <v>0</v>
      </c>
      <c r="AB17" s="13"/>
      <c r="AC17" s="13"/>
      <c r="AD17" s="13">
        <v>0</v>
      </c>
      <c r="AE17" s="13">
        <f>VLOOKUP(A:A,[1]TDSheet!$A:$AF,32,0)</f>
        <v>17.399999999999999</v>
      </c>
      <c r="AF17" s="13">
        <f>VLOOKUP(A:A,[1]TDSheet!$A:$AG,33,0)</f>
        <v>15.8</v>
      </c>
      <c r="AG17" s="13">
        <f>VLOOKUP(A:A,[1]TDSheet!$A:$W,23,0)</f>
        <v>16.399999999999999</v>
      </c>
      <c r="AH17" s="13">
        <f>VLOOKUP(A:A,[3]TDSheet!$A:$D,4,0)</f>
        <v>13</v>
      </c>
      <c r="AI17" s="13">
        <f>VLOOKUP(A:A,[1]TDSheet!$A:$AI,35,0)</f>
        <v>0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106</v>
      </c>
      <c r="D18" s="8">
        <v>369</v>
      </c>
      <c r="E18" s="8">
        <v>141</v>
      </c>
      <c r="F18" s="8">
        <v>149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156</v>
      </c>
      <c r="K18" s="13">
        <f t="shared" si="11"/>
        <v>-15</v>
      </c>
      <c r="L18" s="13">
        <f>VLOOKUP(A:A,[1]TDSheet!$A:$V,22,0)</f>
        <v>100</v>
      </c>
      <c r="M18" s="13">
        <f>VLOOKUP(A:A,[1]TDSheet!$A:$X,24,0)</f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>
        <f t="shared" si="12"/>
        <v>28.2</v>
      </c>
      <c r="X18" s="15"/>
      <c r="Y18" s="16">
        <f t="shared" si="13"/>
        <v>8.8297872340425538</v>
      </c>
      <c r="Z18" s="13">
        <f t="shared" si="14"/>
        <v>5.2836879432624118</v>
      </c>
      <c r="AA18" s="13">
        <v>0</v>
      </c>
      <c r="AB18" s="13"/>
      <c r="AC18" s="13"/>
      <c r="AD18" s="13">
        <v>0</v>
      </c>
      <c r="AE18" s="13">
        <f>VLOOKUP(A:A,[1]TDSheet!$A:$AF,32,0)</f>
        <v>28.6</v>
      </c>
      <c r="AF18" s="13">
        <f>VLOOKUP(A:A,[1]TDSheet!$A:$AG,33,0)</f>
        <v>20.8</v>
      </c>
      <c r="AG18" s="13">
        <f>VLOOKUP(A:A,[1]TDSheet!$A:$W,23,0)</f>
        <v>33.799999999999997</v>
      </c>
      <c r="AH18" s="13">
        <f>VLOOKUP(A:A,[3]TDSheet!$A:$D,4,0)</f>
        <v>33</v>
      </c>
      <c r="AI18" s="13" t="e">
        <f>VLOOKUP(A:A,[1]TDSheet!$A:$AI,35,0)</f>
        <v>#N/A</v>
      </c>
      <c r="AJ18" s="13">
        <f t="shared" si="15"/>
        <v>0</v>
      </c>
      <c r="AK18" s="13">
        <f t="shared" si="16"/>
        <v>0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29</v>
      </c>
      <c r="D19" s="8">
        <v>1148</v>
      </c>
      <c r="E19" s="8">
        <v>96</v>
      </c>
      <c r="F19" s="8">
        <v>79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123</v>
      </c>
      <c r="K19" s="13">
        <f t="shared" si="11"/>
        <v>-27</v>
      </c>
      <c r="L19" s="13">
        <f>VLOOKUP(A:A,[1]TDSheet!$A:$V,22,0)</f>
        <v>40</v>
      </c>
      <c r="M19" s="13">
        <f>VLOOKUP(A:A,[1]TDSheet!$A:$X,24,0)</f>
        <v>40</v>
      </c>
      <c r="N19" s="13"/>
      <c r="O19" s="13"/>
      <c r="P19" s="13"/>
      <c r="Q19" s="13"/>
      <c r="R19" s="13"/>
      <c r="S19" s="13"/>
      <c r="T19" s="13"/>
      <c r="U19" s="13"/>
      <c r="V19" s="13"/>
      <c r="W19" s="13">
        <f t="shared" si="12"/>
        <v>19.2</v>
      </c>
      <c r="X19" s="15"/>
      <c r="Y19" s="16">
        <f t="shared" si="13"/>
        <v>8.28125</v>
      </c>
      <c r="Z19" s="13">
        <f t="shared" si="14"/>
        <v>4.1145833333333339</v>
      </c>
      <c r="AA19" s="13">
        <v>0</v>
      </c>
      <c r="AB19" s="13"/>
      <c r="AC19" s="13"/>
      <c r="AD19" s="13">
        <v>0</v>
      </c>
      <c r="AE19" s="13">
        <f>VLOOKUP(A:A,[1]TDSheet!$A:$AF,32,0)</f>
        <v>38.6</v>
      </c>
      <c r="AF19" s="13">
        <f>VLOOKUP(A:A,[1]TDSheet!$A:$AG,33,0)</f>
        <v>44.6</v>
      </c>
      <c r="AG19" s="13">
        <f>VLOOKUP(A:A,[1]TDSheet!$A:$W,23,0)</f>
        <v>27.2</v>
      </c>
      <c r="AH19" s="13">
        <f>VLOOKUP(A:A,[3]TDSheet!$A:$D,4,0)</f>
        <v>18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720</v>
      </c>
      <c r="D20" s="8">
        <v>1104</v>
      </c>
      <c r="E20" s="17">
        <v>620</v>
      </c>
      <c r="F20" s="18">
        <v>419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211</v>
      </c>
      <c r="K20" s="13">
        <f t="shared" si="11"/>
        <v>409</v>
      </c>
      <c r="L20" s="13">
        <f>VLOOKUP(A:A,[1]TDSheet!$A:$V,22,0)</f>
        <v>120</v>
      </c>
      <c r="M20" s="13">
        <f>VLOOKUP(A:A,[1]TDSheet!$A:$X,24,0)</f>
        <v>180</v>
      </c>
      <c r="N20" s="13"/>
      <c r="O20" s="13"/>
      <c r="P20" s="13"/>
      <c r="Q20" s="13"/>
      <c r="R20" s="13"/>
      <c r="S20" s="13"/>
      <c r="T20" s="13"/>
      <c r="U20" s="13"/>
      <c r="V20" s="13"/>
      <c r="W20" s="13">
        <f t="shared" si="12"/>
        <v>124</v>
      </c>
      <c r="X20" s="15">
        <v>100</v>
      </c>
      <c r="Y20" s="16">
        <f t="shared" si="13"/>
        <v>6.604838709677419</v>
      </c>
      <c r="Z20" s="13">
        <f t="shared" si="14"/>
        <v>3.379032258064516</v>
      </c>
      <c r="AA20" s="13">
        <v>0</v>
      </c>
      <c r="AB20" s="13"/>
      <c r="AC20" s="13"/>
      <c r="AD20" s="13">
        <v>0</v>
      </c>
      <c r="AE20" s="13">
        <f>VLOOKUP(A:A,[1]TDSheet!$A:$AF,32,0)</f>
        <v>117.8</v>
      </c>
      <c r="AF20" s="13">
        <f>VLOOKUP(A:A,[1]TDSheet!$A:$AG,33,0)</f>
        <v>116.8</v>
      </c>
      <c r="AG20" s="13">
        <f>VLOOKUP(A:A,[1]TDSheet!$A:$W,23,0)</f>
        <v>124</v>
      </c>
      <c r="AH20" s="13">
        <f>VLOOKUP(A:A,[3]TDSheet!$A:$D,4,0)</f>
        <v>36</v>
      </c>
      <c r="AI20" s="13" t="e">
        <f>VLOOKUP(A:A,[1]TDSheet!$A:$AI,35,0)</f>
        <v>#N/A</v>
      </c>
      <c r="AJ20" s="13">
        <f t="shared" si="15"/>
        <v>100</v>
      </c>
      <c r="AK20" s="13">
        <f t="shared" si="16"/>
        <v>50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110</v>
      </c>
      <c r="D21" s="8">
        <v>808</v>
      </c>
      <c r="E21" s="8">
        <v>222</v>
      </c>
      <c r="F21" s="8">
        <v>161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294</v>
      </c>
      <c r="K21" s="13">
        <f t="shared" si="11"/>
        <v>-72</v>
      </c>
      <c r="L21" s="13">
        <f>VLOOKUP(A:A,[1]TDSheet!$A:$V,22,0)</f>
        <v>50</v>
      </c>
      <c r="M21" s="13">
        <f>VLOOKUP(A:A,[1]TDSheet!$A:$X,24,0)</f>
        <v>70</v>
      </c>
      <c r="N21" s="13"/>
      <c r="O21" s="13"/>
      <c r="P21" s="13"/>
      <c r="Q21" s="13"/>
      <c r="R21" s="13"/>
      <c r="S21" s="13"/>
      <c r="T21" s="13"/>
      <c r="U21" s="13"/>
      <c r="V21" s="13"/>
      <c r="W21" s="13">
        <f t="shared" si="12"/>
        <v>44.4</v>
      </c>
      <c r="X21" s="15"/>
      <c r="Y21" s="16">
        <f t="shared" si="13"/>
        <v>6.3288288288288292</v>
      </c>
      <c r="Z21" s="13">
        <f t="shared" si="14"/>
        <v>3.6261261261261262</v>
      </c>
      <c r="AA21" s="13">
        <v>0</v>
      </c>
      <c r="AB21" s="13"/>
      <c r="AC21" s="13"/>
      <c r="AD21" s="13">
        <v>0</v>
      </c>
      <c r="AE21" s="13">
        <f>VLOOKUP(A:A,[1]TDSheet!$A:$AF,32,0)</f>
        <v>50.2</v>
      </c>
      <c r="AF21" s="13">
        <f>VLOOKUP(A:A,[1]TDSheet!$A:$AG,33,0)</f>
        <v>42</v>
      </c>
      <c r="AG21" s="13">
        <f>VLOOKUP(A:A,[1]TDSheet!$A:$W,23,0)</f>
        <v>49.4</v>
      </c>
      <c r="AH21" s="13">
        <f>VLOOKUP(A:A,[3]TDSheet!$A:$D,4,0)</f>
        <v>45</v>
      </c>
      <c r="AI21" s="13">
        <f>VLOOKUP(A:A,[1]TDSheet!$A:$AI,35,0)</f>
        <v>0</v>
      </c>
      <c r="AJ21" s="13">
        <f t="shared" si="15"/>
        <v>0</v>
      </c>
      <c r="AK21" s="13">
        <f t="shared" si="16"/>
        <v>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20</v>
      </c>
      <c r="D22" s="8">
        <v>211</v>
      </c>
      <c r="E22" s="8">
        <v>62</v>
      </c>
      <c r="F22" s="8">
        <v>122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72</v>
      </c>
      <c r="K22" s="13">
        <f t="shared" si="11"/>
        <v>-10</v>
      </c>
      <c r="L22" s="13">
        <f>VLOOKUP(A:A,[1]TDSheet!$A:$V,22,0)</f>
        <v>20</v>
      </c>
      <c r="M22" s="13">
        <f>VLOOKUP(A:A,[1]TDSheet!$A:$X,24,0)</f>
        <v>20</v>
      </c>
      <c r="N22" s="13"/>
      <c r="O22" s="13"/>
      <c r="P22" s="13"/>
      <c r="Q22" s="13"/>
      <c r="R22" s="13"/>
      <c r="S22" s="13"/>
      <c r="T22" s="13"/>
      <c r="U22" s="13"/>
      <c r="V22" s="13"/>
      <c r="W22" s="13">
        <f t="shared" si="12"/>
        <v>12.4</v>
      </c>
      <c r="X22" s="15"/>
      <c r="Y22" s="16">
        <f t="shared" si="13"/>
        <v>13.064516129032258</v>
      </c>
      <c r="Z22" s="13">
        <f t="shared" si="14"/>
        <v>9.8387096774193541</v>
      </c>
      <c r="AA22" s="13">
        <v>0</v>
      </c>
      <c r="AB22" s="13"/>
      <c r="AC22" s="13"/>
      <c r="AD22" s="13">
        <v>0</v>
      </c>
      <c r="AE22" s="13">
        <f>VLOOKUP(A:A,[1]TDSheet!$A:$AF,32,0)</f>
        <v>14.2</v>
      </c>
      <c r="AF22" s="13">
        <f>VLOOKUP(A:A,[1]TDSheet!$A:$AG,33,0)</f>
        <v>11.2</v>
      </c>
      <c r="AG22" s="13">
        <f>VLOOKUP(A:A,[1]TDSheet!$A:$W,23,0)</f>
        <v>18.2</v>
      </c>
      <c r="AH22" s="13">
        <f>VLOOKUP(A:A,[3]TDSheet!$A:$D,4,0)</f>
        <v>16</v>
      </c>
      <c r="AI22" s="19" t="s">
        <v>147</v>
      </c>
      <c r="AJ22" s="13">
        <f t="shared" si="15"/>
        <v>0</v>
      </c>
      <c r="AK22" s="13">
        <f t="shared" si="16"/>
        <v>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1929</v>
      </c>
      <c r="D23" s="8">
        <v>509</v>
      </c>
      <c r="E23" s="8">
        <v>1080</v>
      </c>
      <c r="F23" s="8">
        <v>778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1103</v>
      </c>
      <c r="K23" s="13">
        <f t="shared" si="11"/>
        <v>-23</v>
      </c>
      <c r="L23" s="13">
        <f>VLOOKUP(A:A,[1]TDSheet!$A:$V,22,0)</f>
        <v>300</v>
      </c>
      <c r="M23" s="13">
        <f>VLOOKUP(A:A,[1]TDSheet!$A:$X,24,0)</f>
        <v>300</v>
      </c>
      <c r="N23" s="13"/>
      <c r="O23" s="13"/>
      <c r="P23" s="13"/>
      <c r="Q23" s="13"/>
      <c r="R23" s="13"/>
      <c r="S23" s="13"/>
      <c r="T23" s="13"/>
      <c r="U23" s="13"/>
      <c r="V23" s="13"/>
      <c r="W23" s="13">
        <f t="shared" si="12"/>
        <v>216</v>
      </c>
      <c r="X23" s="15">
        <v>500</v>
      </c>
      <c r="Y23" s="16">
        <f t="shared" si="13"/>
        <v>8.6944444444444446</v>
      </c>
      <c r="Z23" s="13">
        <f t="shared" si="14"/>
        <v>3.6018518518518516</v>
      </c>
      <c r="AA23" s="13">
        <v>0</v>
      </c>
      <c r="AB23" s="13"/>
      <c r="AC23" s="13"/>
      <c r="AD23" s="13">
        <v>0</v>
      </c>
      <c r="AE23" s="13">
        <f>VLOOKUP(A:A,[1]TDSheet!$A:$AF,32,0)</f>
        <v>191</v>
      </c>
      <c r="AF23" s="13">
        <f>VLOOKUP(A:A,[1]TDSheet!$A:$AG,33,0)</f>
        <v>170.2</v>
      </c>
      <c r="AG23" s="13">
        <f>VLOOKUP(A:A,[1]TDSheet!$A:$W,23,0)</f>
        <v>227.6</v>
      </c>
      <c r="AH23" s="13">
        <f>VLOOKUP(A:A,[3]TDSheet!$A:$D,4,0)</f>
        <v>230</v>
      </c>
      <c r="AI23" s="13">
        <f>VLOOKUP(A:A,[1]TDSheet!$A:$AI,35,0)</f>
        <v>0</v>
      </c>
      <c r="AJ23" s="13">
        <f t="shared" si="15"/>
        <v>500</v>
      </c>
      <c r="AK23" s="13">
        <f t="shared" si="16"/>
        <v>85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46</v>
      </c>
      <c r="D24" s="8">
        <v>1123</v>
      </c>
      <c r="E24" s="8">
        <v>229</v>
      </c>
      <c r="F24" s="8">
        <v>203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266</v>
      </c>
      <c r="K24" s="13">
        <f t="shared" si="11"/>
        <v>-37</v>
      </c>
      <c r="L24" s="13">
        <f>VLOOKUP(A:A,[1]TDSheet!$A:$V,22,0)</f>
        <v>50</v>
      </c>
      <c r="M24" s="13">
        <f>VLOOKUP(A:A,[1]TDSheet!$A:$X,24,0)</f>
        <v>70</v>
      </c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12"/>
        <v>45.8</v>
      </c>
      <c r="X24" s="15"/>
      <c r="Y24" s="16">
        <f t="shared" si="13"/>
        <v>7.0524017467248914</v>
      </c>
      <c r="Z24" s="13">
        <f t="shared" si="14"/>
        <v>4.43231441048035</v>
      </c>
      <c r="AA24" s="13">
        <v>0</v>
      </c>
      <c r="AB24" s="13"/>
      <c r="AC24" s="13"/>
      <c r="AD24" s="13">
        <v>0</v>
      </c>
      <c r="AE24" s="13">
        <f>VLOOKUP(A:A,[1]TDSheet!$A:$AF,32,0)</f>
        <v>40.200000000000003</v>
      </c>
      <c r="AF24" s="13">
        <f>VLOOKUP(A:A,[1]TDSheet!$A:$AG,33,0)</f>
        <v>38.799999999999997</v>
      </c>
      <c r="AG24" s="13">
        <f>VLOOKUP(A:A,[1]TDSheet!$A:$W,23,0)</f>
        <v>50.4</v>
      </c>
      <c r="AH24" s="13">
        <f>VLOOKUP(A:A,[3]TDSheet!$A:$D,4,0)</f>
        <v>46</v>
      </c>
      <c r="AI24" s="13" t="e">
        <f>VLOOKUP(A:A,[1]TDSheet!$A:$AI,35,0)</f>
        <v>#N/A</v>
      </c>
      <c r="AJ24" s="13">
        <f t="shared" si="15"/>
        <v>0</v>
      </c>
      <c r="AK24" s="13">
        <f t="shared" si="16"/>
        <v>0</v>
      </c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14</v>
      </c>
      <c r="C25" s="8">
        <v>129</v>
      </c>
      <c r="D25" s="8">
        <v>4429</v>
      </c>
      <c r="E25" s="8">
        <v>875</v>
      </c>
      <c r="F25" s="8">
        <v>601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1183</v>
      </c>
      <c r="K25" s="13">
        <f t="shared" si="11"/>
        <v>-308</v>
      </c>
      <c r="L25" s="13">
        <f>VLOOKUP(A:A,[1]TDSheet!$A:$V,22,0)</f>
        <v>200</v>
      </c>
      <c r="M25" s="13">
        <f>VLOOKUP(A:A,[1]TDSheet!$A:$X,24,0)</f>
        <v>200</v>
      </c>
      <c r="N25" s="13"/>
      <c r="O25" s="13"/>
      <c r="P25" s="13"/>
      <c r="Q25" s="13"/>
      <c r="R25" s="13"/>
      <c r="S25" s="13"/>
      <c r="T25" s="13"/>
      <c r="U25" s="13"/>
      <c r="V25" s="13"/>
      <c r="W25" s="13">
        <f t="shared" si="12"/>
        <v>175</v>
      </c>
      <c r="X25" s="15">
        <v>250</v>
      </c>
      <c r="Y25" s="16">
        <f t="shared" si="13"/>
        <v>7.1485714285714286</v>
      </c>
      <c r="Z25" s="13">
        <f t="shared" si="14"/>
        <v>3.4342857142857142</v>
      </c>
      <c r="AA25" s="13">
        <v>0</v>
      </c>
      <c r="AB25" s="13"/>
      <c r="AC25" s="13"/>
      <c r="AD25" s="13">
        <v>0</v>
      </c>
      <c r="AE25" s="13">
        <f>VLOOKUP(A:A,[1]TDSheet!$A:$AF,32,0)</f>
        <v>188.6</v>
      </c>
      <c r="AF25" s="13">
        <f>VLOOKUP(A:A,[1]TDSheet!$A:$AG,33,0)</f>
        <v>160.19999999999999</v>
      </c>
      <c r="AG25" s="13">
        <f>VLOOKUP(A:A,[1]TDSheet!$A:$W,23,0)</f>
        <v>177.35999999999999</v>
      </c>
      <c r="AH25" s="13">
        <f>VLOOKUP(A:A,[3]TDSheet!$A:$D,4,0)</f>
        <v>254</v>
      </c>
      <c r="AI25" s="13" t="str">
        <f>VLOOKUP(A:A,[1]TDSheet!$A:$AI,35,0)</f>
        <v>продапр</v>
      </c>
      <c r="AJ25" s="13">
        <f t="shared" si="15"/>
        <v>250</v>
      </c>
      <c r="AK25" s="13">
        <f t="shared" si="16"/>
        <v>87.5</v>
      </c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95</v>
      </c>
      <c r="D26" s="8">
        <v>1724</v>
      </c>
      <c r="E26" s="8">
        <v>252</v>
      </c>
      <c r="F26" s="8">
        <v>65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278</v>
      </c>
      <c r="K26" s="13">
        <f t="shared" si="11"/>
        <v>-26</v>
      </c>
      <c r="L26" s="13">
        <f>VLOOKUP(A:A,[1]TDSheet!$A:$V,22,0)</f>
        <v>40</v>
      </c>
      <c r="M26" s="13">
        <f>VLOOKUP(A:A,[1]TDSheet!$A:$X,24,0)</f>
        <v>40</v>
      </c>
      <c r="N26" s="13"/>
      <c r="O26" s="13"/>
      <c r="P26" s="13"/>
      <c r="Q26" s="13"/>
      <c r="R26" s="13"/>
      <c r="S26" s="13"/>
      <c r="T26" s="13">
        <v>234</v>
      </c>
      <c r="U26" s="13"/>
      <c r="V26" s="13"/>
      <c r="W26" s="13">
        <f t="shared" si="12"/>
        <v>38.4</v>
      </c>
      <c r="X26" s="15">
        <v>100</v>
      </c>
      <c r="Y26" s="16">
        <f t="shared" si="13"/>
        <v>6.3802083333333339</v>
      </c>
      <c r="Z26" s="13">
        <f t="shared" si="14"/>
        <v>1.6927083333333335</v>
      </c>
      <c r="AA26" s="13">
        <v>0</v>
      </c>
      <c r="AB26" s="13"/>
      <c r="AC26" s="13"/>
      <c r="AD26" s="13">
        <f>VLOOKUP(A:A,[5]TDSheet!$A:$D,4,0)</f>
        <v>60</v>
      </c>
      <c r="AE26" s="13">
        <f>VLOOKUP(A:A,[1]TDSheet!$A:$AF,32,0)</f>
        <v>46.4</v>
      </c>
      <c r="AF26" s="13">
        <f>VLOOKUP(A:A,[1]TDSheet!$A:$AG,33,0)</f>
        <v>47.4</v>
      </c>
      <c r="AG26" s="13">
        <f>VLOOKUP(A:A,[1]TDSheet!$A:$W,23,0)</f>
        <v>35</v>
      </c>
      <c r="AH26" s="13">
        <f>VLOOKUP(A:A,[3]TDSheet!$A:$D,4,0)</f>
        <v>39</v>
      </c>
      <c r="AI26" s="13">
        <f>VLOOKUP(A:A,[1]TDSheet!$A:$AI,35,0)</f>
        <v>0</v>
      </c>
      <c r="AJ26" s="13">
        <f t="shared" si="15"/>
        <v>334</v>
      </c>
      <c r="AK26" s="13">
        <f t="shared" si="16"/>
        <v>116.89999999999999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309</v>
      </c>
      <c r="D27" s="8">
        <v>2451</v>
      </c>
      <c r="E27" s="8">
        <v>312</v>
      </c>
      <c r="F27" s="8">
        <v>193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351</v>
      </c>
      <c r="K27" s="13">
        <f t="shared" si="11"/>
        <v>-39</v>
      </c>
      <c r="L27" s="13">
        <f>VLOOKUP(A:A,[1]TDSheet!$A:$V,22,0)</f>
        <v>100</v>
      </c>
      <c r="M27" s="13">
        <f>VLOOKUP(A:A,[1]TDSheet!$A:$X,24,0)</f>
        <v>100</v>
      </c>
      <c r="N27" s="13"/>
      <c r="O27" s="13"/>
      <c r="P27" s="13"/>
      <c r="Q27" s="13"/>
      <c r="R27" s="13"/>
      <c r="S27" s="13"/>
      <c r="T27" s="13"/>
      <c r="U27" s="13"/>
      <c r="V27" s="13"/>
      <c r="W27" s="13">
        <f t="shared" si="12"/>
        <v>62.4</v>
      </c>
      <c r="X27" s="15"/>
      <c r="Y27" s="16">
        <f t="shared" si="13"/>
        <v>6.2980769230769234</v>
      </c>
      <c r="Z27" s="13">
        <f t="shared" si="14"/>
        <v>3.0929487179487181</v>
      </c>
      <c r="AA27" s="13">
        <v>0</v>
      </c>
      <c r="AB27" s="13"/>
      <c r="AC27" s="13"/>
      <c r="AD27" s="13">
        <v>0</v>
      </c>
      <c r="AE27" s="13">
        <f>VLOOKUP(A:A,[1]TDSheet!$A:$AF,32,0)</f>
        <v>111.2</v>
      </c>
      <c r="AF27" s="13">
        <f>VLOOKUP(A:A,[1]TDSheet!$A:$AG,33,0)</f>
        <v>91.8</v>
      </c>
      <c r="AG27" s="13">
        <f>VLOOKUP(A:A,[1]TDSheet!$A:$W,23,0)</f>
        <v>85</v>
      </c>
      <c r="AH27" s="13">
        <f>VLOOKUP(A:A,[3]TDSheet!$A:$D,4,0)</f>
        <v>59</v>
      </c>
      <c r="AI27" s="13">
        <f>VLOOKUP(A:A,[1]TDSheet!$A:$AI,35,0)</f>
        <v>0</v>
      </c>
      <c r="AJ27" s="13">
        <f t="shared" si="15"/>
        <v>0</v>
      </c>
      <c r="AK27" s="13">
        <f t="shared" si="16"/>
        <v>0</v>
      </c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102</v>
      </c>
      <c r="D28" s="8">
        <v>2603</v>
      </c>
      <c r="E28" s="8">
        <v>826</v>
      </c>
      <c r="F28" s="8">
        <v>447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1001</v>
      </c>
      <c r="K28" s="13">
        <f t="shared" si="11"/>
        <v>-175</v>
      </c>
      <c r="L28" s="13">
        <f>VLOOKUP(A:A,[1]TDSheet!$A:$V,22,0)</f>
        <v>200</v>
      </c>
      <c r="M28" s="13">
        <f>VLOOKUP(A:A,[1]TDSheet!$A:$X,24,0)</f>
        <v>200</v>
      </c>
      <c r="N28" s="13"/>
      <c r="O28" s="13"/>
      <c r="P28" s="13"/>
      <c r="Q28" s="13"/>
      <c r="R28" s="13"/>
      <c r="S28" s="13"/>
      <c r="T28" s="13"/>
      <c r="U28" s="13"/>
      <c r="V28" s="13"/>
      <c r="W28" s="13">
        <f t="shared" si="12"/>
        <v>165.2</v>
      </c>
      <c r="X28" s="15">
        <v>250</v>
      </c>
      <c r="Y28" s="16">
        <f t="shared" si="13"/>
        <v>6.6404358353510897</v>
      </c>
      <c r="Z28" s="13">
        <f t="shared" si="14"/>
        <v>2.705811138014528</v>
      </c>
      <c r="AA28" s="13">
        <v>0</v>
      </c>
      <c r="AB28" s="13"/>
      <c r="AC28" s="13"/>
      <c r="AD28" s="13">
        <v>0</v>
      </c>
      <c r="AE28" s="13">
        <f>VLOOKUP(A:A,[1]TDSheet!$A:$AF,32,0)</f>
        <v>155</v>
      </c>
      <c r="AF28" s="13">
        <f>VLOOKUP(A:A,[1]TDSheet!$A:$AG,33,0)</f>
        <v>138</v>
      </c>
      <c r="AG28" s="13">
        <f>VLOOKUP(A:A,[1]TDSheet!$A:$W,23,0)</f>
        <v>166.8</v>
      </c>
      <c r="AH28" s="13">
        <f>VLOOKUP(A:A,[3]TDSheet!$A:$D,4,0)</f>
        <v>243</v>
      </c>
      <c r="AI28" s="13" t="str">
        <f>VLOOKUP(A:A,[1]TDSheet!$A:$AI,35,0)</f>
        <v>продапр</v>
      </c>
      <c r="AJ28" s="13">
        <f t="shared" si="15"/>
        <v>250</v>
      </c>
      <c r="AK28" s="13">
        <f t="shared" si="16"/>
        <v>87.5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141.64500000000001</v>
      </c>
      <c r="D29" s="8">
        <v>1280.117</v>
      </c>
      <c r="E29" s="8">
        <v>684.34400000000005</v>
      </c>
      <c r="F29" s="8">
        <v>238.095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686.57799999999997</v>
      </c>
      <c r="K29" s="13">
        <f t="shared" si="11"/>
        <v>-2.2339999999999236</v>
      </c>
      <c r="L29" s="13">
        <f>VLOOKUP(A:A,[1]TDSheet!$A:$V,22,0)</f>
        <v>100</v>
      </c>
      <c r="M29" s="13">
        <f>VLOOKUP(A:A,[1]TDSheet!$A:$X,24,0)</f>
        <v>130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f t="shared" si="12"/>
        <v>86.06280000000001</v>
      </c>
      <c r="X29" s="15">
        <v>50</v>
      </c>
      <c r="Y29" s="16">
        <f t="shared" si="13"/>
        <v>6.019964491046073</v>
      </c>
      <c r="Z29" s="13">
        <f t="shared" si="14"/>
        <v>2.7665263040477415</v>
      </c>
      <c r="AA29" s="13">
        <f>VLOOKUP(A:A,[4]TDSheet!$A:$D,4,0)</f>
        <v>254.03</v>
      </c>
      <c r="AB29" s="13"/>
      <c r="AC29" s="13"/>
      <c r="AD29" s="13">
        <v>0</v>
      </c>
      <c r="AE29" s="13">
        <f>VLOOKUP(A:A,[1]TDSheet!$A:$AF,32,0)</f>
        <v>77.06519999999999</v>
      </c>
      <c r="AF29" s="13">
        <f>VLOOKUP(A:A,[1]TDSheet!$A:$AG,33,0)</f>
        <v>86.941400000000002</v>
      </c>
      <c r="AG29" s="13">
        <f>VLOOKUP(A:A,[1]TDSheet!$A:$W,23,0)</f>
        <v>85.873199999999997</v>
      </c>
      <c r="AH29" s="13">
        <f>VLOOKUP(A:A,[3]TDSheet!$A:$D,4,0)</f>
        <v>98.56</v>
      </c>
      <c r="AI29" s="13" t="e">
        <f>VLOOKUP(A:A,[1]TDSheet!$A:$AI,35,0)</f>
        <v>#N/A</v>
      </c>
      <c r="AJ29" s="13">
        <f t="shared" si="15"/>
        <v>50</v>
      </c>
      <c r="AK29" s="13">
        <f t="shared" si="16"/>
        <v>50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1768.317</v>
      </c>
      <c r="D30" s="8">
        <v>13146.689</v>
      </c>
      <c r="E30" s="8">
        <v>5565.1130000000003</v>
      </c>
      <c r="F30" s="8">
        <v>3051.817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5711.0209999999997</v>
      </c>
      <c r="K30" s="13">
        <f t="shared" si="11"/>
        <v>-145.90799999999945</v>
      </c>
      <c r="L30" s="13">
        <f>VLOOKUP(A:A,[1]TDSheet!$A:$V,22,0)</f>
        <v>1200</v>
      </c>
      <c r="M30" s="13">
        <f>VLOOKUP(A:A,[1]TDSheet!$A:$X,24,0)</f>
        <v>1300</v>
      </c>
      <c r="N30" s="13"/>
      <c r="O30" s="13"/>
      <c r="P30" s="13"/>
      <c r="Q30" s="13"/>
      <c r="R30" s="13"/>
      <c r="S30" s="13"/>
      <c r="T30" s="13"/>
      <c r="U30" s="13"/>
      <c r="V30" s="13"/>
      <c r="W30" s="13">
        <f t="shared" si="12"/>
        <v>1113.0226</v>
      </c>
      <c r="X30" s="15">
        <v>1200</v>
      </c>
      <c r="Y30" s="16">
        <f t="shared" si="13"/>
        <v>6.0661993745679554</v>
      </c>
      <c r="Z30" s="13">
        <f t="shared" si="14"/>
        <v>2.7419182683262675</v>
      </c>
      <c r="AA30" s="13">
        <v>0</v>
      </c>
      <c r="AB30" s="13"/>
      <c r="AC30" s="13"/>
      <c r="AD30" s="13">
        <v>0</v>
      </c>
      <c r="AE30" s="13">
        <f>VLOOKUP(A:A,[1]TDSheet!$A:$AF,32,0)</f>
        <v>1093.0262</v>
      </c>
      <c r="AF30" s="13">
        <f>VLOOKUP(A:A,[1]TDSheet!$A:$AG,33,0)</f>
        <v>1124.8902</v>
      </c>
      <c r="AG30" s="13">
        <f>VLOOKUP(A:A,[1]TDSheet!$A:$W,23,0)</f>
        <v>1145.748</v>
      </c>
      <c r="AH30" s="13">
        <f>VLOOKUP(A:A,[3]TDSheet!$A:$D,4,0)</f>
        <v>1262.6099999999999</v>
      </c>
      <c r="AI30" s="13" t="str">
        <f>VLOOKUP(A:A,[1]TDSheet!$A:$AI,35,0)</f>
        <v>продапр</v>
      </c>
      <c r="AJ30" s="13">
        <f t="shared" si="15"/>
        <v>1200</v>
      </c>
      <c r="AK30" s="13">
        <f t="shared" si="16"/>
        <v>1200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213.47399999999999</v>
      </c>
      <c r="D31" s="8">
        <v>1025.3969999999999</v>
      </c>
      <c r="E31" s="8">
        <v>310.517</v>
      </c>
      <c r="F31" s="8">
        <v>155.16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309.68599999999998</v>
      </c>
      <c r="K31" s="13">
        <f t="shared" si="11"/>
        <v>0.83100000000001728</v>
      </c>
      <c r="L31" s="13">
        <f>VLOOKUP(A:A,[1]TDSheet!$A:$V,22,0)</f>
        <v>60</v>
      </c>
      <c r="M31" s="13">
        <f>VLOOKUP(A:A,[1]TDSheet!$A:$X,24,0)</f>
        <v>90</v>
      </c>
      <c r="N31" s="13"/>
      <c r="O31" s="13"/>
      <c r="P31" s="13"/>
      <c r="Q31" s="13"/>
      <c r="R31" s="13"/>
      <c r="S31" s="13"/>
      <c r="T31" s="13"/>
      <c r="U31" s="13"/>
      <c r="V31" s="13"/>
      <c r="W31" s="13">
        <f t="shared" si="12"/>
        <v>62.103400000000001</v>
      </c>
      <c r="X31" s="15">
        <v>70</v>
      </c>
      <c r="Y31" s="16">
        <f t="shared" si="13"/>
        <v>6.0408930911995151</v>
      </c>
      <c r="Z31" s="13">
        <f t="shared" si="14"/>
        <v>2.4984139354689114</v>
      </c>
      <c r="AA31" s="13">
        <v>0</v>
      </c>
      <c r="AB31" s="13"/>
      <c r="AC31" s="13"/>
      <c r="AD31" s="13">
        <v>0</v>
      </c>
      <c r="AE31" s="13">
        <f>VLOOKUP(A:A,[1]TDSheet!$A:$AF,32,0)</f>
        <v>63.379999999999995</v>
      </c>
      <c r="AF31" s="13">
        <f>VLOOKUP(A:A,[1]TDSheet!$A:$AG,33,0)</f>
        <v>70.622399999999999</v>
      </c>
      <c r="AG31" s="13">
        <f>VLOOKUP(A:A,[1]TDSheet!$A:$W,23,0)</f>
        <v>62.244000000000007</v>
      </c>
      <c r="AH31" s="13">
        <f>VLOOKUP(A:A,[3]TDSheet!$A:$D,4,0)</f>
        <v>72.569999999999993</v>
      </c>
      <c r="AI31" s="13" t="str">
        <f>VLOOKUP(A:A,[1]TDSheet!$A:$AI,35,0)</f>
        <v>зв60</v>
      </c>
      <c r="AJ31" s="13">
        <f t="shared" si="15"/>
        <v>70</v>
      </c>
      <c r="AK31" s="13">
        <f t="shared" si="16"/>
        <v>70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117.039</v>
      </c>
      <c r="D32" s="8">
        <v>2041.366</v>
      </c>
      <c r="E32" s="8">
        <v>466.31400000000002</v>
      </c>
      <c r="F32" s="8">
        <v>330.209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562.76599999999996</v>
      </c>
      <c r="K32" s="13">
        <f t="shared" si="11"/>
        <v>-96.451999999999941</v>
      </c>
      <c r="L32" s="13">
        <f>VLOOKUP(A:A,[1]TDSheet!$A:$V,22,0)</f>
        <v>60</v>
      </c>
      <c r="M32" s="13">
        <f>VLOOKUP(A:A,[1]TDSheet!$A:$X,24,0)</f>
        <v>170</v>
      </c>
      <c r="N32" s="13"/>
      <c r="O32" s="13"/>
      <c r="P32" s="13"/>
      <c r="Q32" s="13"/>
      <c r="R32" s="13"/>
      <c r="S32" s="13"/>
      <c r="T32" s="13"/>
      <c r="U32" s="13"/>
      <c r="V32" s="13"/>
      <c r="W32" s="13">
        <f t="shared" si="12"/>
        <v>93.262799999999999</v>
      </c>
      <c r="X32" s="15"/>
      <c r="Y32" s="16">
        <f t="shared" si="13"/>
        <v>6.0067786941846055</v>
      </c>
      <c r="Z32" s="13">
        <f t="shared" si="14"/>
        <v>3.5406292755525248</v>
      </c>
      <c r="AA32" s="13">
        <v>0</v>
      </c>
      <c r="AB32" s="13"/>
      <c r="AC32" s="13"/>
      <c r="AD32" s="13">
        <v>0</v>
      </c>
      <c r="AE32" s="13">
        <f>VLOOKUP(A:A,[1]TDSheet!$A:$AF,32,0)</f>
        <v>109.7766</v>
      </c>
      <c r="AF32" s="13">
        <f>VLOOKUP(A:A,[1]TDSheet!$A:$AG,33,0)</f>
        <v>109.07599999999999</v>
      </c>
      <c r="AG32" s="13">
        <f>VLOOKUP(A:A,[1]TDSheet!$A:$W,23,0)</f>
        <v>109.96020000000001</v>
      </c>
      <c r="AH32" s="13">
        <f>VLOOKUP(A:A,[3]TDSheet!$A:$D,4,0)</f>
        <v>153.12100000000001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108.504</v>
      </c>
      <c r="D33" s="8">
        <v>785.96799999999996</v>
      </c>
      <c r="E33" s="8">
        <v>361.54899999999998</v>
      </c>
      <c r="F33" s="8">
        <v>182.85499999999999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370.13900000000001</v>
      </c>
      <c r="K33" s="13">
        <f t="shared" si="11"/>
        <v>-8.5900000000000318</v>
      </c>
      <c r="L33" s="13">
        <f>VLOOKUP(A:A,[1]TDSheet!$A:$V,22,0)</f>
        <v>50</v>
      </c>
      <c r="M33" s="13">
        <f>VLOOKUP(A:A,[1]TDSheet!$A:$X,24,0)</f>
        <v>60</v>
      </c>
      <c r="N33" s="13"/>
      <c r="O33" s="13"/>
      <c r="P33" s="13"/>
      <c r="Q33" s="13"/>
      <c r="R33" s="13"/>
      <c r="S33" s="13"/>
      <c r="T33" s="13"/>
      <c r="U33" s="13"/>
      <c r="V33" s="13"/>
      <c r="W33" s="13">
        <f t="shared" si="12"/>
        <v>48.430799999999998</v>
      </c>
      <c r="X33" s="15"/>
      <c r="Y33" s="16">
        <f t="shared" si="13"/>
        <v>6.0468751290501093</v>
      </c>
      <c r="Z33" s="13">
        <f t="shared" si="14"/>
        <v>3.7755932175392517</v>
      </c>
      <c r="AA33" s="13">
        <f>VLOOKUP(A:A,[4]TDSheet!$A:$D,4,0)</f>
        <v>119.395</v>
      </c>
      <c r="AB33" s="13"/>
      <c r="AC33" s="13"/>
      <c r="AD33" s="13">
        <v>0</v>
      </c>
      <c r="AE33" s="13">
        <f>VLOOKUP(A:A,[1]TDSheet!$A:$AF,32,0)</f>
        <v>44.308</v>
      </c>
      <c r="AF33" s="13">
        <f>VLOOKUP(A:A,[1]TDSheet!$A:$AG,33,0)</f>
        <v>49.246400000000001</v>
      </c>
      <c r="AG33" s="13">
        <f>VLOOKUP(A:A,[1]TDSheet!$A:$W,23,0)</f>
        <v>47.782400000000003</v>
      </c>
      <c r="AH33" s="13">
        <f>VLOOKUP(A:A,[3]TDSheet!$A:$D,4,0)</f>
        <v>61.55</v>
      </c>
      <c r="AI33" s="13">
        <f>VLOOKUP(A:A,[1]TDSheet!$A:$AI,35,0)</f>
        <v>0</v>
      </c>
      <c r="AJ33" s="13">
        <f t="shared" si="15"/>
        <v>0</v>
      </c>
      <c r="AK33" s="13">
        <f t="shared" si="16"/>
        <v>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6247.1509999999998</v>
      </c>
      <c r="D34" s="8">
        <v>18932.828000000001</v>
      </c>
      <c r="E34" s="8">
        <v>7747.2719999999999</v>
      </c>
      <c r="F34" s="8">
        <v>5556.26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7717.1729999999998</v>
      </c>
      <c r="K34" s="13">
        <f t="shared" si="11"/>
        <v>30.09900000000016</v>
      </c>
      <c r="L34" s="13">
        <f>VLOOKUP(A:A,[1]TDSheet!$A:$V,22,0)</f>
        <v>1300</v>
      </c>
      <c r="M34" s="13">
        <f>VLOOKUP(A:A,[1]TDSheet!$A:$X,24,0)</f>
        <v>2600</v>
      </c>
      <c r="N34" s="13"/>
      <c r="O34" s="13"/>
      <c r="P34" s="13"/>
      <c r="Q34" s="13"/>
      <c r="R34" s="13"/>
      <c r="S34" s="13"/>
      <c r="T34" s="13"/>
      <c r="U34" s="13"/>
      <c r="V34" s="13"/>
      <c r="W34" s="13">
        <f t="shared" si="12"/>
        <v>1549.4544000000001</v>
      </c>
      <c r="X34" s="15"/>
      <c r="Y34" s="16">
        <f t="shared" si="13"/>
        <v>6.1029611455490391</v>
      </c>
      <c r="Z34" s="13">
        <f t="shared" si="14"/>
        <v>3.585946124003391</v>
      </c>
      <c r="AA34" s="13">
        <v>0</v>
      </c>
      <c r="AB34" s="13"/>
      <c r="AC34" s="13"/>
      <c r="AD34" s="13">
        <v>0</v>
      </c>
      <c r="AE34" s="13">
        <f>VLOOKUP(A:A,[1]TDSheet!$A:$AF,32,0)</f>
        <v>1930.4482</v>
      </c>
      <c r="AF34" s="13">
        <f>VLOOKUP(A:A,[1]TDSheet!$A:$AG,33,0)</f>
        <v>1923.7186000000002</v>
      </c>
      <c r="AG34" s="13">
        <f>VLOOKUP(A:A,[1]TDSheet!$A:$W,23,0)</f>
        <v>1757.8169999999998</v>
      </c>
      <c r="AH34" s="13">
        <f>VLOOKUP(A:A,[3]TDSheet!$A:$D,4,0)</f>
        <v>1812.4580000000001</v>
      </c>
      <c r="AI34" s="13" t="str">
        <f>VLOOKUP(A:A,[1]TDSheet!$A:$AI,35,0)</f>
        <v>оконч</v>
      </c>
      <c r="AJ34" s="13">
        <f t="shared" si="15"/>
        <v>0</v>
      </c>
      <c r="AK34" s="13">
        <f t="shared" si="16"/>
        <v>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17.899999999999999</v>
      </c>
      <c r="D35" s="8">
        <v>165.26</v>
      </c>
      <c r="E35" s="8">
        <v>70.400000000000006</v>
      </c>
      <c r="F35" s="8">
        <v>26.79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98.313999999999993</v>
      </c>
      <c r="K35" s="13">
        <f t="shared" si="11"/>
        <v>-27.913999999999987</v>
      </c>
      <c r="L35" s="13">
        <f>VLOOKUP(A:A,[1]TDSheet!$A:$V,22,0)</f>
        <v>30</v>
      </c>
      <c r="M35" s="13">
        <f>VLOOKUP(A:A,[1]TDSheet!$A:$X,24,0)</f>
        <v>0</v>
      </c>
      <c r="N35" s="13"/>
      <c r="O35" s="13"/>
      <c r="P35" s="13"/>
      <c r="Q35" s="13"/>
      <c r="R35" s="13"/>
      <c r="S35" s="13"/>
      <c r="T35" s="13"/>
      <c r="U35" s="13"/>
      <c r="V35" s="13"/>
      <c r="W35" s="13">
        <f t="shared" si="12"/>
        <v>14.080000000000002</v>
      </c>
      <c r="X35" s="15">
        <v>30</v>
      </c>
      <c r="Y35" s="16">
        <f t="shared" si="13"/>
        <v>6.1640624999999982</v>
      </c>
      <c r="Z35" s="13">
        <f t="shared" si="14"/>
        <v>1.9026988636363633</v>
      </c>
      <c r="AA35" s="13">
        <v>0</v>
      </c>
      <c r="AB35" s="13"/>
      <c r="AC35" s="13"/>
      <c r="AD35" s="13">
        <v>0</v>
      </c>
      <c r="AE35" s="13">
        <f>VLOOKUP(A:A,[1]TDSheet!$A:$AF,32,0)</f>
        <v>12.793200000000001</v>
      </c>
      <c r="AF35" s="13">
        <f>VLOOKUP(A:A,[1]TDSheet!$A:$AG,33,0)</f>
        <v>12.84</v>
      </c>
      <c r="AG35" s="13">
        <f>VLOOKUP(A:A,[1]TDSheet!$A:$W,23,0)</f>
        <v>13.203200000000001</v>
      </c>
      <c r="AH35" s="13">
        <f>VLOOKUP(A:A,[3]TDSheet!$A:$D,4,0)</f>
        <v>20.239999999999998</v>
      </c>
      <c r="AI35" s="13">
        <f>VLOOKUP(A:A,[1]TDSheet!$A:$AI,35,0)</f>
        <v>0</v>
      </c>
      <c r="AJ35" s="13">
        <f t="shared" si="15"/>
        <v>30</v>
      </c>
      <c r="AK35" s="13">
        <f t="shared" si="16"/>
        <v>30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113.18899999999999</v>
      </c>
      <c r="D36" s="8">
        <v>1057.3430000000001</v>
      </c>
      <c r="E36" s="8">
        <v>365.2</v>
      </c>
      <c r="F36" s="8">
        <v>291.33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482.40199999999999</v>
      </c>
      <c r="K36" s="13">
        <f t="shared" si="11"/>
        <v>-117.202</v>
      </c>
      <c r="L36" s="13">
        <f>VLOOKUP(A:A,[1]TDSheet!$A:$V,22,0)</f>
        <v>100</v>
      </c>
      <c r="M36" s="13">
        <f>VLOOKUP(A:A,[1]TDSheet!$A:$X,24,0)</f>
        <v>60</v>
      </c>
      <c r="N36" s="13"/>
      <c r="O36" s="13"/>
      <c r="P36" s="13"/>
      <c r="Q36" s="13"/>
      <c r="R36" s="13"/>
      <c r="S36" s="13"/>
      <c r="T36" s="13"/>
      <c r="U36" s="13"/>
      <c r="V36" s="13"/>
      <c r="W36" s="13">
        <f t="shared" si="12"/>
        <v>73.039999999999992</v>
      </c>
      <c r="X36" s="15"/>
      <c r="Y36" s="16">
        <f t="shared" si="13"/>
        <v>6.1792168674698802</v>
      </c>
      <c r="Z36" s="13">
        <f t="shared" si="14"/>
        <v>3.9886363636363638</v>
      </c>
      <c r="AA36" s="13">
        <v>0</v>
      </c>
      <c r="AB36" s="13"/>
      <c r="AC36" s="13"/>
      <c r="AD36" s="13">
        <v>0</v>
      </c>
      <c r="AE36" s="13">
        <f>VLOOKUP(A:A,[1]TDSheet!$A:$AF,32,0)</f>
        <v>93.994599999999991</v>
      </c>
      <c r="AF36" s="13">
        <f>VLOOKUP(A:A,[1]TDSheet!$A:$AG,33,0)</f>
        <v>101.1948</v>
      </c>
      <c r="AG36" s="13">
        <f>VLOOKUP(A:A,[1]TDSheet!$A:$W,23,0)</f>
        <v>89.417600000000007</v>
      </c>
      <c r="AH36" s="13">
        <f>VLOOKUP(A:A,[3]TDSheet!$A:$D,4,0)</f>
        <v>117.92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1973.453</v>
      </c>
      <c r="D37" s="8">
        <v>9820.9809999999998</v>
      </c>
      <c r="E37" s="8">
        <v>5428.1509999999998</v>
      </c>
      <c r="F37" s="8">
        <v>2351.752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5396.616</v>
      </c>
      <c r="K37" s="13">
        <f t="shared" si="11"/>
        <v>31.534999999999854</v>
      </c>
      <c r="L37" s="13">
        <f>VLOOKUP(A:A,[1]TDSheet!$A:$V,22,0)</f>
        <v>1000</v>
      </c>
      <c r="M37" s="13">
        <f>VLOOKUP(A:A,[1]TDSheet!$A:$X,24,0)</f>
        <v>1100</v>
      </c>
      <c r="N37" s="13"/>
      <c r="O37" s="13"/>
      <c r="P37" s="13"/>
      <c r="Q37" s="13"/>
      <c r="R37" s="13"/>
      <c r="S37" s="13"/>
      <c r="T37" s="13"/>
      <c r="U37" s="13"/>
      <c r="V37" s="13"/>
      <c r="W37" s="13">
        <f t="shared" si="12"/>
        <v>883.04020000000003</v>
      </c>
      <c r="X37" s="15">
        <v>1100</v>
      </c>
      <c r="Y37" s="16">
        <f t="shared" si="13"/>
        <v>6.2870886285811229</v>
      </c>
      <c r="Z37" s="13">
        <f t="shared" si="14"/>
        <v>2.6632445499083732</v>
      </c>
      <c r="AA37" s="13">
        <f>VLOOKUP(A:A,[4]TDSheet!$A:$D,4,0)</f>
        <v>1012.95</v>
      </c>
      <c r="AB37" s="13"/>
      <c r="AC37" s="13"/>
      <c r="AD37" s="13">
        <v>0</v>
      </c>
      <c r="AE37" s="13">
        <f>VLOOKUP(A:A,[1]TDSheet!$A:$AF,32,0)</f>
        <v>583.34179999999992</v>
      </c>
      <c r="AF37" s="13">
        <f>VLOOKUP(A:A,[1]TDSheet!$A:$AG,33,0)</f>
        <v>596.49720000000002</v>
      </c>
      <c r="AG37" s="13">
        <f>VLOOKUP(A:A,[1]TDSheet!$A:$W,23,0)</f>
        <v>887.11879999999996</v>
      </c>
      <c r="AH37" s="13">
        <f>VLOOKUP(A:A,[3]TDSheet!$A:$D,4,0)</f>
        <v>1047.269</v>
      </c>
      <c r="AI37" s="13" t="str">
        <f>VLOOKUP(A:A,[1]TDSheet!$A:$AI,35,0)</f>
        <v>апр яб</v>
      </c>
      <c r="AJ37" s="13">
        <f t="shared" si="15"/>
        <v>1100</v>
      </c>
      <c r="AK37" s="13">
        <f t="shared" si="16"/>
        <v>1100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2153.5259999999998</v>
      </c>
      <c r="D38" s="8">
        <v>10325.596</v>
      </c>
      <c r="E38" s="8">
        <v>4463.4120000000003</v>
      </c>
      <c r="F38" s="8">
        <v>2549.7910000000002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4425.491</v>
      </c>
      <c r="K38" s="13">
        <f t="shared" si="11"/>
        <v>37.921000000000276</v>
      </c>
      <c r="L38" s="13">
        <f>VLOOKUP(A:A,[1]TDSheet!$A:$V,22,0)</f>
        <v>1000</v>
      </c>
      <c r="M38" s="13">
        <f>VLOOKUP(A:A,[1]TDSheet!$A:$X,24,0)</f>
        <v>900</v>
      </c>
      <c r="N38" s="13"/>
      <c r="O38" s="13"/>
      <c r="P38" s="13"/>
      <c r="Q38" s="13"/>
      <c r="R38" s="13"/>
      <c r="S38" s="13"/>
      <c r="T38" s="13"/>
      <c r="U38" s="13"/>
      <c r="V38" s="13"/>
      <c r="W38" s="13">
        <f t="shared" si="12"/>
        <v>892.68240000000003</v>
      </c>
      <c r="X38" s="15">
        <v>1100</v>
      </c>
      <c r="Y38" s="16">
        <f t="shared" si="13"/>
        <v>6.2169826581099841</v>
      </c>
      <c r="Z38" s="13">
        <f t="shared" si="14"/>
        <v>2.8563249370660833</v>
      </c>
      <c r="AA38" s="13">
        <v>0</v>
      </c>
      <c r="AB38" s="13"/>
      <c r="AC38" s="13"/>
      <c r="AD38" s="13">
        <v>0</v>
      </c>
      <c r="AE38" s="13">
        <f>VLOOKUP(A:A,[1]TDSheet!$A:$AF,32,0)</f>
        <v>694.89580000000001</v>
      </c>
      <c r="AF38" s="13">
        <f>VLOOKUP(A:A,[1]TDSheet!$A:$AG,33,0)</f>
        <v>775.02120000000002</v>
      </c>
      <c r="AG38" s="13">
        <f>VLOOKUP(A:A,[1]TDSheet!$A:$W,23,0)</f>
        <v>900.46859999999992</v>
      </c>
      <c r="AH38" s="13">
        <f>VLOOKUP(A:A,[3]TDSheet!$A:$D,4,0)</f>
        <v>1065.4449999999999</v>
      </c>
      <c r="AI38" s="13" t="str">
        <f>VLOOKUP(A:A,[1]TDSheet!$A:$AI,35,0)</f>
        <v>апр яб</v>
      </c>
      <c r="AJ38" s="13">
        <f t="shared" si="15"/>
        <v>1100</v>
      </c>
      <c r="AK38" s="13">
        <f t="shared" si="16"/>
        <v>1100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100.33</v>
      </c>
      <c r="D39" s="8">
        <v>914.99800000000005</v>
      </c>
      <c r="E39" s="8">
        <v>309.23</v>
      </c>
      <c r="F39" s="8">
        <v>153.61799999999999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298.44</v>
      </c>
      <c r="K39" s="13">
        <f t="shared" si="11"/>
        <v>10.79000000000002</v>
      </c>
      <c r="L39" s="13">
        <f>VLOOKUP(A:A,[1]TDSheet!$A:$V,22,0)</f>
        <v>80</v>
      </c>
      <c r="M39" s="13">
        <f>VLOOKUP(A:A,[1]TDSheet!$A:$X,24,0)</f>
        <v>80</v>
      </c>
      <c r="N39" s="13"/>
      <c r="O39" s="13"/>
      <c r="P39" s="13"/>
      <c r="Q39" s="13"/>
      <c r="R39" s="13"/>
      <c r="S39" s="13"/>
      <c r="T39" s="13"/>
      <c r="U39" s="13"/>
      <c r="V39" s="13"/>
      <c r="W39" s="13">
        <f t="shared" si="12"/>
        <v>61.846000000000004</v>
      </c>
      <c r="X39" s="15">
        <v>60</v>
      </c>
      <c r="Y39" s="16">
        <f t="shared" si="13"/>
        <v>6.0411020922937615</v>
      </c>
      <c r="Z39" s="13">
        <f t="shared" si="14"/>
        <v>2.4838793131326193</v>
      </c>
      <c r="AA39" s="13">
        <v>0</v>
      </c>
      <c r="AB39" s="13"/>
      <c r="AC39" s="13"/>
      <c r="AD39" s="13">
        <v>0</v>
      </c>
      <c r="AE39" s="13">
        <f>VLOOKUP(A:A,[1]TDSheet!$A:$AF,32,0)</f>
        <v>57.4876</v>
      </c>
      <c r="AF39" s="13">
        <f>VLOOKUP(A:A,[1]TDSheet!$A:$AG,33,0)</f>
        <v>58.131799999999998</v>
      </c>
      <c r="AG39" s="13">
        <f>VLOOKUP(A:A,[1]TDSheet!$A:$W,23,0)</f>
        <v>60.6126</v>
      </c>
      <c r="AH39" s="13">
        <f>VLOOKUP(A:A,[3]TDSheet!$A:$D,4,0)</f>
        <v>74.885000000000005</v>
      </c>
      <c r="AI39" s="13">
        <f>VLOOKUP(A:A,[1]TDSheet!$A:$AI,35,0)</f>
        <v>0</v>
      </c>
      <c r="AJ39" s="13">
        <f t="shared" si="15"/>
        <v>60</v>
      </c>
      <c r="AK39" s="13">
        <f t="shared" si="16"/>
        <v>60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111.426</v>
      </c>
      <c r="D40" s="8">
        <v>918.42600000000004</v>
      </c>
      <c r="E40" s="8">
        <v>293.04000000000002</v>
      </c>
      <c r="F40" s="8">
        <v>66.06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356.142</v>
      </c>
      <c r="K40" s="13">
        <f t="shared" si="11"/>
        <v>-63.101999999999975</v>
      </c>
      <c r="L40" s="13">
        <f>VLOOKUP(A:A,[1]TDSheet!$A:$V,22,0)</f>
        <v>50</v>
      </c>
      <c r="M40" s="13">
        <f>VLOOKUP(A:A,[1]TDSheet!$A:$X,24,0)</f>
        <v>50</v>
      </c>
      <c r="N40" s="13"/>
      <c r="O40" s="13"/>
      <c r="P40" s="13"/>
      <c r="Q40" s="13"/>
      <c r="R40" s="13"/>
      <c r="S40" s="13"/>
      <c r="T40" s="13"/>
      <c r="U40" s="13"/>
      <c r="V40" s="13"/>
      <c r="W40" s="13">
        <f t="shared" si="12"/>
        <v>58.608000000000004</v>
      </c>
      <c r="X40" s="15">
        <v>150</v>
      </c>
      <c r="Y40" s="16">
        <f t="shared" si="13"/>
        <v>5.3927791427791423</v>
      </c>
      <c r="Z40" s="13">
        <f t="shared" si="14"/>
        <v>1.1271498771498771</v>
      </c>
      <c r="AA40" s="13">
        <v>0</v>
      </c>
      <c r="AB40" s="13"/>
      <c r="AC40" s="13"/>
      <c r="AD40" s="13">
        <v>0</v>
      </c>
      <c r="AE40" s="13">
        <f>VLOOKUP(A:A,[1]TDSheet!$A:$AF,32,0)</f>
        <v>53.621799999999993</v>
      </c>
      <c r="AF40" s="13">
        <f>VLOOKUP(A:A,[1]TDSheet!$A:$AG,33,0)</f>
        <v>63.531799999999997</v>
      </c>
      <c r="AG40" s="13">
        <f>VLOOKUP(A:A,[1]TDSheet!$A:$W,23,0)</f>
        <v>48.940800000000003</v>
      </c>
      <c r="AH40" s="13">
        <f>VLOOKUP(A:A,[3]TDSheet!$A:$D,4,0)</f>
        <v>51.92</v>
      </c>
      <c r="AI40" s="13">
        <f>VLOOKUP(A:A,[1]TDSheet!$A:$AI,35,0)</f>
        <v>0</v>
      </c>
      <c r="AJ40" s="13">
        <f t="shared" si="15"/>
        <v>150</v>
      </c>
      <c r="AK40" s="13">
        <f t="shared" si="16"/>
        <v>150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20.062000000000001</v>
      </c>
      <c r="D41" s="8">
        <v>60.69</v>
      </c>
      <c r="E41" s="8">
        <v>20.625</v>
      </c>
      <c r="F41" s="8">
        <v>35.700000000000003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19.974</v>
      </c>
      <c r="K41" s="13">
        <f t="shared" si="11"/>
        <v>0.6509999999999998</v>
      </c>
      <c r="L41" s="13">
        <f>VLOOKUP(A:A,[1]TDSheet!$A:$V,22,0)</f>
        <v>0</v>
      </c>
      <c r="M41" s="13">
        <f>VLOOKUP(A:A,[1]TDSheet!$A:$X,24,0)</f>
        <v>30</v>
      </c>
      <c r="N41" s="13"/>
      <c r="O41" s="13"/>
      <c r="P41" s="13"/>
      <c r="Q41" s="13"/>
      <c r="R41" s="13"/>
      <c r="S41" s="13"/>
      <c r="T41" s="13"/>
      <c r="U41" s="13"/>
      <c r="V41" s="13"/>
      <c r="W41" s="13">
        <f t="shared" si="12"/>
        <v>4.125</v>
      </c>
      <c r="X41" s="15"/>
      <c r="Y41" s="16">
        <f t="shared" si="13"/>
        <v>15.927272727272728</v>
      </c>
      <c r="Z41" s="13">
        <f t="shared" si="14"/>
        <v>8.6545454545454561</v>
      </c>
      <c r="AA41" s="13">
        <v>0</v>
      </c>
      <c r="AB41" s="13"/>
      <c r="AC41" s="13"/>
      <c r="AD41" s="13">
        <v>0</v>
      </c>
      <c r="AE41" s="13">
        <f>VLOOKUP(A:A,[1]TDSheet!$A:$AF,32,0)</f>
        <v>3.9694000000000003</v>
      </c>
      <c r="AF41" s="13">
        <f>VLOOKUP(A:A,[1]TDSheet!$A:$AG,33,0)</f>
        <v>5.4</v>
      </c>
      <c r="AG41" s="13">
        <f>VLOOKUP(A:A,[1]TDSheet!$A:$W,23,0)</f>
        <v>5.093</v>
      </c>
      <c r="AH41" s="13">
        <f>VLOOKUP(A:A,[3]TDSheet!$A:$D,4,0)</f>
        <v>4.5</v>
      </c>
      <c r="AI41" s="13" t="e">
        <f>VLOOKUP(A:A,[1]TDSheet!$A:$AI,35,0)</f>
        <v>#N/A</v>
      </c>
      <c r="AJ41" s="13">
        <f t="shared" si="15"/>
        <v>0</v>
      </c>
      <c r="AK41" s="13">
        <f t="shared" si="16"/>
        <v>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226.01</v>
      </c>
      <c r="D42" s="8">
        <v>2146.5419999999999</v>
      </c>
      <c r="E42" s="8">
        <v>705.05</v>
      </c>
      <c r="F42" s="8">
        <v>472.64400000000001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688.51199999999994</v>
      </c>
      <c r="K42" s="13">
        <f t="shared" si="11"/>
        <v>16.538000000000011</v>
      </c>
      <c r="L42" s="13">
        <f>VLOOKUP(A:A,[1]TDSheet!$A:$V,22,0)</f>
        <v>120</v>
      </c>
      <c r="M42" s="13">
        <f>VLOOKUP(A:A,[1]TDSheet!$A:$X,24,0)</f>
        <v>120</v>
      </c>
      <c r="N42" s="13"/>
      <c r="O42" s="13"/>
      <c r="P42" s="13"/>
      <c r="Q42" s="13"/>
      <c r="R42" s="13"/>
      <c r="S42" s="13"/>
      <c r="T42" s="13"/>
      <c r="U42" s="13"/>
      <c r="V42" s="13"/>
      <c r="W42" s="13">
        <f t="shared" si="12"/>
        <v>109.3502</v>
      </c>
      <c r="X42" s="15"/>
      <c r="Y42" s="16">
        <f t="shared" si="13"/>
        <v>6.5170799870507778</v>
      </c>
      <c r="Z42" s="13">
        <f t="shared" si="14"/>
        <v>4.3222966213139067</v>
      </c>
      <c r="AA42" s="13">
        <f>VLOOKUP(A:A,[4]TDSheet!$A:$D,4,0)</f>
        <v>158.29900000000001</v>
      </c>
      <c r="AB42" s="13"/>
      <c r="AC42" s="13"/>
      <c r="AD42" s="13">
        <v>0</v>
      </c>
      <c r="AE42" s="13">
        <f>VLOOKUP(A:A,[1]TDSheet!$A:$AF,32,0)</f>
        <v>113.69739999999999</v>
      </c>
      <c r="AF42" s="13">
        <f>VLOOKUP(A:A,[1]TDSheet!$A:$AG,33,0)</f>
        <v>121.8416</v>
      </c>
      <c r="AG42" s="13">
        <f>VLOOKUP(A:A,[1]TDSheet!$A:$W,23,0)</f>
        <v>114.7518</v>
      </c>
      <c r="AH42" s="13">
        <f>VLOOKUP(A:A,[3]TDSheet!$A:$D,4,0)</f>
        <v>127.008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21.989000000000001</v>
      </c>
      <c r="D43" s="8">
        <v>419.54300000000001</v>
      </c>
      <c r="E43" s="8">
        <v>277.79399999999998</v>
      </c>
      <c r="F43" s="8">
        <v>54.703000000000003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277.87700000000001</v>
      </c>
      <c r="K43" s="13">
        <f t="shared" si="11"/>
        <v>-8.300000000002683E-2</v>
      </c>
      <c r="L43" s="13">
        <f>VLOOKUP(A:A,[1]TDSheet!$A:$V,22,0)</f>
        <v>10</v>
      </c>
      <c r="M43" s="13">
        <f>VLOOKUP(A:A,[1]TDSheet!$A:$X,24,0)</f>
        <v>10</v>
      </c>
      <c r="N43" s="13"/>
      <c r="O43" s="13"/>
      <c r="P43" s="13"/>
      <c r="Q43" s="13"/>
      <c r="R43" s="13"/>
      <c r="S43" s="13"/>
      <c r="T43" s="13"/>
      <c r="U43" s="13"/>
      <c r="V43" s="13"/>
      <c r="W43" s="13">
        <f t="shared" si="12"/>
        <v>4.9639999999999986</v>
      </c>
      <c r="X43" s="15"/>
      <c r="Y43" s="16">
        <f t="shared" si="13"/>
        <v>15.048952457695412</v>
      </c>
      <c r="Z43" s="13">
        <f t="shared" si="14"/>
        <v>11.01994359387591</v>
      </c>
      <c r="AA43" s="13">
        <f>VLOOKUP(A:A,[4]TDSheet!$A:$D,4,0)</f>
        <v>252.97399999999999</v>
      </c>
      <c r="AB43" s="13"/>
      <c r="AC43" s="13"/>
      <c r="AD43" s="13">
        <v>0</v>
      </c>
      <c r="AE43" s="13">
        <f>VLOOKUP(A:A,[1]TDSheet!$A:$AF,32,0)</f>
        <v>7.497399999999999</v>
      </c>
      <c r="AF43" s="13">
        <f>VLOOKUP(A:A,[1]TDSheet!$A:$AG,33,0)</f>
        <v>10.512</v>
      </c>
      <c r="AG43" s="13">
        <f>VLOOKUP(A:A,[1]TDSheet!$A:$W,23,0)</f>
        <v>7.3</v>
      </c>
      <c r="AH43" s="13">
        <f>VLOOKUP(A:A,[3]TDSheet!$A:$D,4,0)</f>
        <v>0.73</v>
      </c>
      <c r="AI43" s="13">
        <f>VLOOKUP(A:A,[1]TDSheet!$A:$AI,35,0)</f>
        <v>0</v>
      </c>
      <c r="AJ43" s="13">
        <f t="shared" si="15"/>
        <v>0</v>
      </c>
      <c r="AK43" s="13">
        <f t="shared" si="16"/>
        <v>0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32.72</v>
      </c>
      <c r="D44" s="8">
        <v>331.36700000000002</v>
      </c>
      <c r="E44" s="8">
        <v>103.28</v>
      </c>
      <c r="F44" s="8">
        <v>56.048000000000002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167.97800000000001</v>
      </c>
      <c r="K44" s="13">
        <f t="shared" si="11"/>
        <v>-64.698000000000008</v>
      </c>
      <c r="L44" s="13">
        <f>VLOOKUP(A:A,[1]TDSheet!$A:$V,22,0)</f>
        <v>20</v>
      </c>
      <c r="M44" s="13">
        <f>VLOOKUP(A:A,[1]TDSheet!$A:$X,24,0)</f>
        <v>20</v>
      </c>
      <c r="N44" s="13"/>
      <c r="O44" s="13"/>
      <c r="P44" s="13"/>
      <c r="Q44" s="13"/>
      <c r="R44" s="13"/>
      <c r="S44" s="13"/>
      <c r="T44" s="13"/>
      <c r="U44" s="13"/>
      <c r="V44" s="13"/>
      <c r="W44" s="13">
        <f t="shared" si="12"/>
        <v>20.655999999999999</v>
      </c>
      <c r="X44" s="15">
        <v>30</v>
      </c>
      <c r="Y44" s="16">
        <f t="shared" si="13"/>
        <v>6.1022463206816422</v>
      </c>
      <c r="Z44" s="13">
        <f t="shared" si="14"/>
        <v>2.7134004647560035</v>
      </c>
      <c r="AA44" s="13">
        <v>0</v>
      </c>
      <c r="AB44" s="13"/>
      <c r="AC44" s="13"/>
      <c r="AD44" s="13">
        <v>0</v>
      </c>
      <c r="AE44" s="13">
        <f>VLOOKUP(A:A,[1]TDSheet!$A:$AF,32,0)</f>
        <v>19.704999999999998</v>
      </c>
      <c r="AF44" s="13">
        <f>VLOOKUP(A:A,[1]TDSheet!$A:$AG,33,0)</f>
        <v>23.736000000000001</v>
      </c>
      <c r="AG44" s="13">
        <f>VLOOKUP(A:A,[1]TDSheet!$A:$W,23,0)</f>
        <v>18.339199999999998</v>
      </c>
      <c r="AH44" s="13">
        <f>VLOOKUP(A:A,[3]TDSheet!$A:$D,4,0)</f>
        <v>33.54</v>
      </c>
      <c r="AI44" s="13">
        <f>VLOOKUP(A:A,[1]TDSheet!$A:$AI,35,0)</f>
        <v>0</v>
      </c>
      <c r="AJ44" s="13">
        <f t="shared" si="15"/>
        <v>30</v>
      </c>
      <c r="AK44" s="13">
        <f t="shared" si="16"/>
        <v>30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28.117999999999999</v>
      </c>
      <c r="D45" s="8">
        <v>479.27300000000002</v>
      </c>
      <c r="E45" s="8">
        <v>191.874</v>
      </c>
      <c r="F45" s="8">
        <v>84.744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230.30699999999999</v>
      </c>
      <c r="K45" s="13">
        <f t="shared" si="11"/>
        <v>-38.432999999999993</v>
      </c>
      <c r="L45" s="13">
        <f>VLOOKUP(A:A,[1]TDSheet!$A:$V,22,0)</f>
        <v>40</v>
      </c>
      <c r="M45" s="13">
        <f>VLOOKUP(A:A,[1]TDSheet!$A:$X,24,0)</f>
        <v>40</v>
      </c>
      <c r="N45" s="13"/>
      <c r="O45" s="13"/>
      <c r="P45" s="13"/>
      <c r="Q45" s="13"/>
      <c r="R45" s="13"/>
      <c r="S45" s="13"/>
      <c r="T45" s="13"/>
      <c r="U45" s="13"/>
      <c r="V45" s="13"/>
      <c r="W45" s="13">
        <f t="shared" si="12"/>
        <v>27.215999999999998</v>
      </c>
      <c r="X45" s="15"/>
      <c r="Y45" s="16">
        <f t="shared" si="13"/>
        <v>6.0532039976484429</v>
      </c>
      <c r="Z45" s="13">
        <f t="shared" si="14"/>
        <v>3.1137566137566139</v>
      </c>
      <c r="AA45" s="13">
        <f>VLOOKUP(A:A,[4]TDSheet!$A:$D,4,0)</f>
        <v>55.793999999999997</v>
      </c>
      <c r="AB45" s="13"/>
      <c r="AC45" s="13"/>
      <c r="AD45" s="13">
        <v>0</v>
      </c>
      <c r="AE45" s="13">
        <f>VLOOKUP(A:A,[1]TDSheet!$A:$AF,32,0)</f>
        <v>26.876200000000001</v>
      </c>
      <c r="AF45" s="13">
        <f>VLOOKUP(A:A,[1]TDSheet!$A:$AG,33,0)</f>
        <v>28.727999999999998</v>
      </c>
      <c r="AG45" s="13">
        <f>VLOOKUP(A:A,[1]TDSheet!$A:$W,23,0)</f>
        <v>30.744</v>
      </c>
      <c r="AH45" s="13">
        <f>VLOOKUP(A:A,[3]TDSheet!$A:$D,4,0)</f>
        <v>31.5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193.45699999999999</v>
      </c>
      <c r="D46" s="8">
        <v>3048.0770000000002</v>
      </c>
      <c r="E46" s="8">
        <v>1358.7750000000001</v>
      </c>
      <c r="F46" s="8">
        <v>828.18200000000002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1379.2159999999999</v>
      </c>
      <c r="K46" s="13">
        <f t="shared" si="11"/>
        <v>-20.440999999999804</v>
      </c>
      <c r="L46" s="13">
        <f>VLOOKUP(A:A,[1]TDSheet!$A:$V,22,0)</f>
        <v>340</v>
      </c>
      <c r="M46" s="13">
        <f>VLOOKUP(A:A,[1]TDSheet!$A:$X,24,0)</f>
        <v>350</v>
      </c>
      <c r="N46" s="13"/>
      <c r="O46" s="13"/>
      <c r="P46" s="13"/>
      <c r="Q46" s="13"/>
      <c r="R46" s="13"/>
      <c r="S46" s="13"/>
      <c r="T46" s="13"/>
      <c r="U46" s="13"/>
      <c r="V46" s="13"/>
      <c r="W46" s="13">
        <f t="shared" si="12"/>
        <v>271.755</v>
      </c>
      <c r="X46" s="15">
        <v>100</v>
      </c>
      <c r="Y46" s="16">
        <f t="shared" si="13"/>
        <v>5.954562013578407</v>
      </c>
      <c r="Z46" s="13">
        <f t="shared" si="14"/>
        <v>3.0475317841438061</v>
      </c>
      <c r="AA46" s="13">
        <v>0</v>
      </c>
      <c r="AB46" s="13"/>
      <c r="AC46" s="13"/>
      <c r="AD46" s="13">
        <v>0</v>
      </c>
      <c r="AE46" s="13">
        <f>VLOOKUP(A:A,[1]TDSheet!$A:$AF,32,0)</f>
        <v>253.68339999999998</v>
      </c>
      <c r="AF46" s="13">
        <f>VLOOKUP(A:A,[1]TDSheet!$A:$AG,33,0)</f>
        <v>263.07820000000004</v>
      </c>
      <c r="AG46" s="13">
        <f>VLOOKUP(A:A,[1]TDSheet!$A:$W,23,0)</f>
        <v>290.38119999999998</v>
      </c>
      <c r="AH46" s="13">
        <f>VLOOKUP(A:A,[3]TDSheet!$A:$D,4,0)</f>
        <v>278.72000000000003</v>
      </c>
      <c r="AI46" s="13">
        <f>VLOOKUP(A:A,[1]TDSheet!$A:$AI,35,0)</f>
        <v>0</v>
      </c>
      <c r="AJ46" s="13">
        <f t="shared" si="15"/>
        <v>100</v>
      </c>
      <c r="AK46" s="13">
        <f t="shared" si="16"/>
        <v>100</v>
      </c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18.05</v>
      </c>
      <c r="D47" s="8">
        <v>228.143</v>
      </c>
      <c r="E47" s="8">
        <v>107.2</v>
      </c>
      <c r="F47" s="8">
        <v>57.960999999999999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126.819</v>
      </c>
      <c r="K47" s="13">
        <f t="shared" si="11"/>
        <v>-19.619</v>
      </c>
      <c r="L47" s="13">
        <f>VLOOKUP(A:A,[1]TDSheet!$A:$V,22,0)</f>
        <v>30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3"/>
      <c r="W47" s="13">
        <f t="shared" si="12"/>
        <v>21.44</v>
      </c>
      <c r="X47" s="15">
        <v>20</v>
      </c>
      <c r="Y47" s="16">
        <f t="shared" si="13"/>
        <v>6.4347481343283581</v>
      </c>
      <c r="Z47" s="13">
        <f t="shared" si="14"/>
        <v>2.7034048507462685</v>
      </c>
      <c r="AA47" s="13">
        <v>0</v>
      </c>
      <c r="AB47" s="13"/>
      <c r="AC47" s="13"/>
      <c r="AD47" s="13">
        <v>0</v>
      </c>
      <c r="AE47" s="13">
        <f>VLOOKUP(A:A,[1]TDSheet!$A:$AF,32,0)</f>
        <v>14.950399999999998</v>
      </c>
      <c r="AF47" s="13">
        <f>VLOOKUP(A:A,[1]TDSheet!$A:$AG,33,0)</f>
        <v>15.276</v>
      </c>
      <c r="AG47" s="13">
        <f>VLOOKUP(A:A,[1]TDSheet!$A:$W,23,0)</f>
        <v>19.295999999999999</v>
      </c>
      <c r="AH47" s="13">
        <f>VLOOKUP(A:A,[3]TDSheet!$A:$D,4,0)</f>
        <v>10.72</v>
      </c>
      <c r="AI47" s="13">
        <f>VLOOKUP(A:A,[1]TDSheet!$A:$AI,35,0)</f>
        <v>0</v>
      </c>
      <c r="AJ47" s="13">
        <f t="shared" si="15"/>
        <v>20</v>
      </c>
      <c r="AK47" s="13">
        <f t="shared" si="16"/>
        <v>20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-2.2109999999999999</v>
      </c>
      <c r="D48" s="8">
        <v>559.54700000000003</v>
      </c>
      <c r="E48" s="8">
        <v>90.42</v>
      </c>
      <c r="F48" s="8">
        <v>144.70599999999999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143.41900000000001</v>
      </c>
      <c r="K48" s="13">
        <f t="shared" si="11"/>
        <v>-52.999000000000009</v>
      </c>
      <c r="L48" s="13">
        <f>VLOOKUP(A:A,[1]TDSheet!$A:$V,22,0)</f>
        <v>20</v>
      </c>
      <c r="M48" s="13">
        <f>VLOOKUP(A:A,[1]TDSheet!$A:$X,24,0)</f>
        <v>20</v>
      </c>
      <c r="N48" s="13"/>
      <c r="O48" s="13"/>
      <c r="P48" s="13"/>
      <c r="Q48" s="13"/>
      <c r="R48" s="13"/>
      <c r="S48" s="13"/>
      <c r="T48" s="13"/>
      <c r="U48" s="13"/>
      <c r="V48" s="13"/>
      <c r="W48" s="13">
        <f t="shared" si="12"/>
        <v>18.084</v>
      </c>
      <c r="X48" s="15"/>
      <c r="Y48" s="16">
        <f t="shared" si="13"/>
        <v>10.213780137137801</v>
      </c>
      <c r="Z48" s="13">
        <f t="shared" si="14"/>
        <v>8.0018801150188015</v>
      </c>
      <c r="AA48" s="13">
        <v>0</v>
      </c>
      <c r="AB48" s="13"/>
      <c r="AC48" s="13"/>
      <c r="AD48" s="13">
        <v>0</v>
      </c>
      <c r="AE48" s="13">
        <f>VLOOKUP(A:A,[1]TDSheet!$A:$AF,32,0)</f>
        <v>26.314599999999995</v>
      </c>
      <c r="AF48" s="13">
        <f>VLOOKUP(A:A,[1]TDSheet!$A:$AG,33,0)</f>
        <v>27.157999999999998</v>
      </c>
      <c r="AG48" s="13">
        <f>VLOOKUP(A:A,[1]TDSheet!$A:$W,23,0)</f>
        <v>30.681999999999999</v>
      </c>
      <c r="AH48" s="13">
        <f>VLOOKUP(A:A,[3]TDSheet!$A:$D,4,0)</f>
        <v>23.29</v>
      </c>
      <c r="AI48" s="13">
        <f>VLOOKUP(A:A,[1]TDSheet!$A:$AI,35,0)</f>
        <v>0</v>
      </c>
      <c r="AJ48" s="13">
        <f t="shared" si="15"/>
        <v>0</v>
      </c>
      <c r="AK48" s="13">
        <f t="shared" si="16"/>
        <v>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72.117000000000004</v>
      </c>
      <c r="D49" s="8">
        <v>346.84300000000002</v>
      </c>
      <c r="E49" s="8">
        <v>122.82</v>
      </c>
      <c r="F49" s="8">
        <v>88.698999999999998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126.758</v>
      </c>
      <c r="K49" s="13">
        <f t="shared" si="11"/>
        <v>-3.9380000000000024</v>
      </c>
      <c r="L49" s="13">
        <f>VLOOKUP(A:A,[1]TDSheet!$A:$V,22,0)</f>
        <v>40</v>
      </c>
      <c r="M49" s="13">
        <f>VLOOKUP(A:A,[1]TDSheet!$A:$X,24,0)</f>
        <v>30</v>
      </c>
      <c r="N49" s="13"/>
      <c r="O49" s="13"/>
      <c r="P49" s="13"/>
      <c r="Q49" s="13"/>
      <c r="R49" s="13"/>
      <c r="S49" s="13"/>
      <c r="T49" s="13"/>
      <c r="U49" s="13"/>
      <c r="V49" s="13"/>
      <c r="W49" s="13">
        <f t="shared" si="12"/>
        <v>24.564</v>
      </c>
      <c r="X49" s="15"/>
      <c r="Y49" s="16">
        <f t="shared" si="13"/>
        <v>6.4606334473212836</v>
      </c>
      <c r="Z49" s="13">
        <f t="shared" si="14"/>
        <v>3.6109347011887314</v>
      </c>
      <c r="AA49" s="13">
        <v>0</v>
      </c>
      <c r="AB49" s="13"/>
      <c r="AC49" s="13"/>
      <c r="AD49" s="13">
        <v>0</v>
      </c>
      <c r="AE49" s="13">
        <f>VLOOKUP(A:A,[1]TDSheet!$A:$AF,32,0)</f>
        <v>35.092599999999997</v>
      </c>
      <c r="AF49" s="13">
        <f>VLOOKUP(A:A,[1]TDSheet!$A:$AG,33,0)</f>
        <v>22.246400000000001</v>
      </c>
      <c r="AG49" s="13">
        <f>VLOOKUP(A:A,[1]TDSheet!$A:$W,23,0)</f>
        <v>29.808</v>
      </c>
      <c r="AH49" s="13">
        <f>VLOOKUP(A:A,[3]TDSheet!$A:$D,4,0)</f>
        <v>26.22</v>
      </c>
      <c r="AI49" s="13">
        <f>VLOOKUP(A:A,[1]TDSheet!$A:$AI,35,0)</f>
        <v>0</v>
      </c>
      <c r="AJ49" s="13">
        <f t="shared" si="15"/>
        <v>0</v>
      </c>
      <c r="AK49" s="13">
        <f t="shared" si="16"/>
        <v>0</v>
      </c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50.558</v>
      </c>
      <c r="D50" s="8">
        <v>870.62800000000004</v>
      </c>
      <c r="E50" s="8">
        <v>340.34</v>
      </c>
      <c r="F50" s="8">
        <v>163.70599999999999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345.68200000000002</v>
      </c>
      <c r="K50" s="13">
        <f t="shared" si="11"/>
        <v>-5.3420000000000414</v>
      </c>
      <c r="L50" s="13">
        <f>VLOOKUP(A:A,[1]TDSheet!$A:$V,22,0)</f>
        <v>70</v>
      </c>
      <c r="M50" s="13">
        <f>VLOOKUP(A:A,[1]TDSheet!$A:$X,24,0)</f>
        <v>100</v>
      </c>
      <c r="N50" s="13"/>
      <c r="O50" s="13"/>
      <c r="P50" s="13"/>
      <c r="Q50" s="13"/>
      <c r="R50" s="13"/>
      <c r="S50" s="13"/>
      <c r="T50" s="13"/>
      <c r="U50" s="13"/>
      <c r="V50" s="13"/>
      <c r="W50" s="13">
        <f t="shared" si="12"/>
        <v>68.067999999999998</v>
      </c>
      <c r="X50" s="15">
        <v>80</v>
      </c>
      <c r="Y50" s="16">
        <f t="shared" si="13"/>
        <v>6.0778339307751077</v>
      </c>
      <c r="Z50" s="13">
        <f t="shared" si="14"/>
        <v>2.405036140330258</v>
      </c>
      <c r="AA50" s="13">
        <v>0</v>
      </c>
      <c r="AB50" s="13"/>
      <c r="AC50" s="13"/>
      <c r="AD50" s="13">
        <v>0</v>
      </c>
      <c r="AE50" s="13">
        <f>VLOOKUP(A:A,[1]TDSheet!$A:$AF,32,0)</f>
        <v>57.761400000000002</v>
      </c>
      <c r="AF50" s="13">
        <f>VLOOKUP(A:A,[1]TDSheet!$A:$AG,33,0)</f>
        <v>61.503999999999998</v>
      </c>
      <c r="AG50" s="13">
        <f>VLOOKUP(A:A,[1]TDSheet!$A:$W,23,0)</f>
        <v>67.780999999999992</v>
      </c>
      <c r="AH50" s="13">
        <f>VLOOKUP(A:A,[3]TDSheet!$A:$D,4,0)</f>
        <v>81.510000000000005</v>
      </c>
      <c r="AI50" s="13">
        <f>VLOOKUP(A:A,[1]TDSheet!$A:$AI,35,0)</f>
        <v>0</v>
      </c>
      <c r="AJ50" s="13">
        <f t="shared" si="15"/>
        <v>80</v>
      </c>
      <c r="AK50" s="13">
        <f t="shared" si="16"/>
        <v>80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30.763999999999999</v>
      </c>
      <c r="D51" s="8">
        <v>760.29</v>
      </c>
      <c r="E51" s="8">
        <v>284.70999999999998</v>
      </c>
      <c r="F51" s="8">
        <v>95.197999999999993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325.22699999999998</v>
      </c>
      <c r="K51" s="13">
        <f t="shared" si="11"/>
        <v>-40.516999999999996</v>
      </c>
      <c r="L51" s="13">
        <f>VLOOKUP(A:A,[1]TDSheet!$A:$V,22,0)</f>
        <v>39.798000000000002</v>
      </c>
      <c r="M51" s="13">
        <f>VLOOKUP(A:A,[1]TDSheet!$A:$X,24,0)</f>
        <v>80</v>
      </c>
      <c r="N51" s="13"/>
      <c r="O51" s="13"/>
      <c r="P51" s="13"/>
      <c r="Q51" s="13"/>
      <c r="R51" s="13"/>
      <c r="S51" s="13"/>
      <c r="T51" s="13"/>
      <c r="U51" s="13"/>
      <c r="V51" s="13"/>
      <c r="W51" s="13">
        <f t="shared" si="12"/>
        <v>56.941999999999993</v>
      </c>
      <c r="X51" s="15">
        <v>120</v>
      </c>
      <c r="Y51" s="16">
        <f t="shared" si="13"/>
        <v>5.8831091285869839</v>
      </c>
      <c r="Z51" s="13">
        <f t="shared" si="14"/>
        <v>1.6718415229531804</v>
      </c>
      <c r="AA51" s="13">
        <v>0</v>
      </c>
      <c r="AB51" s="13"/>
      <c r="AC51" s="13"/>
      <c r="AD51" s="13">
        <v>0</v>
      </c>
      <c r="AE51" s="13">
        <f>VLOOKUP(A:A,[1]TDSheet!$A:$AF,32,0)</f>
        <v>50.899799999999999</v>
      </c>
      <c r="AF51" s="13">
        <f>VLOOKUP(A:A,[1]TDSheet!$A:$AG,33,0)</f>
        <v>53.127800000000001</v>
      </c>
      <c r="AG51" s="13">
        <f>VLOOKUP(A:A,[1]TDSheet!$A:$W,23,0)</f>
        <v>53.391999999999996</v>
      </c>
      <c r="AH51" s="13">
        <f>VLOOKUP(A:A,[3]TDSheet!$A:$D,4,0)</f>
        <v>73.13</v>
      </c>
      <c r="AI51" s="13">
        <f>VLOOKUP(A:A,[1]TDSheet!$A:$AI,35,0)</f>
        <v>0</v>
      </c>
      <c r="AJ51" s="13">
        <f t="shared" si="15"/>
        <v>120</v>
      </c>
      <c r="AK51" s="13">
        <f t="shared" si="16"/>
        <v>120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113.873</v>
      </c>
      <c r="D52" s="8">
        <v>494.71499999999997</v>
      </c>
      <c r="E52" s="8">
        <v>279.74</v>
      </c>
      <c r="F52" s="8">
        <v>42.029000000000003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281.43200000000002</v>
      </c>
      <c r="K52" s="13">
        <f t="shared" si="11"/>
        <v>-1.6920000000000073</v>
      </c>
      <c r="L52" s="13">
        <f>VLOOKUP(A:A,[1]TDSheet!$A:$V,22,0)</f>
        <v>50</v>
      </c>
      <c r="M52" s="13">
        <f>VLOOKUP(A:A,[1]TDSheet!$A:$X,24,0)</f>
        <v>70</v>
      </c>
      <c r="N52" s="13"/>
      <c r="O52" s="13"/>
      <c r="P52" s="13"/>
      <c r="Q52" s="13"/>
      <c r="R52" s="13"/>
      <c r="S52" s="13"/>
      <c r="T52" s="13"/>
      <c r="U52" s="13"/>
      <c r="V52" s="13"/>
      <c r="W52" s="13">
        <f t="shared" si="12"/>
        <v>55.948</v>
      </c>
      <c r="X52" s="15">
        <v>150</v>
      </c>
      <c r="Y52" s="16">
        <f t="shared" si="13"/>
        <v>5.5771251876742687</v>
      </c>
      <c r="Z52" s="13">
        <f t="shared" si="14"/>
        <v>0.75121541431329097</v>
      </c>
      <c r="AA52" s="13">
        <v>0</v>
      </c>
      <c r="AB52" s="13"/>
      <c r="AC52" s="13"/>
      <c r="AD52" s="13">
        <v>0</v>
      </c>
      <c r="AE52" s="13">
        <f>VLOOKUP(A:A,[1]TDSheet!$A:$AF,32,0)</f>
        <v>48.003</v>
      </c>
      <c r="AF52" s="13">
        <f>VLOOKUP(A:A,[1]TDSheet!$A:$AG,33,0)</f>
        <v>47.872199999999999</v>
      </c>
      <c r="AG52" s="13">
        <f>VLOOKUP(A:A,[1]TDSheet!$A:$W,23,0)</f>
        <v>48.847999999999999</v>
      </c>
      <c r="AH52" s="13">
        <f>VLOOKUP(A:A,[3]TDSheet!$A:$D,4,0)</f>
        <v>97.27</v>
      </c>
      <c r="AI52" s="13">
        <f>VLOOKUP(A:A,[1]TDSheet!$A:$AI,35,0)</f>
        <v>0</v>
      </c>
      <c r="AJ52" s="13">
        <f t="shared" si="15"/>
        <v>150</v>
      </c>
      <c r="AK52" s="13">
        <f t="shared" si="16"/>
        <v>150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14</v>
      </c>
      <c r="C53" s="8">
        <v>1487</v>
      </c>
      <c r="D53" s="8">
        <v>3560</v>
      </c>
      <c r="E53" s="17">
        <v>2034</v>
      </c>
      <c r="F53" s="18">
        <v>909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1546</v>
      </c>
      <c r="K53" s="13">
        <f t="shared" si="11"/>
        <v>488</v>
      </c>
      <c r="L53" s="13">
        <f>VLOOKUP(A:A,[1]TDSheet!$A:$V,22,0)</f>
        <v>450</v>
      </c>
      <c r="M53" s="13">
        <f>VLOOKUP(A:A,[1]TDSheet!$A:$X,24,0)</f>
        <v>450</v>
      </c>
      <c r="N53" s="13"/>
      <c r="O53" s="13"/>
      <c r="P53" s="13"/>
      <c r="Q53" s="13"/>
      <c r="R53" s="13"/>
      <c r="S53" s="13"/>
      <c r="T53" s="13"/>
      <c r="U53" s="13"/>
      <c r="V53" s="13"/>
      <c r="W53" s="13">
        <f t="shared" si="12"/>
        <v>406.8</v>
      </c>
      <c r="X53" s="15">
        <v>600</v>
      </c>
      <c r="Y53" s="16">
        <f t="shared" si="13"/>
        <v>5.9218289085545717</v>
      </c>
      <c r="Z53" s="13">
        <f t="shared" si="14"/>
        <v>2.2345132743362832</v>
      </c>
      <c r="AA53" s="13">
        <v>0</v>
      </c>
      <c r="AB53" s="13"/>
      <c r="AC53" s="13"/>
      <c r="AD53" s="13">
        <v>0</v>
      </c>
      <c r="AE53" s="13">
        <f>VLOOKUP(A:A,[1]TDSheet!$A:$AF,32,0)</f>
        <v>369.4</v>
      </c>
      <c r="AF53" s="13">
        <f>VLOOKUP(A:A,[1]TDSheet!$A:$AG,33,0)</f>
        <v>340</v>
      </c>
      <c r="AG53" s="13">
        <f>VLOOKUP(A:A,[1]TDSheet!$A:$W,23,0)</f>
        <v>387</v>
      </c>
      <c r="AH53" s="13">
        <f>VLOOKUP(A:A,[3]TDSheet!$A:$D,4,0)</f>
        <v>365</v>
      </c>
      <c r="AI53" s="13">
        <f>VLOOKUP(A:A,[1]TDSheet!$A:$AI,35,0)</f>
        <v>0</v>
      </c>
      <c r="AJ53" s="13">
        <f t="shared" si="15"/>
        <v>600</v>
      </c>
      <c r="AK53" s="13">
        <f t="shared" si="16"/>
        <v>210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2135</v>
      </c>
      <c r="D54" s="8">
        <v>9487</v>
      </c>
      <c r="E54" s="17">
        <v>5905</v>
      </c>
      <c r="F54" s="18">
        <v>2033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4590</v>
      </c>
      <c r="K54" s="13">
        <f t="shared" si="11"/>
        <v>1315</v>
      </c>
      <c r="L54" s="13">
        <f>VLOOKUP(A:A,[1]TDSheet!$A:$V,22,0)</f>
        <v>1000</v>
      </c>
      <c r="M54" s="13">
        <f>VLOOKUP(A:A,[1]TDSheet!$A:$X,24,0)</f>
        <v>1200</v>
      </c>
      <c r="N54" s="13"/>
      <c r="O54" s="13"/>
      <c r="P54" s="13"/>
      <c r="Q54" s="13"/>
      <c r="R54" s="13"/>
      <c r="S54" s="13"/>
      <c r="T54" s="13">
        <v>888</v>
      </c>
      <c r="U54" s="13"/>
      <c r="V54" s="13"/>
      <c r="W54" s="13">
        <f t="shared" si="12"/>
        <v>977</v>
      </c>
      <c r="X54" s="15">
        <v>1500</v>
      </c>
      <c r="Y54" s="16">
        <f t="shared" si="13"/>
        <v>5.8679631525076763</v>
      </c>
      <c r="Z54" s="13">
        <f t="shared" si="14"/>
        <v>2.0808597748208801</v>
      </c>
      <c r="AA54" s="13">
        <v>0</v>
      </c>
      <c r="AB54" s="13"/>
      <c r="AC54" s="13"/>
      <c r="AD54" s="13">
        <f>VLOOKUP(A:A,[5]TDSheet!$A:$D,4,0)</f>
        <v>1020</v>
      </c>
      <c r="AE54" s="13">
        <f>VLOOKUP(A:A,[1]TDSheet!$A:$AF,32,0)</f>
        <v>881.2</v>
      </c>
      <c r="AF54" s="13">
        <f>VLOOKUP(A:A,[1]TDSheet!$A:$AG,33,0)</f>
        <v>937.8</v>
      </c>
      <c r="AG54" s="13">
        <f>VLOOKUP(A:A,[1]TDSheet!$A:$W,23,0)</f>
        <v>941</v>
      </c>
      <c r="AH54" s="13">
        <f>VLOOKUP(A:A,[3]TDSheet!$A:$D,4,0)</f>
        <v>841</v>
      </c>
      <c r="AI54" s="13">
        <f>VLOOKUP(A:A,[1]TDSheet!$A:$AI,35,0)</f>
        <v>0</v>
      </c>
      <c r="AJ54" s="13">
        <f t="shared" si="15"/>
        <v>2388</v>
      </c>
      <c r="AK54" s="13">
        <f t="shared" si="16"/>
        <v>955.2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1817</v>
      </c>
      <c r="D55" s="8">
        <v>14425</v>
      </c>
      <c r="E55" s="8">
        <v>5111</v>
      </c>
      <c r="F55" s="8">
        <v>1145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5123</v>
      </c>
      <c r="K55" s="13">
        <f t="shared" si="11"/>
        <v>-12</v>
      </c>
      <c r="L55" s="13">
        <f>VLOOKUP(A:A,[1]TDSheet!$A:$V,22,0)</f>
        <v>700</v>
      </c>
      <c r="M55" s="13">
        <f>VLOOKUP(A:A,[1]TDSheet!$A:$X,24,0)</f>
        <v>1000</v>
      </c>
      <c r="N55" s="13"/>
      <c r="O55" s="13"/>
      <c r="P55" s="13"/>
      <c r="Q55" s="13"/>
      <c r="R55" s="13"/>
      <c r="S55" s="13"/>
      <c r="T55" s="13">
        <v>2320</v>
      </c>
      <c r="U55" s="13"/>
      <c r="V55" s="13"/>
      <c r="W55" s="13">
        <f t="shared" si="12"/>
        <v>720.2</v>
      </c>
      <c r="X55" s="15">
        <v>1300</v>
      </c>
      <c r="Y55" s="16">
        <f t="shared" si="13"/>
        <v>5.7553457372951957</v>
      </c>
      <c r="Z55" s="13">
        <f t="shared" si="14"/>
        <v>1.58983615662316</v>
      </c>
      <c r="AA55" s="13">
        <v>0</v>
      </c>
      <c r="AB55" s="13"/>
      <c r="AC55" s="13"/>
      <c r="AD55" s="13">
        <f>VLOOKUP(A:A,[5]TDSheet!$A:$D,4,0)</f>
        <v>1510</v>
      </c>
      <c r="AE55" s="13">
        <f>VLOOKUP(A:A,[1]TDSheet!$A:$AF,32,0)</f>
        <v>788.2</v>
      </c>
      <c r="AF55" s="13">
        <f>VLOOKUP(A:A,[1]TDSheet!$A:$AG,33,0)</f>
        <v>704.4</v>
      </c>
      <c r="AG55" s="13">
        <f>VLOOKUP(A:A,[1]TDSheet!$A:$W,23,0)</f>
        <v>678</v>
      </c>
      <c r="AH55" s="13">
        <f>VLOOKUP(A:A,[3]TDSheet!$A:$D,4,0)</f>
        <v>820</v>
      </c>
      <c r="AI55" s="13" t="str">
        <f>VLOOKUP(A:A,[1]TDSheet!$A:$AI,35,0)</f>
        <v>продапр</v>
      </c>
      <c r="AJ55" s="13">
        <f t="shared" si="15"/>
        <v>3620</v>
      </c>
      <c r="AK55" s="13">
        <f t="shared" si="16"/>
        <v>1629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950.63</v>
      </c>
      <c r="D56" s="8">
        <v>634.92999999999995</v>
      </c>
      <c r="E56" s="8">
        <v>552.79999999999995</v>
      </c>
      <c r="F56" s="8">
        <v>230.76499999999999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627.94600000000003</v>
      </c>
      <c r="K56" s="13">
        <f t="shared" si="11"/>
        <v>-75.146000000000072</v>
      </c>
      <c r="L56" s="13">
        <f>VLOOKUP(A:A,[1]TDSheet!$A:$V,22,0)</f>
        <v>100</v>
      </c>
      <c r="M56" s="13">
        <f>VLOOKUP(A:A,[1]TDSheet!$A:$X,24,0)</f>
        <v>180</v>
      </c>
      <c r="N56" s="13"/>
      <c r="O56" s="13"/>
      <c r="P56" s="13"/>
      <c r="Q56" s="13"/>
      <c r="R56" s="13"/>
      <c r="S56" s="13"/>
      <c r="T56" s="13"/>
      <c r="U56" s="13"/>
      <c r="V56" s="13"/>
      <c r="W56" s="13">
        <f t="shared" si="12"/>
        <v>110.55999999999999</v>
      </c>
      <c r="X56" s="15">
        <v>150</v>
      </c>
      <c r="Y56" s="16">
        <f t="shared" si="13"/>
        <v>5.9765285817655576</v>
      </c>
      <c r="Z56" s="13">
        <f t="shared" si="14"/>
        <v>2.0872376989869754</v>
      </c>
      <c r="AA56" s="13">
        <v>0</v>
      </c>
      <c r="AB56" s="13"/>
      <c r="AC56" s="13"/>
      <c r="AD56" s="13">
        <v>0</v>
      </c>
      <c r="AE56" s="13">
        <f>VLOOKUP(A:A,[1]TDSheet!$A:$AF,32,0)</f>
        <v>167.58539999999999</v>
      </c>
      <c r="AF56" s="13">
        <f>VLOOKUP(A:A,[1]TDSheet!$A:$AG,33,0)</f>
        <v>185.2</v>
      </c>
      <c r="AG56" s="13">
        <f>VLOOKUP(A:A,[1]TDSheet!$A:$W,23,0)</f>
        <v>111.1058</v>
      </c>
      <c r="AH56" s="13">
        <f>VLOOKUP(A:A,[3]TDSheet!$A:$D,4,0)</f>
        <v>90.45</v>
      </c>
      <c r="AI56" s="13" t="str">
        <f>VLOOKUP(A:A,[1]TDSheet!$A:$AI,35,0)</f>
        <v>дел на 2</v>
      </c>
      <c r="AJ56" s="13">
        <f t="shared" si="15"/>
        <v>150</v>
      </c>
      <c r="AK56" s="13">
        <f t="shared" si="16"/>
        <v>150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391</v>
      </c>
      <c r="D57" s="8">
        <v>1024</v>
      </c>
      <c r="E57" s="8">
        <v>459</v>
      </c>
      <c r="F57" s="8">
        <v>714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469</v>
      </c>
      <c r="K57" s="13">
        <f t="shared" si="11"/>
        <v>-10</v>
      </c>
      <c r="L57" s="13">
        <f>VLOOKUP(A:A,[1]TDSheet!$A:$V,22,0)</f>
        <v>0</v>
      </c>
      <c r="M57" s="13">
        <f>VLOOKUP(A:A,[1]TDSheet!$A:$X,24,0)</f>
        <v>0</v>
      </c>
      <c r="N57" s="13"/>
      <c r="O57" s="13"/>
      <c r="P57" s="13"/>
      <c r="Q57" s="13"/>
      <c r="R57" s="13"/>
      <c r="S57" s="13"/>
      <c r="T57" s="13"/>
      <c r="U57" s="13"/>
      <c r="V57" s="13"/>
      <c r="W57" s="13">
        <f t="shared" si="12"/>
        <v>91.8</v>
      </c>
      <c r="X57" s="15"/>
      <c r="Y57" s="16">
        <f t="shared" si="13"/>
        <v>7.7777777777777777</v>
      </c>
      <c r="Z57" s="13">
        <f t="shared" si="14"/>
        <v>7.7777777777777777</v>
      </c>
      <c r="AA57" s="13">
        <v>0</v>
      </c>
      <c r="AB57" s="13"/>
      <c r="AC57" s="13"/>
      <c r="AD57" s="13">
        <v>0</v>
      </c>
      <c r="AE57" s="13">
        <f>VLOOKUP(A:A,[1]TDSheet!$A:$AF,32,0)</f>
        <v>64</v>
      </c>
      <c r="AF57" s="13">
        <f>VLOOKUP(A:A,[1]TDSheet!$A:$AG,33,0)</f>
        <v>89.4</v>
      </c>
      <c r="AG57" s="13">
        <f>VLOOKUP(A:A,[1]TDSheet!$A:$W,23,0)</f>
        <v>91</v>
      </c>
      <c r="AH57" s="13">
        <f>VLOOKUP(A:A,[3]TDSheet!$A:$D,4,0)</f>
        <v>101</v>
      </c>
      <c r="AI57" s="13">
        <f>VLOOKUP(A:A,[1]TDSheet!$A:$AI,35,0)</f>
        <v>0</v>
      </c>
      <c r="AJ57" s="13">
        <f t="shared" si="15"/>
        <v>0</v>
      </c>
      <c r="AK57" s="13">
        <f t="shared" si="16"/>
        <v>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76</v>
      </c>
      <c r="D58" s="8">
        <v>31</v>
      </c>
      <c r="E58" s="8">
        <v>29</v>
      </c>
      <c r="F58" s="8">
        <v>47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33</v>
      </c>
      <c r="K58" s="13">
        <f t="shared" si="11"/>
        <v>-4</v>
      </c>
      <c r="L58" s="13">
        <f>VLOOKUP(A:A,[1]TDSheet!$A:$V,22,0)</f>
        <v>0</v>
      </c>
      <c r="M58" s="13">
        <f>VLOOKUP(A:A,[1]TDSheet!$A:$X,24,0)</f>
        <v>20</v>
      </c>
      <c r="N58" s="13"/>
      <c r="O58" s="13"/>
      <c r="P58" s="13"/>
      <c r="Q58" s="13"/>
      <c r="R58" s="13"/>
      <c r="S58" s="13"/>
      <c r="T58" s="13"/>
      <c r="U58" s="13"/>
      <c r="V58" s="13"/>
      <c r="W58" s="13">
        <f t="shared" si="12"/>
        <v>5.8</v>
      </c>
      <c r="X58" s="15"/>
      <c r="Y58" s="16">
        <f t="shared" si="13"/>
        <v>11.551724137931036</v>
      </c>
      <c r="Z58" s="13">
        <f t="shared" si="14"/>
        <v>8.1034482758620694</v>
      </c>
      <c r="AA58" s="13">
        <v>0</v>
      </c>
      <c r="AB58" s="13"/>
      <c r="AC58" s="13"/>
      <c r="AD58" s="13">
        <v>0</v>
      </c>
      <c r="AE58" s="13">
        <f>VLOOKUP(A:A,[1]TDSheet!$A:$AF,32,0)</f>
        <v>14.8</v>
      </c>
      <c r="AF58" s="13">
        <f>VLOOKUP(A:A,[1]TDSheet!$A:$AG,33,0)</f>
        <v>5.2</v>
      </c>
      <c r="AG58" s="13">
        <f>VLOOKUP(A:A,[1]TDSheet!$A:$W,23,0)</f>
        <v>9.6</v>
      </c>
      <c r="AH58" s="13">
        <f>VLOOKUP(A:A,[3]TDSheet!$A:$D,4,0)</f>
        <v>5</v>
      </c>
      <c r="AI58" s="13" t="str">
        <f>VLOOKUP(A:A,[1]TDSheet!$A:$AI,35,0)</f>
        <v>увел</v>
      </c>
      <c r="AJ58" s="13">
        <f t="shared" si="15"/>
        <v>0</v>
      </c>
      <c r="AK58" s="13">
        <f t="shared" si="16"/>
        <v>0</v>
      </c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14</v>
      </c>
      <c r="C59" s="8">
        <v>217</v>
      </c>
      <c r="D59" s="8">
        <v>4089</v>
      </c>
      <c r="E59" s="8">
        <v>1190</v>
      </c>
      <c r="F59" s="8">
        <v>584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1291</v>
      </c>
      <c r="K59" s="13">
        <f t="shared" si="11"/>
        <v>-101</v>
      </c>
      <c r="L59" s="13">
        <f>VLOOKUP(A:A,[1]TDSheet!$A:$V,22,0)</f>
        <v>300</v>
      </c>
      <c r="M59" s="13">
        <f>VLOOKUP(A:A,[1]TDSheet!$A:$X,24,0)</f>
        <v>300</v>
      </c>
      <c r="N59" s="13"/>
      <c r="O59" s="13"/>
      <c r="P59" s="13"/>
      <c r="Q59" s="13"/>
      <c r="R59" s="13"/>
      <c r="S59" s="13"/>
      <c r="T59" s="13"/>
      <c r="U59" s="13"/>
      <c r="V59" s="13"/>
      <c r="W59" s="13">
        <f t="shared" si="12"/>
        <v>238</v>
      </c>
      <c r="X59" s="15">
        <v>250</v>
      </c>
      <c r="Y59" s="16">
        <f t="shared" si="13"/>
        <v>6.0252100840336134</v>
      </c>
      <c r="Z59" s="13">
        <f t="shared" si="14"/>
        <v>2.4537815126050422</v>
      </c>
      <c r="AA59" s="13">
        <v>0</v>
      </c>
      <c r="AB59" s="13"/>
      <c r="AC59" s="13"/>
      <c r="AD59" s="13">
        <v>0</v>
      </c>
      <c r="AE59" s="13">
        <f>VLOOKUP(A:A,[1]TDSheet!$A:$AF,32,0)</f>
        <v>225.6</v>
      </c>
      <c r="AF59" s="13">
        <f>VLOOKUP(A:A,[1]TDSheet!$A:$AG,33,0)</f>
        <v>212</v>
      </c>
      <c r="AG59" s="13">
        <f>VLOOKUP(A:A,[1]TDSheet!$A:$W,23,0)</f>
        <v>245.2</v>
      </c>
      <c r="AH59" s="13">
        <f>VLOOKUP(A:A,[3]TDSheet!$A:$D,4,0)</f>
        <v>300</v>
      </c>
      <c r="AI59" s="13">
        <f>VLOOKUP(A:A,[1]TDSheet!$A:$AI,35,0)</f>
        <v>0</v>
      </c>
      <c r="AJ59" s="13">
        <f t="shared" si="15"/>
        <v>250</v>
      </c>
      <c r="AK59" s="13">
        <f t="shared" si="16"/>
        <v>87.5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62.447000000000003</v>
      </c>
      <c r="D60" s="8">
        <v>689.18799999999999</v>
      </c>
      <c r="E60" s="8">
        <v>221.65</v>
      </c>
      <c r="F60" s="8">
        <v>70.393000000000001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225.43799999999999</v>
      </c>
      <c r="K60" s="13">
        <f t="shared" si="11"/>
        <v>-3.7879999999999825</v>
      </c>
      <c r="L60" s="13">
        <f>VLOOKUP(A:A,[1]TDSheet!$A:$V,22,0)</f>
        <v>50</v>
      </c>
      <c r="M60" s="13">
        <f>VLOOKUP(A:A,[1]TDSheet!$A:$X,24,0)</f>
        <v>60</v>
      </c>
      <c r="N60" s="13"/>
      <c r="O60" s="13"/>
      <c r="P60" s="13"/>
      <c r="Q60" s="13"/>
      <c r="R60" s="13"/>
      <c r="S60" s="13"/>
      <c r="T60" s="13"/>
      <c r="U60" s="13"/>
      <c r="V60" s="13"/>
      <c r="W60" s="13">
        <f t="shared" si="12"/>
        <v>44.33</v>
      </c>
      <c r="X60" s="15">
        <v>100</v>
      </c>
      <c r="Y60" s="16">
        <f t="shared" si="13"/>
        <v>6.3251297090006773</v>
      </c>
      <c r="Z60" s="13">
        <f t="shared" si="14"/>
        <v>1.5879314234152944</v>
      </c>
      <c r="AA60" s="13">
        <v>0</v>
      </c>
      <c r="AB60" s="13"/>
      <c r="AC60" s="13"/>
      <c r="AD60" s="13">
        <v>0</v>
      </c>
      <c r="AE60" s="13">
        <f>VLOOKUP(A:A,[1]TDSheet!$A:$AF,32,0)</f>
        <v>42.915599999999998</v>
      </c>
      <c r="AF60" s="13">
        <f>VLOOKUP(A:A,[1]TDSheet!$A:$AG,33,0)</f>
        <v>38.898000000000003</v>
      </c>
      <c r="AG60" s="13">
        <f>VLOOKUP(A:A,[1]TDSheet!$A:$W,23,0)</f>
        <v>41.327000000000005</v>
      </c>
      <c r="AH60" s="13">
        <f>VLOOKUP(A:A,[3]TDSheet!$A:$D,4,0)</f>
        <v>47.905000000000001</v>
      </c>
      <c r="AI60" s="13">
        <f>VLOOKUP(A:A,[1]TDSheet!$A:$AI,35,0)</f>
        <v>0</v>
      </c>
      <c r="AJ60" s="13">
        <f t="shared" si="15"/>
        <v>100</v>
      </c>
      <c r="AK60" s="13">
        <f t="shared" si="16"/>
        <v>100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756</v>
      </c>
      <c r="D61" s="8">
        <v>4853</v>
      </c>
      <c r="E61" s="8">
        <v>2888</v>
      </c>
      <c r="F61" s="8">
        <v>1209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2942</v>
      </c>
      <c r="K61" s="13">
        <f t="shared" si="11"/>
        <v>-54</v>
      </c>
      <c r="L61" s="13">
        <f>VLOOKUP(A:A,[1]TDSheet!$A:$V,22,0)</f>
        <v>500</v>
      </c>
      <c r="M61" s="13">
        <f>VLOOKUP(A:A,[1]TDSheet!$A:$X,24,0)</f>
        <v>700</v>
      </c>
      <c r="N61" s="13"/>
      <c r="O61" s="13"/>
      <c r="P61" s="13"/>
      <c r="Q61" s="13"/>
      <c r="R61" s="13"/>
      <c r="S61" s="13"/>
      <c r="T61" s="13"/>
      <c r="U61" s="13"/>
      <c r="V61" s="13"/>
      <c r="W61" s="13">
        <f t="shared" si="12"/>
        <v>577.6</v>
      </c>
      <c r="X61" s="15">
        <v>900</v>
      </c>
      <c r="Y61" s="16">
        <f t="shared" si="13"/>
        <v>5.7288781163434903</v>
      </c>
      <c r="Z61" s="13">
        <f t="shared" si="14"/>
        <v>2.0931440443213294</v>
      </c>
      <c r="AA61" s="13">
        <v>0</v>
      </c>
      <c r="AB61" s="13"/>
      <c r="AC61" s="13"/>
      <c r="AD61" s="13">
        <v>0</v>
      </c>
      <c r="AE61" s="13">
        <f>VLOOKUP(A:A,[1]TDSheet!$A:$AF,32,0)</f>
        <v>493.4</v>
      </c>
      <c r="AF61" s="13">
        <f>VLOOKUP(A:A,[1]TDSheet!$A:$AG,33,0)</f>
        <v>513.6</v>
      </c>
      <c r="AG61" s="13">
        <f>VLOOKUP(A:A,[1]TDSheet!$A:$W,23,0)</f>
        <v>539.6</v>
      </c>
      <c r="AH61" s="13">
        <f>VLOOKUP(A:A,[3]TDSheet!$A:$D,4,0)</f>
        <v>769</v>
      </c>
      <c r="AI61" s="13" t="e">
        <f>VLOOKUP(A:A,[1]TDSheet!$A:$AI,35,0)</f>
        <v>#N/A</v>
      </c>
      <c r="AJ61" s="13">
        <f t="shared" si="15"/>
        <v>900</v>
      </c>
      <c r="AK61" s="13">
        <f t="shared" si="16"/>
        <v>360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1353</v>
      </c>
      <c r="D62" s="8">
        <v>6532</v>
      </c>
      <c r="E62" s="8">
        <v>3184</v>
      </c>
      <c r="F62" s="8">
        <v>1675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3240</v>
      </c>
      <c r="K62" s="13">
        <f t="shared" si="11"/>
        <v>-56</v>
      </c>
      <c r="L62" s="13">
        <f>VLOOKUP(A:A,[1]TDSheet!$A:$V,22,0)</f>
        <v>600</v>
      </c>
      <c r="M62" s="13">
        <f>VLOOKUP(A:A,[1]TDSheet!$A:$X,24,0)</f>
        <v>800</v>
      </c>
      <c r="N62" s="13"/>
      <c r="O62" s="13"/>
      <c r="P62" s="13"/>
      <c r="Q62" s="13"/>
      <c r="R62" s="13"/>
      <c r="S62" s="13"/>
      <c r="T62" s="13"/>
      <c r="U62" s="13"/>
      <c r="V62" s="13"/>
      <c r="W62" s="13">
        <f t="shared" si="12"/>
        <v>636.79999999999995</v>
      </c>
      <c r="X62" s="15">
        <v>700</v>
      </c>
      <c r="Y62" s="16">
        <f t="shared" si="13"/>
        <v>5.9280778894472368</v>
      </c>
      <c r="Z62" s="13">
        <f t="shared" si="14"/>
        <v>2.6303391959798996</v>
      </c>
      <c r="AA62" s="13">
        <v>0</v>
      </c>
      <c r="AB62" s="13"/>
      <c r="AC62" s="13"/>
      <c r="AD62" s="13">
        <v>0</v>
      </c>
      <c r="AE62" s="13">
        <f>VLOOKUP(A:A,[1]TDSheet!$A:$AF,32,0)</f>
        <v>666</v>
      </c>
      <c r="AF62" s="13">
        <f>VLOOKUP(A:A,[1]TDSheet!$A:$AG,33,0)</f>
        <v>677.4</v>
      </c>
      <c r="AG62" s="13">
        <f>VLOOKUP(A:A,[1]TDSheet!$A:$W,23,0)</f>
        <v>654</v>
      </c>
      <c r="AH62" s="13">
        <f>VLOOKUP(A:A,[3]TDSheet!$A:$D,4,0)</f>
        <v>808</v>
      </c>
      <c r="AI62" s="13" t="e">
        <f>VLOOKUP(A:A,[1]TDSheet!$A:$AI,35,0)</f>
        <v>#N/A</v>
      </c>
      <c r="AJ62" s="13">
        <f t="shared" si="15"/>
        <v>700</v>
      </c>
      <c r="AK62" s="13">
        <f t="shared" si="16"/>
        <v>280</v>
      </c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8</v>
      </c>
      <c r="C63" s="8">
        <v>36.726999999999997</v>
      </c>
      <c r="D63" s="8">
        <v>268.512</v>
      </c>
      <c r="E63" s="8">
        <v>68.64</v>
      </c>
      <c r="F63" s="8">
        <v>72.897999999999996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70.206000000000003</v>
      </c>
      <c r="K63" s="13">
        <f t="shared" si="11"/>
        <v>-1.5660000000000025</v>
      </c>
      <c r="L63" s="13">
        <f>VLOOKUP(A:A,[1]TDSheet!$A:$V,22,0)</f>
        <v>20</v>
      </c>
      <c r="M63" s="13">
        <f>VLOOKUP(A:A,[1]TDSheet!$A:$X,24,0)</f>
        <v>20</v>
      </c>
      <c r="N63" s="13"/>
      <c r="O63" s="13"/>
      <c r="P63" s="13"/>
      <c r="Q63" s="13"/>
      <c r="R63" s="13"/>
      <c r="S63" s="13"/>
      <c r="T63" s="13"/>
      <c r="U63" s="13"/>
      <c r="V63" s="13"/>
      <c r="W63" s="13">
        <f t="shared" si="12"/>
        <v>13.728</v>
      </c>
      <c r="X63" s="15"/>
      <c r="Y63" s="16">
        <f t="shared" si="13"/>
        <v>8.2239219114219111</v>
      </c>
      <c r="Z63" s="13">
        <f t="shared" si="14"/>
        <v>5.3101689976689972</v>
      </c>
      <c r="AA63" s="13">
        <v>0</v>
      </c>
      <c r="AB63" s="13"/>
      <c r="AC63" s="13"/>
      <c r="AD63" s="13">
        <v>0</v>
      </c>
      <c r="AE63" s="13">
        <f>VLOOKUP(A:A,[1]TDSheet!$A:$AF,32,0)</f>
        <v>14.801599999999999</v>
      </c>
      <c r="AF63" s="13">
        <f>VLOOKUP(A:A,[1]TDSheet!$A:$AG,33,0)</f>
        <v>12.298</v>
      </c>
      <c r="AG63" s="13">
        <f>VLOOKUP(A:A,[1]TDSheet!$A:$W,23,0)</f>
        <v>15.300999999999998</v>
      </c>
      <c r="AH63" s="13">
        <f>VLOOKUP(A:A,[3]TDSheet!$A:$D,4,0)</f>
        <v>7.8650000000000002</v>
      </c>
      <c r="AI63" s="13">
        <f>VLOOKUP(A:A,[1]TDSheet!$A:$AI,35,0)</f>
        <v>0</v>
      </c>
      <c r="AJ63" s="13">
        <f t="shared" si="15"/>
        <v>0</v>
      </c>
      <c r="AK63" s="13">
        <f t="shared" si="16"/>
        <v>0</v>
      </c>
      <c r="AL63" s="13"/>
      <c r="AM63" s="13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538.27700000000004</v>
      </c>
      <c r="D64" s="8">
        <v>800.53800000000001</v>
      </c>
      <c r="E64" s="17">
        <v>464</v>
      </c>
      <c r="F64" s="18">
        <v>203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156.011</v>
      </c>
      <c r="K64" s="13">
        <f t="shared" si="11"/>
        <v>307.98900000000003</v>
      </c>
      <c r="L64" s="13">
        <f>VLOOKUP(A:A,[1]TDSheet!$A:$V,22,0)</f>
        <v>80</v>
      </c>
      <c r="M64" s="13">
        <f>VLOOKUP(A:A,[1]TDSheet!$A:$X,24,0)</f>
        <v>120</v>
      </c>
      <c r="N64" s="13"/>
      <c r="O64" s="13"/>
      <c r="P64" s="13"/>
      <c r="Q64" s="13"/>
      <c r="R64" s="13"/>
      <c r="S64" s="13"/>
      <c r="T64" s="13"/>
      <c r="U64" s="13"/>
      <c r="V64" s="13"/>
      <c r="W64" s="13">
        <f t="shared" si="12"/>
        <v>92.8</v>
      </c>
      <c r="X64" s="15">
        <v>150</v>
      </c>
      <c r="Y64" s="16">
        <f t="shared" si="13"/>
        <v>5.9590517241379315</v>
      </c>
      <c r="Z64" s="13">
        <f t="shared" si="14"/>
        <v>2.1875</v>
      </c>
      <c r="AA64" s="13">
        <v>0</v>
      </c>
      <c r="AB64" s="13"/>
      <c r="AC64" s="13"/>
      <c r="AD64" s="13">
        <v>0</v>
      </c>
      <c r="AE64" s="13">
        <f>VLOOKUP(A:A,[1]TDSheet!$A:$AF,32,0)</f>
        <v>70.599999999999994</v>
      </c>
      <c r="AF64" s="13">
        <f>VLOOKUP(A:A,[1]TDSheet!$A:$AG,33,0)</f>
        <v>86.4</v>
      </c>
      <c r="AG64" s="13">
        <f>VLOOKUP(A:A,[1]TDSheet!$A:$W,23,0)</f>
        <v>84.6126</v>
      </c>
      <c r="AH64" s="13">
        <f>VLOOKUP(A:A,[3]TDSheet!$A:$D,4,0)</f>
        <v>20.02</v>
      </c>
      <c r="AI64" s="13">
        <f>VLOOKUP(A:A,[1]TDSheet!$A:$AI,35,0)</f>
        <v>0</v>
      </c>
      <c r="AJ64" s="13">
        <f t="shared" si="15"/>
        <v>150</v>
      </c>
      <c r="AK64" s="13">
        <f t="shared" si="16"/>
        <v>150</v>
      </c>
      <c r="AL64" s="13"/>
      <c r="AM64" s="13"/>
    </row>
    <row r="65" spans="1:39" s="1" customFormat="1" ht="21.95" customHeight="1" outlineLevel="1" x14ac:dyDescent="0.2">
      <c r="A65" s="7" t="s">
        <v>68</v>
      </c>
      <c r="B65" s="7" t="s">
        <v>14</v>
      </c>
      <c r="C65" s="8">
        <v>327</v>
      </c>
      <c r="D65" s="8">
        <v>4496</v>
      </c>
      <c r="E65" s="8">
        <v>1285</v>
      </c>
      <c r="F65" s="8">
        <v>512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1325</v>
      </c>
      <c r="K65" s="13">
        <f t="shared" si="11"/>
        <v>-40</v>
      </c>
      <c r="L65" s="13">
        <f>VLOOKUP(A:A,[1]TDSheet!$A:$V,22,0)</f>
        <v>300</v>
      </c>
      <c r="M65" s="13">
        <f>VLOOKUP(A:A,[1]TDSheet!$A:$X,24,0)</f>
        <v>350</v>
      </c>
      <c r="N65" s="13"/>
      <c r="O65" s="13"/>
      <c r="P65" s="13"/>
      <c r="Q65" s="13"/>
      <c r="R65" s="13"/>
      <c r="S65" s="13"/>
      <c r="T65" s="13"/>
      <c r="U65" s="13"/>
      <c r="V65" s="13"/>
      <c r="W65" s="13">
        <f t="shared" si="12"/>
        <v>257</v>
      </c>
      <c r="X65" s="15">
        <v>350</v>
      </c>
      <c r="Y65" s="16">
        <f t="shared" si="13"/>
        <v>5.8832684824902728</v>
      </c>
      <c r="Z65" s="13">
        <f t="shared" si="14"/>
        <v>1.9922178988326849</v>
      </c>
      <c r="AA65" s="13">
        <v>0</v>
      </c>
      <c r="AB65" s="13"/>
      <c r="AC65" s="13"/>
      <c r="AD65" s="13">
        <v>0</v>
      </c>
      <c r="AE65" s="13">
        <f>VLOOKUP(A:A,[1]TDSheet!$A:$AF,32,0)</f>
        <v>234.8</v>
      </c>
      <c r="AF65" s="13">
        <f>VLOOKUP(A:A,[1]TDSheet!$A:$AG,33,0)</f>
        <v>229.4</v>
      </c>
      <c r="AG65" s="13">
        <f>VLOOKUP(A:A,[1]TDSheet!$A:$W,23,0)</f>
        <v>264.39999999999998</v>
      </c>
      <c r="AH65" s="13">
        <f>VLOOKUP(A:A,[3]TDSheet!$A:$D,4,0)</f>
        <v>298</v>
      </c>
      <c r="AI65" s="13">
        <f>VLOOKUP(A:A,[1]TDSheet!$A:$AI,35,0)</f>
        <v>0</v>
      </c>
      <c r="AJ65" s="13">
        <f t="shared" si="15"/>
        <v>350</v>
      </c>
      <c r="AK65" s="13">
        <f t="shared" si="16"/>
        <v>122.49999999999999</v>
      </c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347</v>
      </c>
      <c r="D66" s="8">
        <v>5932</v>
      </c>
      <c r="E66" s="8">
        <v>1711</v>
      </c>
      <c r="F66" s="8">
        <v>857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1745</v>
      </c>
      <c r="K66" s="13">
        <f t="shared" si="11"/>
        <v>-34</v>
      </c>
      <c r="L66" s="13">
        <f>VLOOKUP(A:A,[1]TDSheet!$A:$V,22,0)</f>
        <v>300</v>
      </c>
      <c r="M66" s="13">
        <f>VLOOKUP(A:A,[1]TDSheet!$A:$X,24,0)</f>
        <v>450</v>
      </c>
      <c r="N66" s="13"/>
      <c r="O66" s="13"/>
      <c r="P66" s="13"/>
      <c r="Q66" s="13"/>
      <c r="R66" s="13"/>
      <c r="S66" s="13"/>
      <c r="T66" s="13"/>
      <c r="U66" s="13"/>
      <c r="V66" s="13"/>
      <c r="W66" s="13">
        <f t="shared" si="12"/>
        <v>342.2</v>
      </c>
      <c r="X66" s="15">
        <v>400</v>
      </c>
      <c r="Y66" s="16">
        <f t="shared" si="13"/>
        <v>5.8649912331969611</v>
      </c>
      <c r="Z66" s="13">
        <f t="shared" si="14"/>
        <v>2.5043834015195792</v>
      </c>
      <c r="AA66" s="13">
        <v>0</v>
      </c>
      <c r="AB66" s="13"/>
      <c r="AC66" s="13"/>
      <c r="AD66" s="13">
        <v>0</v>
      </c>
      <c r="AE66" s="13">
        <f>VLOOKUP(A:A,[1]TDSheet!$A:$AF,32,0)</f>
        <v>325.60000000000002</v>
      </c>
      <c r="AF66" s="13">
        <f>VLOOKUP(A:A,[1]TDSheet!$A:$AG,33,0)</f>
        <v>286.8</v>
      </c>
      <c r="AG66" s="13">
        <f>VLOOKUP(A:A,[1]TDSheet!$A:$W,23,0)</f>
        <v>348.6</v>
      </c>
      <c r="AH66" s="13">
        <f>VLOOKUP(A:A,[3]TDSheet!$A:$D,4,0)</f>
        <v>422</v>
      </c>
      <c r="AI66" s="13">
        <f>VLOOKUP(A:A,[1]TDSheet!$A:$AI,35,0)</f>
        <v>0</v>
      </c>
      <c r="AJ66" s="13">
        <f t="shared" si="15"/>
        <v>400</v>
      </c>
      <c r="AK66" s="13">
        <f t="shared" si="16"/>
        <v>140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14</v>
      </c>
      <c r="C67" s="8">
        <v>361</v>
      </c>
      <c r="D67" s="8">
        <v>2531</v>
      </c>
      <c r="E67" s="8">
        <v>1009</v>
      </c>
      <c r="F67" s="8">
        <v>232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1050</v>
      </c>
      <c r="K67" s="13">
        <f t="shared" si="11"/>
        <v>-41</v>
      </c>
      <c r="L67" s="13">
        <f>VLOOKUP(A:A,[1]TDSheet!$A:$V,22,0)</f>
        <v>500</v>
      </c>
      <c r="M67" s="13">
        <f>VLOOKUP(A:A,[1]TDSheet!$A:$X,24,0)</f>
        <v>250</v>
      </c>
      <c r="N67" s="13"/>
      <c r="O67" s="13"/>
      <c r="P67" s="13"/>
      <c r="Q67" s="13"/>
      <c r="R67" s="13"/>
      <c r="S67" s="13"/>
      <c r="T67" s="13"/>
      <c r="U67" s="13"/>
      <c r="V67" s="13"/>
      <c r="W67" s="13">
        <f t="shared" si="12"/>
        <v>201.8</v>
      </c>
      <c r="X67" s="15">
        <v>200</v>
      </c>
      <c r="Y67" s="16">
        <f t="shared" si="13"/>
        <v>5.8572844400396429</v>
      </c>
      <c r="Z67" s="13">
        <f t="shared" si="14"/>
        <v>1.1496531219028741</v>
      </c>
      <c r="AA67" s="13">
        <v>0</v>
      </c>
      <c r="AB67" s="13"/>
      <c r="AC67" s="13"/>
      <c r="AD67" s="13">
        <v>0</v>
      </c>
      <c r="AE67" s="13">
        <f>VLOOKUP(A:A,[1]TDSheet!$A:$AF,32,0)</f>
        <v>192.4</v>
      </c>
      <c r="AF67" s="13">
        <f>VLOOKUP(A:A,[1]TDSheet!$A:$AG,33,0)</f>
        <v>191.4</v>
      </c>
      <c r="AG67" s="13">
        <f>VLOOKUP(A:A,[1]TDSheet!$A:$W,23,0)</f>
        <v>210.2</v>
      </c>
      <c r="AH67" s="13">
        <f>VLOOKUP(A:A,[3]TDSheet!$A:$D,4,0)</f>
        <v>304</v>
      </c>
      <c r="AI67" s="13" t="str">
        <f>VLOOKUP(A:A,[1]TDSheet!$A:$AI,35,0)</f>
        <v>м-300</v>
      </c>
      <c r="AJ67" s="13">
        <f t="shared" si="15"/>
        <v>200</v>
      </c>
      <c r="AK67" s="13">
        <f t="shared" si="16"/>
        <v>80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51.84</v>
      </c>
      <c r="D68" s="8">
        <v>725.43200000000002</v>
      </c>
      <c r="E68" s="8">
        <v>349.68099999999998</v>
      </c>
      <c r="F68" s="8">
        <v>142.63499999999999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368.95400000000001</v>
      </c>
      <c r="K68" s="13">
        <f t="shared" si="11"/>
        <v>-19.273000000000025</v>
      </c>
      <c r="L68" s="13">
        <f>VLOOKUP(A:A,[1]TDSheet!$A:$V,22,0)</f>
        <v>40</v>
      </c>
      <c r="M68" s="13">
        <f>VLOOKUP(A:A,[1]TDSheet!$A:$X,24,0)</f>
        <v>70</v>
      </c>
      <c r="N68" s="13"/>
      <c r="O68" s="13"/>
      <c r="P68" s="13"/>
      <c r="Q68" s="13"/>
      <c r="R68" s="13"/>
      <c r="S68" s="13"/>
      <c r="T68" s="13"/>
      <c r="U68" s="13"/>
      <c r="V68" s="13"/>
      <c r="W68" s="13">
        <f t="shared" si="12"/>
        <v>50.496799999999993</v>
      </c>
      <c r="X68" s="15">
        <v>50</v>
      </c>
      <c r="Y68" s="16">
        <f t="shared" si="13"/>
        <v>5.9931520413174706</v>
      </c>
      <c r="Z68" s="13">
        <f t="shared" si="14"/>
        <v>2.8246344322808574</v>
      </c>
      <c r="AA68" s="13">
        <f>VLOOKUP(A:A,[4]TDSheet!$A:$D,4,0)</f>
        <v>97.197000000000003</v>
      </c>
      <c r="AB68" s="13"/>
      <c r="AC68" s="13"/>
      <c r="AD68" s="13">
        <v>0</v>
      </c>
      <c r="AE68" s="13">
        <f>VLOOKUP(A:A,[1]TDSheet!$A:$AF,32,0)</f>
        <v>30.448199999999996</v>
      </c>
      <c r="AF68" s="13">
        <f>VLOOKUP(A:A,[1]TDSheet!$A:$AG,33,0)</f>
        <v>38.183399999999999</v>
      </c>
      <c r="AG68" s="13">
        <f>VLOOKUP(A:A,[1]TDSheet!$A:$W,23,0)</f>
        <v>46.734200000000001</v>
      </c>
      <c r="AH68" s="13">
        <f>VLOOKUP(A:A,[3]TDSheet!$A:$D,4,0)</f>
        <v>92.667000000000002</v>
      </c>
      <c r="AI68" s="13" t="e">
        <f>VLOOKUP(A:A,[1]TDSheet!$A:$AI,35,0)</f>
        <v>#N/A</v>
      </c>
      <c r="AJ68" s="13">
        <f t="shared" si="15"/>
        <v>50</v>
      </c>
      <c r="AK68" s="13">
        <f t="shared" si="16"/>
        <v>50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161.86000000000001</v>
      </c>
      <c r="D69" s="8">
        <v>1364.7809999999999</v>
      </c>
      <c r="E69" s="8">
        <v>755.34</v>
      </c>
      <c r="F69" s="8">
        <v>490.62599999999998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766.88099999999997</v>
      </c>
      <c r="K69" s="13">
        <f t="shared" si="11"/>
        <v>-11.54099999999994</v>
      </c>
      <c r="L69" s="13">
        <f>VLOOKUP(A:A,[1]TDSheet!$A:$V,22,0)</f>
        <v>170</v>
      </c>
      <c r="M69" s="13">
        <f>VLOOKUP(A:A,[1]TDSheet!$A:$X,24,0)</f>
        <v>240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f t="shared" si="12"/>
        <v>133.55599999999998</v>
      </c>
      <c r="X69" s="15"/>
      <c r="Y69" s="16">
        <f t="shared" si="13"/>
        <v>6.7434334661115942</v>
      </c>
      <c r="Z69" s="13">
        <f t="shared" si="14"/>
        <v>3.6735601545419154</v>
      </c>
      <c r="AA69" s="13">
        <f>VLOOKUP(A:A,[4]TDSheet!$A:$D,4,0)</f>
        <v>87.56</v>
      </c>
      <c r="AB69" s="13"/>
      <c r="AC69" s="13"/>
      <c r="AD69" s="13">
        <v>0</v>
      </c>
      <c r="AE69" s="13">
        <f>VLOOKUP(A:A,[1]TDSheet!$A:$AF,32,0)</f>
        <v>157.24039999999999</v>
      </c>
      <c r="AF69" s="13">
        <f>VLOOKUP(A:A,[1]TDSheet!$A:$AG,33,0)</f>
        <v>168.529</v>
      </c>
      <c r="AG69" s="13">
        <f>VLOOKUP(A:A,[1]TDSheet!$A:$W,23,0)</f>
        <v>161.79500000000002</v>
      </c>
      <c r="AH69" s="13">
        <f>VLOOKUP(A:A,[3]TDSheet!$A:$D,4,0)</f>
        <v>123.30500000000001</v>
      </c>
      <c r="AI69" s="13" t="str">
        <f>VLOOKUP(A:A,[1]TDSheet!$A:$AI,35,0)</f>
        <v>оконч</v>
      </c>
      <c r="AJ69" s="13">
        <f t="shared" si="15"/>
        <v>0</v>
      </c>
      <c r="AK69" s="13">
        <f t="shared" si="16"/>
        <v>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26.509</v>
      </c>
      <c r="D70" s="8">
        <v>181.21799999999999</v>
      </c>
      <c r="E70" s="8">
        <v>61.502000000000002</v>
      </c>
      <c r="F70" s="8">
        <v>73.06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65.936000000000007</v>
      </c>
      <c r="K70" s="13">
        <f t="shared" si="11"/>
        <v>-4.4340000000000046</v>
      </c>
      <c r="L70" s="13">
        <f>VLOOKUP(A:A,[1]TDSheet!$A:$V,22,0)</f>
        <v>20</v>
      </c>
      <c r="M70" s="13">
        <f>VLOOKUP(A:A,[1]TDSheet!$A:$X,24,0)</f>
        <v>20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f t="shared" si="12"/>
        <v>12.3004</v>
      </c>
      <c r="X70" s="15"/>
      <c r="Y70" s="16">
        <f t="shared" si="13"/>
        <v>9.1915710058209488</v>
      </c>
      <c r="Z70" s="13">
        <f t="shared" si="14"/>
        <v>5.9396442392117335</v>
      </c>
      <c r="AA70" s="13">
        <v>0</v>
      </c>
      <c r="AB70" s="13"/>
      <c r="AC70" s="13"/>
      <c r="AD70" s="13">
        <v>0</v>
      </c>
      <c r="AE70" s="13">
        <f>VLOOKUP(A:A,[1]TDSheet!$A:$AF,32,0)</f>
        <v>14.3888</v>
      </c>
      <c r="AF70" s="13">
        <f>VLOOKUP(A:A,[1]TDSheet!$A:$AG,33,0)</f>
        <v>16.8</v>
      </c>
      <c r="AG70" s="13">
        <f>VLOOKUP(A:A,[1]TDSheet!$A:$W,23,0)</f>
        <v>15.900399999999999</v>
      </c>
      <c r="AH70" s="13">
        <f>VLOOKUP(A:A,[3]TDSheet!$A:$D,4,0)</f>
        <v>22.5</v>
      </c>
      <c r="AI70" s="13" t="str">
        <f>VLOOKUP(A:A,[1]TDSheet!$A:$AI,35,0)</f>
        <v>увел</v>
      </c>
      <c r="AJ70" s="13">
        <f t="shared" si="15"/>
        <v>0</v>
      </c>
      <c r="AK70" s="13">
        <f t="shared" si="16"/>
        <v>0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928.89599999999996</v>
      </c>
      <c r="D71" s="8">
        <v>4948.7709999999997</v>
      </c>
      <c r="E71" s="8">
        <v>2268.7199999999998</v>
      </c>
      <c r="F71" s="8">
        <v>592.36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2288.6370000000002</v>
      </c>
      <c r="K71" s="13">
        <f t="shared" si="11"/>
        <v>-19.917000000000371</v>
      </c>
      <c r="L71" s="13">
        <f>VLOOKUP(A:A,[1]TDSheet!$A:$V,22,0)</f>
        <v>400</v>
      </c>
      <c r="M71" s="13">
        <f>VLOOKUP(A:A,[1]TDSheet!$A:$X,24,0)</f>
        <v>600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f t="shared" si="12"/>
        <v>453.74399999999997</v>
      </c>
      <c r="X71" s="15">
        <v>1000</v>
      </c>
      <c r="Y71" s="16">
        <f t="shared" si="13"/>
        <v>5.7132656299587437</v>
      </c>
      <c r="Z71" s="13">
        <f t="shared" si="14"/>
        <v>1.3054938467505908</v>
      </c>
      <c r="AA71" s="13">
        <v>0</v>
      </c>
      <c r="AB71" s="13"/>
      <c r="AC71" s="13"/>
      <c r="AD71" s="13">
        <v>0</v>
      </c>
      <c r="AE71" s="13">
        <f>VLOOKUP(A:A,[1]TDSheet!$A:$AF,32,0)</f>
        <v>367.93340000000001</v>
      </c>
      <c r="AF71" s="13">
        <f>VLOOKUP(A:A,[1]TDSheet!$A:$AG,33,0)</f>
        <v>411.86</v>
      </c>
      <c r="AG71" s="13">
        <f>VLOOKUP(A:A,[1]TDSheet!$A:$W,23,0)</f>
        <v>418.28959999999995</v>
      </c>
      <c r="AH71" s="13">
        <f>VLOOKUP(A:A,[3]TDSheet!$A:$D,4,0)</f>
        <v>604.16999999999996</v>
      </c>
      <c r="AI71" s="13" t="str">
        <f>VLOOKUP(A:A,[1]TDSheet!$A:$AI,35,0)</f>
        <v>апр яб</v>
      </c>
      <c r="AJ71" s="13">
        <f t="shared" si="15"/>
        <v>1000</v>
      </c>
      <c r="AK71" s="13">
        <f t="shared" si="16"/>
        <v>1000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463</v>
      </c>
      <c r="D72" s="8">
        <v>14934</v>
      </c>
      <c r="E72" s="8">
        <v>3165</v>
      </c>
      <c r="F72" s="8">
        <v>2320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3792</v>
      </c>
      <c r="K72" s="13">
        <f t="shared" ref="K72:K119" si="17">E72-J72</f>
        <v>-627</v>
      </c>
      <c r="L72" s="13">
        <f>VLOOKUP(A:A,[1]TDSheet!$A:$V,22,0)</f>
        <v>800</v>
      </c>
      <c r="M72" s="13">
        <f>VLOOKUP(A:A,[1]TDSheet!$A:$X,24,0)</f>
        <v>800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f t="shared" ref="W72:W119" si="18">(E72-AA72-AD72)/5</f>
        <v>633</v>
      </c>
      <c r="X72" s="15"/>
      <c r="Y72" s="16">
        <f t="shared" ref="Y72:Y119" si="19">(F72+L72+M72+X72)/W72</f>
        <v>6.1927330173775674</v>
      </c>
      <c r="Z72" s="13">
        <f t="shared" ref="Z72:Z119" si="20">F72/W72</f>
        <v>3.6650868878357028</v>
      </c>
      <c r="AA72" s="13">
        <v>0</v>
      </c>
      <c r="AB72" s="13"/>
      <c r="AC72" s="13"/>
      <c r="AD72" s="13">
        <v>0</v>
      </c>
      <c r="AE72" s="13">
        <f>VLOOKUP(A:A,[1]TDSheet!$A:$AF,32,0)</f>
        <v>609.6</v>
      </c>
      <c r="AF72" s="13">
        <f>VLOOKUP(A:A,[1]TDSheet!$A:$AG,33,0)</f>
        <v>626.20000000000005</v>
      </c>
      <c r="AG72" s="13">
        <f>VLOOKUP(A:A,[1]TDSheet!$A:$W,23,0)</f>
        <v>726.2</v>
      </c>
      <c r="AH72" s="13">
        <f>VLOOKUP(A:A,[3]TDSheet!$A:$D,4,0)</f>
        <v>728</v>
      </c>
      <c r="AI72" s="13" t="str">
        <f>VLOOKUP(A:A,[1]TDSheet!$A:$AI,35,0)</f>
        <v>оконч</v>
      </c>
      <c r="AJ72" s="13">
        <f t="shared" ref="AJ72:AJ119" si="21">X72+T72</f>
        <v>0</v>
      </c>
      <c r="AK72" s="13">
        <f t="shared" ref="AK72:AK119" si="22">AJ72*H72</f>
        <v>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1829</v>
      </c>
      <c r="D73" s="8">
        <v>5411</v>
      </c>
      <c r="E73" s="8">
        <v>3568</v>
      </c>
      <c r="F73" s="8">
        <v>1808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3587</v>
      </c>
      <c r="K73" s="13">
        <f t="shared" si="17"/>
        <v>-19</v>
      </c>
      <c r="L73" s="13">
        <f>VLOOKUP(A:A,[1]TDSheet!$A:$V,22,0)</f>
        <v>800</v>
      </c>
      <c r="M73" s="13">
        <f>VLOOKUP(A:A,[1]TDSheet!$A:$X,24,0)</f>
        <v>1000</v>
      </c>
      <c r="N73" s="13"/>
      <c r="O73" s="13"/>
      <c r="P73" s="13"/>
      <c r="Q73" s="13"/>
      <c r="R73" s="13"/>
      <c r="S73" s="13"/>
      <c r="T73" s="13">
        <v>400</v>
      </c>
      <c r="U73" s="13"/>
      <c r="V73" s="13"/>
      <c r="W73" s="13">
        <f t="shared" si="18"/>
        <v>651.6</v>
      </c>
      <c r="X73" s="15">
        <v>1000</v>
      </c>
      <c r="Y73" s="16">
        <f t="shared" si="19"/>
        <v>7.0718232044198892</v>
      </c>
      <c r="Z73" s="13">
        <f t="shared" si="20"/>
        <v>2.7747084100675261</v>
      </c>
      <c r="AA73" s="13">
        <v>0</v>
      </c>
      <c r="AB73" s="13"/>
      <c r="AC73" s="13"/>
      <c r="AD73" s="13">
        <f>VLOOKUP(A:A,[5]TDSheet!$A:$D,4,0)</f>
        <v>310</v>
      </c>
      <c r="AE73" s="13">
        <f>VLOOKUP(A:A,[1]TDSheet!$A:$AF,32,0)</f>
        <v>640.6</v>
      </c>
      <c r="AF73" s="13">
        <f>VLOOKUP(A:A,[1]TDSheet!$A:$AG,33,0)</f>
        <v>598.20000000000005</v>
      </c>
      <c r="AG73" s="13">
        <f>VLOOKUP(A:A,[1]TDSheet!$A:$W,23,0)</f>
        <v>655.6</v>
      </c>
      <c r="AH73" s="13">
        <f>VLOOKUP(A:A,[3]TDSheet!$A:$D,4,0)</f>
        <v>713</v>
      </c>
      <c r="AI73" s="13" t="str">
        <f>VLOOKUP(A:A,[1]TDSheet!$A:$AI,35,0)</f>
        <v>апр яб</v>
      </c>
      <c r="AJ73" s="13">
        <f t="shared" si="21"/>
        <v>1400</v>
      </c>
      <c r="AK73" s="13">
        <f t="shared" si="22"/>
        <v>630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555</v>
      </c>
      <c r="D74" s="8">
        <v>4150</v>
      </c>
      <c r="E74" s="8">
        <v>669</v>
      </c>
      <c r="F74" s="8">
        <v>235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1135</v>
      </c>
      <c r="K74" s="13">
        <f t="shared" si="17"/>
        <v>-466</v>
      </c>
      <c r="L74" s="13">
        <f>VLOOKUP(A:A,[1]TDSheet!$A:$V,22,0)</f>
        <v>150</v>
      </c>
      <c r="M74" s="13">
        <f>VLOOKUP(A:A,[1]TDSheet!$A:$X,24,0)</f>
        <v>150</v>
      </c>
      <c r="N74" s="13"/>
      <c r="O74" s="13"/>
      <c r="P74" s="13"/>
      <c r="Q74" s="13"/>
      <c r="R74" s="13"/>
      <c r="S74" s="13"/>
      <c r="T74" s="13"/>
      <c r="U74" s="13"/>
      <c r="V74" s="13"/>
      <c r="W74" s="13">
        <f t="shared" si="18"/>
        <v>133.80000000000001</v>
      </c>
      <c r="X74" s="15">
        <v>300</v>
      </c>
      <c r="Y74" s="16">
        <f t="shared" si="19"/>
        <v>6.2406576980568005</v>
      </c>
      <c r="Z74" s="13">
        <f t="shared" si="20"/>
        <v>1.7563527653213751</v>
      </c>
      <c r="AA74" s="13">
        <v>0</v>
      </c>
      <c r="AB74" s="13"/>
      <c r="AC74" s="13"/>
      <c r="AD74" s="13">
        <v>0</v>
      </c>
      <c r="AE74" s="13">
        <f>VLOOKUP(A:A,[1]TDSheet!$A:$AF,32,0)</f>
        <v>207.6</v>
      </c>
      <c r="AF74" s="13">
        <f>VLOOKUP(A:A,[1]TDSheet!$A:$AG,33,0)</f>
        <v>194.4</v>
      </c>
      <c r="AG74" s="13">
        <f>VLOOKUP(A:A,[1]TDSheet!$A:$W,23,0)</f>
        <v>136.80000000000001</v>
      </c>
      <c r="AH74" s="13">
        <f>VLOOKUP(A:A,[3]TDSheet!$A:$D,4,0)</f>
        <v>214</v>
      </c>
      <c r="AI74" s="13" t="str">
        <f>VLOOKUP(A:A,[1]TDSheet!$A:$AI,35,0)</f>
        <v>оконч</v>
      </c>
      <c r="AJ74" s="13">
        <f t="shared" si="21"/>
        <v>300</v>
      </c>
      <c r="AK74" s="13">
        <f t="shared" si="22"/>
        <v>135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97</v>
      </c>
      <c r="D75" s="8">
        <v>1224</v>
      </c>
      <c r="E75" s="8">
        <v>340</v>
      </c>
      <c r="F75" s="8">
        <v>180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588</v>
      </c>
      <c r="K75" s="13">
        <f t="shared" si="17"/>
        <v>-248</v>
      </c>
      <c r="L75" s="13">
        <f>VLOOKUP(A:A,[1]TDSheet!$A:$V,22,0)</f>
        <v>70</v>
      </c>
      <c r="M75" s="13">
        <f>VLOOKUP(A:A,[1]TDSheet!$A:$X,24,0)</f>
        <v>70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f t="shared" si="18"/>
        <v>68</v>
      </c>
      <c r="X75" s="15">
        <v>90</v>
      </c>
      <c r="Y75" s="16">
        <f t="shared" si="19"/>
        <v>6.0294117647058822</v>
      </c>
      <c r="Z75" s="13">
        <f t="shared" si="20"/>
        <v>2.6470588235294117</v>
      </c>
      <c r="AA75" s="13">
        <v>0</v>
      </c>
      <c r="AB75" s="13"/>
      <c r="AC75" s="13"/>
      <c r="AD75" s="13">
        <v>0</v>
      </c>
      <c r="AE75" s="13">
        <f>VLOOKUP(A:A,[1]TDSheet!$A:$AF,32,0)</f>
        <v>66</v>
      </c>
      <c r="AF75" s="13">
        <f>VLOOKUP(A:A,[1]TDSheet!$A:$AG,33,0)</f>
        <v>64.2</v>
      </c>
      <c r="AG75" s="13">
        <f>VLOOKUP(A:A,[1]TDSheet!$A:$W,23,0)</f>
        <v>56</v>
      </c>
      <c r="AH75" s="13">
        <f>VLOOKUP(A:A,[3]TDSheet!$A:$D,4,0)</f>
        <v>107</v>
      </c>
      <c r="AI75" s="13" t="e">
        <f>VLOOKUP(A:A,[1]TDSheet!$A:$AI,35,0)</f>
        <v>#N/A</v>
      </c>
      <c r="AJ75" s="13">
        <f t="shared" si="21"/>
        <v>90</v>
      </c>
      <c r="AK75" s="13">
        <f t="shared" si="22"/>
        <v>36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-6</v>
      </c>
      <c r="D76" s="8">
        <v>1148</v>
      </c>
      <c r="E76" s="8">
        <v>400</v>
      </c>
      <c r="F76" s="8">
        <v>118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422</v>
      </c>
      <c r="K76" s="13">
        <f t="shared" si="17"/>
        <v>-22</v>
      </c>
      <c r="L76" s="13">
        <f>VLOOKUP(A:A,[1]TDSheet!$A:$V,22,0)</f>
        <v>0</v>
      </c>
      <c r="M76" s="13">
        <f>VLOOKUP(A:A,[1]TDSheet!$A:$X,24,0)</f>
        <v>80</v>
      </c>
      <c r="N76" s="13"/>
      <c r="O76" s="13"/>
      <c r="P76" s="13"/>
      <c r="Q76" s="13"/>
      <c r="R76" s="13"/>
      <c r="S76" s="13"/>
      <c r="T76" s="13"/>
      <c r="U76" s="13"/>
      <c r="V76" s="13"/>
      <c r="W76" s="13">
        <f t="shared" si="18"/>
        <v>80</v>
      </c>
      <c r="X76" s="15">
        <v>250</v>
      </c>
      <c r="Y76" s="16">
        <f t="shared" si="19"/>
        <v>5.6</v>
      </c>
      <c r="Z76" s="13">
        <f t="shared" si="20"/>
        <v>1.4750000000000001</v>
      </c>
      <c r="AA76" s="13">
        <v>0</v>
      </c>
      <c r="AB76" s="13"/>
      <c r="AC76" s="13"/>
      <c r="AD76" s="13">
        <v>0</v>
      </c>
      <c r="AE76" s="13">
        <f>VLOOKUP(A:A,[1]TDSheet!$A:$AF,32,0)</f>
        <v>68</v>
      </c>
      <c r="AF76" s="13">
        <f>VLOOKUP(A:A,[1]TDSheet!$A:$AG,33,0)</f>
        <v>67.8</v>
      </c>
      <c r="AG76" s="13">
        <f>VLOOKUP(A:A,[1]TDSheet!$A:$W,23,0)</f>
        <v>72.599999999999994</v>
      </c>
      <c r="AH76" s="13">
        <f>VLOOKUP(A:A,[3]TDSheet!$A:$D,4,0)</f>
        <v>134</v>
      </c>
      <c r="AI76" s="13" t="e">
        <f>VLOOKUP(A:A,[1]TDSheet!$A:$AI,35,0)</f>
        <v>#N/A</v>
      </c>
      <c r="AJ76" s="13">
        <f t="shared" si="21"/>
        <v>250</v>
      </c>
      <c r="AK76" s="13">
        <f t="shared" si="22"/>
        <v>100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694.71400000000006</v>
      </c>
      <c r="D77" s="8">
        <v>3825.8780000000002</v>
      </c>
      <c r="E77" s="17">
        <v>1288</v>
      </c>
      <c r="F77" s="18">
        <v>1318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863.74199999999996</v>
      </c>
      <c r="K77" s="13">
        <f t="shared" si="17"/>
        <v>424.25800000000004</v>
      </c>
      <c r="L77" s="13">
        <f>VLOOKUP(A:A,[1]TDSheet!$A:$V,22,0)</f>
        <v>100</v>
      </c>
      <c r="M77" s="13">
        <f>VLOOKUP(A:A,[1]TDSheet!$A:$X,24,0)</f>
        <v>200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f t="shared" si="18"/>
        <v>257.60000000000002</v>
      </c>
      <c r="X77" s="15">
        <v>200</v>
      </c>
      <c r="Y77" s="16">
        <f t="shared" si="19"/>
        <v>7.0574534161490678</v>
      </c>
      <c r="Z77" s="13">
        <f t="shared" si="20"/>
        <v>5.116459627329192</v>
      </c>
      <c r="AA77" s="13">
        <v>0</v>
      </c>
      <c r="AB77" s="13"/>
      <c r="AC77" s="13"/>
      <c r="AD77" s="13">
        <v>0</v>
      </c>
      <c r="AE77" s="13">
        <f>VLOOKUP(A:A,[1]TDSheet!$A:$AF,32,0)</f>
        <v>160.1498</v>
      </c>
      <c r="AF77" s="13">
        <f>VLOOKUP(A:A,[1]TDSheet!$A:$AG,33,0)</f>
        <v>154.73699999999999</v>
      </c>
      <c r="AG77" s="13">
        <f>VLOOKUP(A:A,[1]TDSheet!$A:$W,23,0)</f>
        <v>225.56180000000001</v>
      </c>
      <c r="AH77" s="13">
        <f>VLOOKUP(A:A,[3]TDSheet!$A:$D,4,0)</f>
        <v>246.61</v>
      </c>
      <c r="AI77" s="13" t="str">
        <f>VLOOKUP(A:A,[1]TDSheet!$A:$AI,35,0)</f>
        <v>апр яб</v>
      </c>
      <c r="AJ77" s="13">
        <f t="shared" si="21"/>
        <v>200</v>
      </c>
      <c r="AK77" s="13">
        <f t="shared" si="22"/>
        <v>200</v>
      </c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556</v>
      </c>
      <c r="D78" s="8">
        <v>1139</v>
      </c>
      <c r="E78" s="8">
        <v>345</v>
      </c>
      <c r="F78" s="8">
        <v>734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354</v>
      </c>
      <c r="K78" s="13">
        <f t="shared" si="17"/>
        <v>-9</v>
      </c>
      <c r="L78" s="13">
        <f>VLOOKUP(A:A,[1]TDSheet!$A:$V,22,0)</f>
        <v>0</v>
      </c>
      <c r="M78" s="13">
        <f>VLOOKUP(A:A,[1]TDSheet!$A:$X,24,0)</f>
        <v>0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f t="shared" si="18"/>
        <v>69</v>
      </c>
      <c r="X78" s="15"/>
      <c r="Y78" s="16">
        <f t="shared" si="19"/>
        <v>10.637681159420289</v>
      </c>
      <c r="Z78" s="13">
        <f t="shared" si="20"/>
        <v>10.637681159420289</v>
      </c>
      <c r="AA78" s="13">
        <v>0</v>
      </c>
      <c r="AB78" s="13"/>
      <c r="AC78" s="13"/>
      <c r="AD78" s="13">
        <v>0</v>
      </c>
      <c r="AE78" s="13">
        <f>VLOOKUP(A:A,[1]TDSheet!$A:$AF,32,0)</f>
        <v>48.2</v>
      </c>
      <c r="AF78" s="13">
        <f>VLOOKUP(A:A,[1]TDSheet!$A:$AG,33,0)</f>
        <v>52</v>
      </c>
      <c r="AG78" s="13">
        <f>VLOOKUP(A:A,[1]TDSheet!$A:$W,23,0)</f>
        <v>73.8</v>
      </c>
      <c r="AH78" s="13">
        <f>VLOOKUP(A:A,[3]TDSheet!$A:$D,4,0)</f>
        <v>96</v>
      </c>
      <c r="AI78" s="13" t="e">
        <f>VLOOKUP(A:A,[1]TDSheet!$A:$AI,35,0)</f>
        <v>#N/A</v>
      </c>
      <c r="AJ78" s="13">
        <f t="shared" si="21"/>
        <v>0</v>
      </c>
      <c r="AK78" s="13">
        <f t="shared" si="22"/>
        <v>0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38.133000000000003</v>
      </c>
      <c r="D79" s="8">
        <v>433.65100000000001</v>
      </c>
      <c r="E79" s="8">
        <v>100.155</v>
      </c>
      <c r="F79" s="8">
        <v>156.20400000000001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150.654</v>
      </c>
      <c r="K79" s="13">
        <f t="shared" si="17"/>
        <v>-50.498999999999995</v>
      </c>
      <c r="L79" s="13">
        <f>VLOOKUP(A:A,[1]TDSheet!$A:$V,22,0)</f>
        <v>20</v>
      </c>
      <c r="M79" s="13">
        <f>VLOOKUP(A:A,[1]TDSheet!$A:$X,24,0)</f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f t="shared" si="18"/>
        <v>20.030999999999999</v>
      </c>
      <c r="X79" s="15"/>
      <c r="Y79" s="16">
        <f t="shared" si="19"/>
        <v>8.796565323748192</v>
      </c>
      <c r="Z79" s="13">
        <f t="shared" si="20"/>
        <v>7.7981129249663033</v>
      </c>
      <c r="AA79" s="13">
        <v>0</v>
      </c>
      <c r="AB79" s="13"/>
      <c r="AC79" s="13"/>
      <c r="AD79" s="13">
        <v>0</v>
      </c>
      <c r="AE79" s="13">
        <f>VLOOKUP(A:A,[1]TDSheet!$A:$AF,32,0)</f>
        <v>24.968</v>
      </c>
      <c r="AF79" s="13">
        <f>VLOOKUP(A:A,[1]TDSheet!$A:$AG,33,0)</f>
        <v>28.454799999999999</v>
      </c>
      <c r="AG79" s="13">
        <f>VLOOKUP(A:A,[1]TDSheet!$A:$W,23,0)</f>
        <v>22.7392</v>
      </c>
      <c r="AH79" s="13">
        <f>VLOOKUP(A:A,[3]TDSheet!$A:$D,4,0)</f>
        <v>39.295000000000002</v>
      </c>
      <c r="AI79" s="13" t="e">
        <f>VLOOKUP(A:A,[1]TDSheet!$A:$AI,35,0)</f>
        <v>#N/A</v>
      </c>
      <c r="AJ79" s="13">
        <f t="shared" si="21"/>
        <v>0</v>
      </c>
      <c r="AK79" s="13">
        <f t="shared" si="22"/>
        <v>0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953</v>
      </c>
      <c r="D80" s="8">
        <v>6835</v>
      </c>
      <c r="E80" s="8">
        <v>4019</v>
      </c>
      <c r="F80" s="8">
        <v>1202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4077</v>
      </c>
      <c r="K80" s="13">
        <f t="shared" si="17"/>
        <v>-58</v>
      </c>
      <c r="L80" s="13">
        <f>VLOOKUP(A:A,[1]TDSheet!$A:$V,22,0)</f>
        <v>500</v>
      </c>
      <c r="M80" s="13">
        <f>VLOOKUP(A:A,[1]TDSheet!$A:$X,24,0)</f>
        <v>800</v>
      </c>
      <c r="N80" s="13"/>
      <c r="O80" s="13"/>
      <c r="P80" s="13"/>
      <c r="Q80" s="13"/>
      <c r="R80" s="13"/>
      <c r="S80" s="13"/>
      <c r="T80" s="13">
        <v>1080</v>
      </c>
      <c r="U80" s="13"/>
      <c r="V80" s="13"/>
      <c r="W80" s="13">
        <f t="shared" si="18"/>
        <v>605.79999999999995</v>
      </c>
      <c r="X80" s="15">
        <v>1000</v>
      </c>
      <c r="Y80" s="16">
        <f t="shared" si="19"/>
        <v>5.7807857378672836</v>
      </c>
      <c r="Z80" s="13">
        <f t="shared" si="20"/>
        <v>1.9841531858699242</v>
      </c>
      <c r="AA80" s="13">
        <v>0</v>
      </c>
      <c r="AB80" s="13"/>
      <c r="AC80" s="13"/>
      <c r="AD80" s="13">
        <f>VLOOKUP(A:A,[5]TDSheet!$A:$D,4,0)</f>
        <v>990</v>
      </c>
      <c r="AE80" s="13">
        <f>VLOOKUP(A:A,[1]TDSheet!$A:$AF,32,0)</f>
        <v>535</v>
      </c>
      <c r="AF80" s="13">
        <f>VLOOKUP(A:A,[1]TDSheet!$A:$AG,33,0)</f>
        <v>544.79999999999995</v>
      </c>
      <c r="AG80" s="13">
        <f>VLOOKUP(A:A,[1]TDSheet!$A:$W,23,0)</f>
        <v>594</v>
      </c>
      <c r="AH80" s="13">
        <f>VLOOKUP(A:A,[3]TDSheet!$A:$D,4,0)</f>
        <v>803</v>
      </c>
      <c r="AI80" s="13">
        <f>VLOOKUP(A:A,[1]TDSheet!$A:$AI,35,0)</f>
        <v>0</v>
      </c>
      <c r="AJ80" s="13">
        <f t="shared" si="21"/>
        <v>2080</v>
      </c>
      <c r="AK80" s="13">
        <f t="shared" si="22"/>
        <v>832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558</v>
      </c>
      <c r="D81" s="8">
        <v>3408</v>
      </c>
      <c r="E81" s="8">
        <v>2053</v>
      </c>
      <c r="F81" s="8">
        <v>913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2163</v>
      </c>
      <c r="K81" s="13">
        <f t="shared" si="17"/>
        <v>-110</v>
      </c>
      <c r="L81" s="13">
        <f>VLOOKUP(A:A,[1]TDSheet!$A:$V,22,0)</f>
        <v>300</v>
      </c>
      <c r="M81" s="13">
        <f>VLOOKUP(A:A,[1]TDSheet!$A:$X,24,0)</f>
        <v>500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f t="shared" si="18"/>
        <v>410.6</v>
      </c>
      <c r="X81" s="15">
        <v>700</v>
      </c>
      <c r="Y81" s="16">
        <f t="shared" si="19"/>
        <v>5.8767657087189473</v>
      </c>
      <c r="Z81" s="13">
        <f t="shared" si="20"/>
        <v>2.2235752557233317</v>
      </c>
      <c r="AA81" s="13">
        <v>0</v>
      </c>
      <c r="AB81" s="13"/>
      <c r="AC81" s="13"/>
      <c r="AD81" s="13">
        <v>0</v>
      </c>
      <c r="AE81" s="13">
        <f>VLOOKUP(A:A,[1]TDSheet!$A:$AF,32,0)</f>
        <v>372.6</v>
      </c>
      <c r="AF81" s="13">
        <f>VLOOKUP(A:A,[1]TDSheet!$A:$AG,33,0)</f>
        <v>358.2</v>
      </c>
      <c r="AG81" s="13">
        <f>VLOOKUP(A:A,[1]TDSheet!$A:$W,23,0)</f>
        <v>407.2</v>
      </c>
      <c r="AH81" s="13">
        <f>VLOOKUP(A:A,[3]TDSheet!$A:$D,4,0)</f>
        <v>540</v>
      </c>
      <c r="AI81" s="13">
        <f>VLOOKUP(A:A,[1]TDSheet!$A:$AI,35,0)</f>
        <v>0</v>
      </c>
      <c r="AJ81" s="13">
        <f t="shared" si="21"/>
        <v>700</v>
      </c>
      <c r="AK81" s="13">
        <f t="shared" si="22"/>
        <v>280</v>
      </c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8</v>
      </c>
      <c r="C82" s="8">
        <v>189.92500000000001</v>
      </c>
      <c r="D82" s="8">
        <v>1236.425</v>
      </c>
      <c r="E82" s="8">
        <v>694.26400000000001</v>
      </c>
      <c r="F82" s="8">
        <v>200.45599999999999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698.66800000000001</v>
      </c>
      <c r="K82" s="13">
        <f t="shared" si="17"/>
        <v>-4.4039999999999964</v>
      </c>
      <c r="L82" s="13">
        <f>VLOOKUP(A:A,[1]TDSheet!$A:$V,22,0)</f>
        <v>100</v>
      </c>
      <c r="M82" s="13">
        <f>VLOOKUP(A:A,[1]TDSheet!$A:$X,24,0)</f>
        <v>100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f t="shared" si="18"/>
        <v>87.474400000000003</v>
      </c>
      <c r="X82" s="15">
        <v>120</v>
      </c>
      <c r="Y82" s="16">
        <f t="shared" si="19"/>
        <v>5.9498093156397758</v>
      </c>
      <c r="Z82" s="13">
        <f t="shared" si="20"/>
        <v>2.2915961698508363</v>
      </c>
      <c r="AA82" s="13">
        <f>VLOOKUP(A:A,[4]TDSheet!$A:$D,4,0)</f>
        <v>256.892</v>
      </c>
      <c r="AB82" s="13"/>
      <c r="AC82" s="13"/>
      <c r="AD82" s="13">
        <v>0</v>
      </c>
      <c r="AE82" s="13">
        <f>VLOOKUP(A:A,[1]TDSheet!$A:$AF,32,0)</f>
        <v>83.709800000000001</v>
      </c>
      <c r="AF82" s="13">
        <f>VLOOKUP(A:A,[1]TDSheet!$A:$AG,33,0)</f>
        <v>77.596199999999996</v>
      </c>
      <c r="AG82" s="13">
        <f>VLOOKUP(A:A,[1]TDSheet!$A:$W,23,0)</f>
        <v>87.147800000000004</v>
      </c>
      <c r="AH82" s="13">
        <f>VLOOKUP(A:A,[3]TDSheet!$A:$D,4,0)</f>
        <v>98.01</v>
      </c>
      <c r="AI82" s="13" t="e">
        <f>VLOOKUP(A:A,[1]TDSheet!$A:$AI,35,0)</f>
        <v>#N/A</v>
      </c>
      <c r="AJ82" s="13">
        <f t="shared" si="21"/>
        <v>120</v>
      </c>
      <c r="AK82" s="13">
        <f t="shared" si="22"/>
        <v>120</v>
      </c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48.155000000000001</v>
      </c>
      <c r="D83" s="8">
        <v>724.90800000000002</v>
      </c>
      <c r="E83" s="8">
        <v>336.935</v>
      </c>
      <c r="F83" s="8">
        <v>251.33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404.18200000000002</v>
      </c>
      <c r="K83" s="13">
        <f t="shared" si="17"/>
        <v>-67.247000000000014</v>
      </c>
      <c r="L83" s="13">
        <f>VLOOKUP(A:A,[1]TDSheet!$A:$V,22,0)</f>
        <v>50</v>
      </c>
      <c r="M83" s="13">
        <f>VLOOKUP(A:A,[1]TDSheet!$A:$X,24,0)</f>
        <v>50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f t="shared" si="18"/>
        <v>46.17</v>
      </c>
      <c r="X83" s="15"/>
      <c r="Y83" s="16">
        <f t="shared" si="19"/>
        <v>7.609486679662119</v>
      </c>
      <c r="Z83" s="13">
        <f t="shared" si="20"/>
        <v>5.4435780810049819</v>
      </c>
      <c r="AA83" s="13">
        <f>VLOOKUP(A:A,[4]TDSheet!$A:$D,4,0)</f>
        <v>106.08499999999999</v>
      </c>
      <c r="AB83" s="13"/>
      <c r="AC83" s="13"/>
      <c r="AD83" s="13">
        <v>0</v>
      </c>
      <c r="AE83" s="13">
        <f>VLOOKUP(A:A,[1]TDSheet!$A:$AF,32,0)</f>
        <v>66.84259999999999</v>
      </c>
      <c r="AF83" s="13">
        <f>VLOOKUP(A:A,[1]TDSheet!$A:$AG,33,0)</f>
        <v>56.207399999999993</v>
      </c>
      <c r="AG83" s="13">
        <f>VLOOKUP(A:A,[1]TDSheet!$A:$W,23,0)</f>
        <v>54.2684</v>
      </c>
      <c r="AH83" s="13">
        <f>VLOOKUP(A:A,[3]TDSheet!$A:$D,4,0)</f>
        <v>74.52</v>
      </c>
      <c r="AI83" s="13" t="e">
        <f>VLOOKUP(A:A,[1]TDSheet!$A:$AI,35,0)</f>
        <v>#N/A</v>
      </c>
      <c r="AJ83" s="13">
        <f t="shared" si="21"/>
        <v>0</v>
      </c>
      <c r="AK83" s="13">
        <f t="shared" si="22"/>
        <v>0</v>
      </c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209.298</v>
      </c>
      <c r="D84" s="8">
        <v>1382.0509999999999</v>
      </c>
      <c r="E84" s="8">
        <v>598.58000000000004</v>
      </c>
      <c r="F84" s="8">
        <v>326.94900000000001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631.64599999999996</v>
      </c>
      <c r="K84" s="13">
        <f t="shared" si="17"/>
        <v>-33.065999999999917</v>
      </c>
      <c r="L84" s="13">
        <f>VLOOKUP(A:A,[1]TDSheet!$A:$V,22,0)</f>
        <v>120</v>
      </c>
      <c r="M84" s="13">
        <f>VLOOKUP(A:A,[1]TDSheet!$A:$X,24,0)</f>
        <v>160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f t="shared" si="18"/>
        <v>119.71600000000001</v>
      </c>
      <c r="X84" s="15">
        <v>110</v>
      </c>
      <c r="Y84" s="16">
        <f t="shared" si="19"/>
        <v>5.9887483711450438</v>
      </c>
      <c r="Z84" s="13">
        <f t="shared" si="20"/>
        <v>2.7310384576831837</v>
      </c>
      <c r="AA84" s="13">
        <v>0</v>
      </c>
      <c r="AB84" s="13"/>
      <c r="AC84" s="13"/>
      <c r="AD84" s="13">
        <v>0</v>
      </c>
      <c r="AE84" s="13">
        <f>VLOOKUP(A:A,[1]TDSheet!$A:$AF,32,0)</f>
        <v>117.55760000000001</v>
      </c>
      <c r="AF84" s="13">
        <f>VLOOKUP(A:A,[1]TDSheet!$A:$AG,33,0)</f>
        <v>108.9256</v>
      </c>
      <c r="AG84" s="13">
        <f>VLOOKUP(A:A,[1]TDSheet!$A:$W,23,0)</f>
        <v>128.80000000000001</v>
      </c>
      <c r="AH84" s="13">
        <f>VLOOKUP(A:A,[3]TDSheet!$A:$D,4,0)</f>
        <v>177.39</v>
      </c>
      <c r="AI84" s="13" t="e">
        <f>VLOOKUP(A:A,[1]TDSheet!$A:$AI,35,0)</f>
        <v>#N/A</v>
      </c>
      <c r="AJ84" s="13">
        <f t="shared" si="21"/>
        <v>110</v>
      </c>
      <c r="AK84" s="13">
        <f t="shared" si="22"/>
        <v>110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225.17599999999999</v>
      </c>
      <c r="D85" s="8">
        <v>1294.6610000000001</v>
      </c>
      <c r="E85" s="8">
        <v>596.101</v>
      </c>
      <c r="F85" s="8">
        <v>280.25400000000002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601.90899999999999</v>
      </c>
      <c r="K85" s="13">
        <f t="shared" si="17"/>
        <v>-5.8079999999999927</v>
      </c>
      <c r="L85" s="13">
        <f>VLOOKUP(A:A,[1]TDSheet!$A:$V,22,0)</f>
        <v>100</v>
      </c>
      <c r="M85" s="13">
        <f>VLOOKUP(A:A,[1]TDSheet!$A:$X,24,0)</f>
        <v>130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f t="shared" si="18"/>
        <v>102.85260000000001</v>
      </c>
      <c r="X85" s="15">
        <v>110</v>
      </c>
      <c r="Y85" s="16">
        <f t="shared" si="19"/>
        <v>6.0305135699048931</v>
      </c>
      <c r="Z85" s="13">
        <f t="shared" si="20"/>
        <v>2.7248120125305535</v>
      </c>
      <c r="AA85" s="13">
        <f>VLOOKUP(A:A,[4]TDSheet!$A:$D,4,0)</f>
        <v>81.837999999999994</v>
      </c>
      <c r="AB85" s="13"/>
      <c r="AC85" s="13"/>
      <c r="AD85" s="13">
        <v>0</v>
      </c>
      <c r="AE85" s="13">
        <f>VLOOKUP(A:A,[1]TDSheet!$A:$AF,32,0)</f>
        <v>90.383999999999986</v>
      </c>
      <c r="AF85" s="13">
        <f>VLOOKUP(A:A,[1]TDSheet!$A:$AG,33,0)</f>
        <v>90.386200000000002</v>
      </c>
      <c r="AG85" s="13">
        <f>VLOOKUP(A:A,[1]TDSheet!$A:$W,23,0)</f>
        <v>102.5394</v>
      </c>
      <c r="AH85" s="13">
        <f>VLOOKUP(A:A,[3]TDSheet!$A:$D,4,0)</f>
        <v>109.35</v>
      </c>
      <c r="AI85" s="13" t="e">
        <f>VLOOKUP(A:A,[1]TDSheet!$A:$AI,35,0)</f>
        <v>#N/A</v>
      </c>
      <c r="AJ85" s="13">
        <f t="shared" si="21"/>
        <v>110</v>
      </c>
      <c r="AK85" s="13">
        <f t="shared" si="22"/>
        <v>110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69</v>
      </c>
      <c r="D86" s="8">
        <v>186</v>
      </c>
      <c r="E86" s="8">
        <v>57</v>
      </c>
      <c r="F86" s="8">
        <v>39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61</v>
      </c>
      <c r="K86" s="13">
        <f t="shared" si="17"/>
        <v>-4</v>
      </c>
      <c r="L86" s="13">
        <f>VLOOKUP(A:A,[1]TDSheet!$A:$V,22,0)</f>
        <v>20</v>
      </c>
      <c r="M86" s="13">
        <f>VLOOKUP(A:A,[1]TDSheet!$A:$X,24,0)</f>
        <v>20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f t="shared" si="18"/>
        <v>11.4</v>
      </c>
      <c r="X86" s="15"/>
      <c r="Y86" s="16">
        <f t="shared" si="19"/>
        <v>6.9298245614035086</v>
      </c>
      <c r="Z86" s="13">
        <f t="shared" si="20"/>
        <v>3.4210526315789473</v>
      </c>
      <c r="AA86" s="13">
        <v>0</v>
      </c>
      <c r="AB86" s="13"/>
      <c r="AC86" s="13"/>
      <c r="AD86" s="13">
        <v>0</v>
      </c>
      <c r="AE86" s="13">
        <f>VLOOKUP(A:A,[1]TDSheet!$A:$AF,32,0)</f>
        <v>16.8</v>
      </c>
      <c r="AF86" s="13">
        <f>VLOOKUP(A:A,[1]TDSheet!$A:$AG,33,0)</f>
        <v>14.4</v>
      </c>
      <c r="AG86" s="13">
        <f>VLOOKUP(A:A,[1]TDSheet!$A:$W,23,0)</f>
        <v>12.4</v>
      </c>
      <c r="AH86" s="13">
        <f>VLOOKUP(A:A,[3]TDSheet!$A:$D,4,0)</f>
        <v>15</v>
      </c>
      <c r="AI86" s="13" t="str">
        <f>VLOOKUP(A:A,[1]TDSheet!$A:$AI,35,0)</f>
        <v>ф</v>
      </c>
      <c r="AJ86" s="13">
        <f t="shared" si="21"/>
        <v>0</v>
      </c>
      <c r="AK86" s="13">
        <f t="shared" si="22"/>
        <v>0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69</v>
      </c>
      <c r="D87" s="8">
        <v>515</v>
      </c>
      <c r="E87" s="8">
        <v>118</v>
      </c>
      <c r="F87" s="8">
        <v>100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136</v>
      </c>
      <c r="K87" s="13">
        <f t="shared" si="17"/>
        <v>-18</v>
      </c>
      <c r="L87" s="13">
        <f>VLOOKUP(A:A,[1]TDSheet!$A:$V,22,0)</f>
        <v>30</v>
      </c>
      <c r="M87" s="13">
        <f>VLOOKUP(A:A,[1]TDSheet!$A:$X,24,0)</f>
        <v>40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f t="shared" si="18"/>
        <v>23.6</v>
      </c>
      <c r="X87" s="15"/>
      <c r="Y87" s="16">
        <f t="shared" si="19"/>
        <v>7.203389830508474</v>
      </c>
      <c r="Z87" s="13">
        <f t="shared" si="20"/>
        <v>4.2372881355932197</v>
      </c>
      <c r="AA87" s="13">
        <v>0</v>
      </c>
      <c r="AB87" s="13"/>
      <c r="AC87" s="13"/>
      <c r="AD87" s="13">
        <v>0</v>
      </c>
      <c r="AE87" s="13">
        <f>VLOOKUP(A:A,[1]TDSheet!$A:$AF,32,0)</f>
        <v>23.4</v>
      </c>
      <c r="AF87" s="13">
        <f>VLOOKUP(A:A,[1]TDSheet!$A:$AG,33,0)</f>
        <v>26.8</v>
      </c>
      <c r="AG87" s="13">
        <f>VLOOKUP(A:A,[1]TDSheet!$A:$W,23,0)</f>
        <v>28.6</v>
      </c>
      <c r="AH87" s="13">
        <f>VLOOKUP(A:A,[3]TDSheet!$A:$D,4,0)</f>
        <v>20</v>
      </c>
      <c r="AI87" s="13" t="str">
        <f>VLOOKUP(A:A,[1]TDSheet!$A:$AI,35,0)</f>
        <v>ф</v>
      </c>
      <c r="AJ87" s="13">
        <f t="shared" si="21"/>
        <v>0</v>
      </c>
      <c r="AK87" s="13">
        <f t="shared" si="22"/>
        <v>0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61</v>
      </c>
      <c r="D88" s="8">
        <v>780</v>
      </c>
      <c r="E88" s="8">
        <v>191</v>
      </c>
      <c r="F88" s="8">
        <v>98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201</v>
      </c>
      <c r="K88" s="13">
        <f t="shared" si="17"/>
        <v>-10</v>
      </c>
      <c r="L88" s="13">
        <f>VLOOKUP(A:A,[1]TDSheet!$A:$V,22,0)</f>
        <v>40</v>
      </c>
      <c r="M88" s="13">
        <f>VLOOKUP(A:A,[1]TDSheet!$A:$X,24,0)</f>
        <v>60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f t="shared" si="18"/>
        <v>38.200000000000003</v>
      </c>
      <c r="X88" s="15">
        <v>40</v>
      </c>
      <c r="Y88" s="16">
        <f t="shared" si="19"/>
        <v>6.2303664921465964</v>
      </c>
      <c r="Z88" s="13">
        <f t="shared" si="20"/>
        <v>2.5654450261780104</v>
      </c>
      <c r="AA88" s="13">
        <v>0</v>
      </c>
      <c r="AB88" s="13"/>
      <c r="AC88" s="13"/>
      <c r="AD88" s="13">
        <v>0</v>
      </c>
      <c r="AE88" s="13">
        <f>VLOOKUP(A:A,[1]TDSheet!$A:$AF,32,0)</f>
        <v>32</v>
      </c>
      <c r="AF88" s="13">
        <f>VLOOKUP(A:A,[1]TDSheet!$A:$AG,33,0)</f>
        <v>41</v>
      </c>
      <c r="AG88" s="13">
        <f>VLOOKUP(A:A,[1]TDSheet!$A:$W,23,0)</f>
        <v>37.6</v>
      </c>
      <c r="AH88" s="13">
        <f>VLOOKUP(A:A,[3]TDSheet!$A:$D,4,0)</f>
        <v>50</v>
      </c>
      <c r="AI88" s="13" t="str">
        <f>VLOOKUP(A:A,[1]TDSheet!$A:$AI,35,0)</f>
        <v>ф</v>
      </c>
      <c r="AJ88" s="13">
        <f t="shared" si="21"/>
        <v>40</v>
      </c>
      <c r="AK88" s="13">
        <f t="shared" si="22"/>
        <v>24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49.713000000000001</v>
      </c>
      <c r="D89" s="8">
        <v>634.11800000000005</v>
      </c>
      <c r="E89" s="8">
        <v>173.351</v>
      </c>
      <c r="F89" s="8">
        <v>171.036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219.065</v>
      </c>
      <c r="K89" s="13">
        <f t="shared" si="17"/>
        <v>-45.713999999999999</v>
      </c>
      <c r="L89" s="13">
        <f>VLOOKUP(A:A,[1]TDSheet!$A:$V,22,0)</f>
        <v>30</v>
      </c>
      <c r="M89" s="13">
        <f>VLOOKUP(A:A,[1]TDSheet!$A:$X,24,0)</f>
        <v>30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f t="shared" si="18"/>
        <v>34.670200000000001</v>
      </c>
      <c r="X89" s="15"/>
      <c r="Y89" s="16">
        <f t="shared" si="19"/>
        <v>6.6638208028797061</v>
      </c>
      <c r="Z89" s="13">
        <f t="shared" si="20"/>
        <v>4.9332279594579784</v>
      </c>
      <c r="AA89" s="13">
        <v>0</v>
      </c>
      <c r="AB89" s="13"/>
      <c r="AC89" s="13"/>
      <c r="AD89" s="13">
        <v>0</v>
      </c>
      <c r="AE89" s="13">
        <f>VLOOKUP(A:A,[1]TDSheet!$A:$AF,32,0)</f>
        <v>50.169599999999996</v>
      </c>
      <c r="AF89" s="13">
        <f>VLOOKUP(A:A,[1]TDSheet!$A:$AG,33,0)</f>
        <v>41.051400000000001</v>
      </c>
      <c r="AG89" s="13">
        <f>VLOOKUP(A:A,[1]TDSheet!$A:$W,23,0)</f>
        <v>39.669200000000004</v>
      </c>
      <c r="AH89" s="13">
        <f>VLOOKUP(A:A,[3]TDSheet!$A:$D,4,0)</f>
        <v>50.008000000000003</v>
      </c>
      <c r="AI89" s="13">
        <f>VLOOKUP(A:A,[1]TDSheet!$A:$AI,35,0)</f>
        <v>0</v>
      </c>
      <c r="AJ89" s="13">
        <f t="shared" si="21"/>
        <v>0</v>
      </c>
      <c r="AK89" s="13">
        <f t="shared" si="22"/>
        <v>0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45.280999999999999</v>
      </c>
      <c r="D90" s="8">
        <v>129.00299999999999</v>
      </c>
      <c r="E90" s="8">
        <v>36.450000000000003</v>
      </c>
      <c r="F90" s="8">
        <v>71.468000000000004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36.551000000000002</v>
      </c>
      <c r="K90" s="13">
        <f t="shared" si="17"/>
        <v>-0.10099999999999909</v>
      </c>
      <c r="L90" s="13">
        <f>VLOOKUP(A:A,[1]TDSheet!$A:$V,22,0)</f>
        <v>30</v>
      </c>
      <c r="M90" s="13">
        <f>VLOOKUP(A:A,[1]TDSheet!$A:$X,24,0)</f>
        <v>20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f t="shared" si="18"/>
        <v>7.2900000000000009</v>
      </c>
      <c r="X90" s="15"/>
      <c r="Y90" s="16">
        <f t="shared" si="19"/>
        <v>16.66227709190672</v>
      </c>
      <c r="Z90" s="13">
        <f t="shared" si="20"/>
        <v>9.8035665294924552</v>
      </c>
      <c r="AA90" s="13">
        <v>0</v>
      </c>
      <c r="AB90" s="13"/>
      <c r="AC90" s="13"/>
      <c r="AD90" s="13">
        <v>0</v>
      </c>
      <c r="AE90" s="13">
        <f>VLOOKUP(A:A,[1]TDSheet!$A:$AF,32,0)</f>
        <v>7.5436000000000005</v>
      </c>
      <c r="AF90" s="13">
        <f>VLOOKUP(A:A,[1]TDSheet!$A:$AG,33,0)</f>
        <v>10.26</v>
      </c>
      <c r="AG90" s="13">
        <f>VLOOKUP(A:A,[1]TDSheet!$A:$W,23,0)</f>
        <v>13.23</v>
      </c>
      <c r="AH90" s="13">
        <f>VLOOKUP(A:A,[3]TDSheet!$A:$D,4,0)</f>
        <v>8.1</v>
      </c>
      <c r="AI90" s="19" t="s">
        <v>147</v>
      </c>
      <c r="AJ90" s="13">
        <f t="shared" si="21"/>
        <v>0</v>
      </c>
      <c r="AK90" s="13">
        <f t="shared" si="22"/>
        <v>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158</v>
      </c>
      <c r="D91" s="8">
        <v>1239</v>
      </c>
      <c r="E91" s="8">
        <v>263</v>
      </c>
      <c r="F91" s="8">
        <v>60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361</v>
      </c>
      <c r="K91" s="13">
        <f t="shared" si="17"/>
        <v>-98</v>
      </c>
      <c r="L91" s="13">
        <f>VLOOKUP(A:A,[1]TDSheet!$A:$V,22,0)</f>
        <v>50</v>
      </c>
      <c r="M91" s="13">
        <f>VLOOKUP(A:A,[1]TDSheet!$A:$X,24,0)</f>
        <v>80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f t="shared" si="18"/>
        <v>52.6</v>
      </c>
      <c r="X91" s="15">
        <v>120</v>
      </c>
      <c r="Y91" s="16">
        <f t="shared" si="19"/>
        <v>5.8935361216730033</v>
      </c>
      <c r="Z91" s="13">
        <f t="shared" si="20"/>
        <v>1.1406844106463878</v>
      </c>
      <c r="AA91" s="13">
        <v>0</v>
      </c>
      <c r="AB91" s="13"/>
      <c r="AC91" s="13"/>
      <c r="AD91" s="13">
        <v>0</v>
      </c>
      <c r="AE91" s="13">
        <f>VLOOKUP(A:A,[1]TDSheet!$A:$AF,32,0)</f>
        <v>66</v>
      </c>
      <c r="AF91" s="13">
        <f>VLOOKUP(A:A,[1]TDSheet!$A:$AG,33,0)</f>
        <v>75.8</v>
      </c>
      <c r="AG91" s="13">
        <f>VLOOKUP(A:A,[1]TDSheet!$A:$W,23,0)</f>
        <v>59</v>
      </c>
      <c r="AH91" s="13">
        <f>VLOOKUP(A:A,[3]TDSheet!$A:$D,4,0)</f>
        <v>46</v>
      </c>
      <c r="AI91" s="13" t="str">
        <f>VLOOKUP(A:A,[1]TDSheet!$A:$AI,35,0)</f>
        <v>ф</v>
      </c>
      <c r="AJ91" s="13">
        <f t="shared" si="21"/>
        <v>120</v>
      </c>
      <c r="AK91" s="13">
        <f t="shared" si="22"/>
        <v>72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138</v>
      </c>
      <c r="D92" s="8">
        <v>1452</v>
      </c>
      <c r="E92" s="8">
        <v>357</v>
      </c>
      <c r="F92" s="8">
        <v>207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382</v>
      </c>
      <c r="K92" s="13">
        <f t="shared" si="17"/>
        <v>-25</v>
      </c>
      <c r="L92" s="13">
        <f>VLOOKUP(A:A,[1]TDSheet!$A:$V,22,0)</f>
        <v>80</v>
      </c>
      <c r="M92" s="13">
        <f>VLOOKUP(A:A,[1]TDSheet!$A:$X,24,0)</f>
        <v>100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f t="shared" si="18"/>
        <v>71.400000000000006</v>
      </c>
      <c r="X92" s="15">
        <v>50</v>
      </c>
      <c r="Y92" s="16">
        <f t="shared" si="19"/>
        <v>6.1204481792717083</v>
      </c>
      <c r="Z92" s="13">
        <f t="shared" si="20"/>
        <v>2.8991596638655461</v>
      </c>
      <c r="AA92" s="13">
        <v>0</v>
      </c>
      <c r="AB92" s="13"/>
      <c r="AC92" s="13"/>
      <c r="AD92" s="13">
        <v>0</v>
      </c>
      <c r="AE92" s="13">
        <f>VLOOKUP(A:A,[1]TDSheet!$A:$AF,32,0)</f>
        <v>62</v>
      </c>
      <c r="AF92" s="13">
        <f>VLOOKUP(A:A,[1]TDSheet!$A:$AG,33,0)</f>
        <v>80.400000000000006</v>
      </c>
      <c r="AG92" s="13">
        <f>VLOOKUP(A:A,[1]TDSheet!$A:$W,23,0)</f>
        <v>76.2</v>
      </c>
      <c r="AH92" s="13">
        <f>VLOOKUP(A:A,[3]TDSheet!$A:$D,4,0)</f>
        <v>77</v>
      </c>
      <c r="AI92" s="13" t="str">
        <f>VLOOKUP(A:A,[1]TDSheet!$A:$AI,35,0)</f>
        <v>ф</v>
      </c>
      <c r="AJ92" s="13">
        <f t="shared" si="21"/>
        <v>50</v>
      </c>
      <c r="AK92" s="13">
        <f t="shared" si="22"/>
        <v>30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680</v>
      </c>
      <c r="D93" s="8">
        <v>2599</v>
      </c>
      <c r="E93" s="8">
        <v>1759</v>
      </c>
      <c r="F93" s="8">
        <v>533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1816</v>
      </c>
      <c r="K93" s="13">
        <f t="shared" si="17"/>
        <v>-57</v>
      </c>
      <c r="L93" s="13">
        <f>VLOOKUP(A:A,[1]TDSheet!$A:$V,22,0)</f>
        <v>300</v>
      </c>
      <c r="M93" s="13">
        <f>VLOOKUP(A:A,[1]TDSheet!$A:$X,24,0)</f>
        <v>500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f t="shared" si="18"/>
        <v>351.8</v>
      </c>
      <c r="X93" s="15">
        <v>600</v>
      </c>
      <c r="Y93" s="16">
        <f t="shared" si="19"/>
        <v>5.4945992040932348</v>
      </c>
      <c r="Z93" s="13">
        <f t="shared" si="20"/>
        <v>1.5150653780557135</v>
      </c>
      <c r="AA93" s="13">
        <v>0</v>
      </c>
      <c r="AB93" s="13"/>
      <c r="AC93" s="13"/>
      <c r="AD93" s="13">
        <v>0</v>
      </c>
      <c r="AE93" s="13">
        <f>VLOOKUP(A:A,[1]TDSheet!$A:$AF,32,0)</f>
        <v>323.60000000000002</v>
      </c>
      <c r="AF93" s="13">
        <f>VLOOKUP(A:A,[1]TDSheet!$A:$AG,33,0)</f>
        <v>322.2</v>
      </c>
      <c r="AG93" s="13">
        <f>VLOOKUP(A:A,[1]TDSheet!$A:$W,23,0)</f>
        <v>320.2</v>
      </c>
      <c r="AH93" s="13">
        <f>VLOOKUP(A:A,[3]TDSheet!$A:$D,4,0)</f>
        <v>412</v>
      </c>
      <c r="AI93" s="13">
        <f>VLOOKUP(A:A,[1]TDSheet!$A:$AI,35,0)</f>
        <v>0</v>
      </c>
      <c r="AJ93" s="13">
        <f t="shared" si="21"/>
        <v>600</v>
      </c>
      <c r="AK93" s="13">
        <f t="shared" si="22"/>
        <v>168.00000000000003</v>
      </c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797</v>
      </c>
      <c r="D94" s="8">
        <v>417</v>
      </c>
      <c r="E94" s="8">
        <v>505</v>
      </c>
      <c r="F94" s="8">
        <v>321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516</v>
      </c>
      <c r="K94" s="13">
        <f t="shared" si="17"/>
        <v>-11</v>
      </c>
      <c r="L94" s="13">
        <f>VLOOKUP(A:A,[1]TDSheet!$A:$V,22,0)</f>
        <v>60</v>
      </c>
      <c r="M94" s="13">
        <f>VLOOKUP(A:A,[1]TDSheet!$A:$X,24,0)</f>
        <v>120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f t="shared" si="18"/>
        <v>101</v>
      </c>
      <c r="X94" s="15">
        <v>100</v>
      </c>
      <c r="Y94" s="16">
        <f t="shared" si="19"/>
        <v>5.9504950495049505</v>
      </c>
      <c r="Z94" s="13">
        <f t="shared" si="20"/>
        <v>3.1782178217821784</v>
      </c>
      <c r="AA94" s="13">
        <v>0</v>
      </c>
      <c r="AB94" s="13"/>
      <c r="AC94" s="13"/>
      <c r="AD94" s="13">
        <v>0</v>
      </c>
      <c r="AE94" s="13">
        <f>VLOOKUP(A:A,[1]TDSheet!$A:$AF,32,0)</f>
        <v>113.4</v>
      </c>
      <c r="AF94" s="13">
        <f>VLOOKUP(A:A,[1]TDSheet!$A:$AG,33,0)</f>
        <v>79.400000000000006</v>
      </c>
      <c r="AG94" s="13">
        <f>VLOOKUP(A:A,[1]TDSheet!$A:$W,23,0)</f>
        <v>97.6</v>
      </c>
      <c r="AH94" s="13">
        <f>VLOOKUP(A:A,[3]TDSheet!$A:$D,4,0)</f>
        <v>103</v>
      </c>
      <c r="AI94" s="13" t="str">
        <f>VLOOKUP(A:A,[1]TDSheet!$A:$AI,35,0)</f>
        <v>Паша</v>
      </c>
      <c r="AJ94" s="13">
        <f t="shared" si="21"/>
        <v>100</v>
      </c>
      <c r="AK94" s="13">
        <f t="shared" si="22"/>
        <v>40</v>
      </c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302</v>
      </c>
      <c r="D95" s="8">
        <v>1222</v>
      </c>
      <c r="E95" s="8">
        <v>660</v>
      </c>
      <c r="F95" s="8">
        <v>344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669</v>
      </c>
      <c r="K95" s="13">
        <f t="shared" si="17"/>
        <v>-9</v>
      </c>
      <c r="L95" s="13">
        <f>VLOOKUP(A:A,[1]TDSheet!$A:$V,22,0)</f>
        <v>120</v>
      </c>
      <c r="M95" s="13">
        <f>VLOOKUP(A:A,[1]TDSheet!$A:$X,24,0)</f>
        <v>150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f t="shared" si="18"/>
        <v>132</v>
      </c>
      <c r="X95" s="15">
        <v>170</v>
      </c>
      <c r="Y95" s="16">
        <f t="shared" si="19"/>
        <v>5.9393939393939394</v>
      </c>
      <c r="Z95" s="13">
        <f t="shared" si="20"/>
        <v>2.606060606060606</v>
      </c>
      <c r="AA95" s="13">
        <v>0</v>
      </c>
      <c r="AB95" s="13"/>
      <c r="AC95" s="13"/>
      <c r="AD95" s="13">
        <v>0</v>
      </c>
      <c r="AE95" s="13">
        <f>VLOOKUP(A:A,[1]TDSheet!$A:$AF,32,0)</f>
        <v>133.6</v>
      </c>
      <c r="AF95" s="13">
        <f>VLOOKUP(A:A,[1]TDSheet!$A:$AG,33,0)</f>
        <v>126.2</v>
      </c>
      <c r="AG95" s="13">
        <f>VLOOKUP(A:A,[1]TDSheet!$A:$W,23,0)</f>
        <v>129.19999999999999</v>
      </c>
      <c r="AH95" s="13">
        <f>VLOOKUP(A:A,[3]TDSheet!$A:$D,4,0)</f>
        <v>140</v>
      </c>
      <c r="AI95" s="13" t="str">
        <f>VLOOKUP(A:A,[1]TDSheet!$A:$AI,35,0)</f>
        <v>Паша</v>
      </c>
      <c r="AJ95" s="13">
        <f t="shared" si="21"/>
        <v>170</v>
      </c>
      <c r="AK95" s="13">
        <f t="shared" si="22"/>
        <v>56.1</v>
      </c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14</v>
      </c>
      <c r="C96" s="8">
        <v>448</v>
      </c>
      <c r="D96" s="8">
        <v>498</v>
      </c>
      <c r="E96" s="8">
        <v>389</v>
      </c>
      <c r="F96" s="8">
        <v>219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411</v>
      </c>
      <c r="K96" s="13">
        <f t="shared" si="17"/>
        <v>-22</v>
      </c>
      <c r="L96" s="13">
        <f>VLOOKUP(A:A,[1]TDSheet!$A:$V,22,0)</f>
        <v>80</v>
      </c>
      <c r="M96" s="13">
        <f>VLOOKUP(A:A,[1]TDSheet!$A:$X,24,0)</f>
        <v>100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f t="shared" si="18"/>
        <v>77.8</v>
      </c>
      <c r="X96" s="15">
        <v>70</v>
      </c>
      <c r="Y96" s="16">
        <f t="shared" si="19"/>
        <v>6.02827763496144</v>
      </c>
      <c r="Z96" s="13">
        <f t="shared" si="20"/>
        <v>2.8149100257069408</v>
      </c>
      <c r="AA96" s="13">
        <v>0</v>
      </c>
      <c r="AB96" s="13"/>
      <c r="AC96" s="13"/>
      <c r="AD96" s="13">
        <v>0</v>
      </c>
      <c r="AE96" s="13">
        <f>VLOOKUP(A:A,[1]TDSheet!$A:$AF,32,0)</f>
        <v>87</v>
      </c>
      <c r="AF96" s="13">
        <f>VLOOKUP(A:A,[1]TDSheet!$A:$AG,33,0)</f>
        <v>71.2</v>
      </c>
      <c r="AG96" s="13">
        <f>VLOOKUP(A:A,[1]TDSheet!$A:$W,23,0)</f>
        <v>76</v>
      </c>
      <c r="AH96" s="13">
        <f>VLOOKUP(A:A,[3]TDSheet!$A:$D,4,0)</f>
        <v>67</v>
      </c>
      <c r="AI96" s="13" t="str">
        <f>VLOOKUP(A:A,[1]TDSheet!$A:$AI,35,0)</f>
        <v>Паша</v>
      </c>
      <c r="AJ96" s="13">
        <f t="shared" si="21"/>
        <v>70</v>
      </c>
      <c r="AK96" s="13">
        <f t="shared" si="22"/>
        <v>24.5</v>
      </c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29</v>
      </c>
      <c r="D97" s="8">
        <v>1129</v>
      </c>
      <c r="E97" s="8">
        <v>236</v>
      </c>
      <c r="F97" s="8">
        <v>218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347</v>
      </c>
      <c r="K97" s="13">
        <f t="shared" si="17"/>
        <v>-111</v>
      </c>
      <c r="L97" s="13">
        <f>VLOOKUP(A:A,[1]TDSheet!$A:$V,22,0)</f>
        <v>50</v>
      </c>
      <c r="M97" s="13">
        <f>VLOOKUP(A:A,[1]TDSheet!$A:$X,24,0)</f>
        <v>50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f t="shared" si="18"/>
        <v>47.2</v>
      </c>
      <c r="X97" s="15"/>
      <c r="Y97" s="16">
        <f t="shared" si="19"/>
        <v>6.7372881355932197</v>
      </c>
      <c r="Z97" s="13">
        <f t="shared" si="20"/>
        <v>4.6186440677966099</v>
      </c>
      <c r="AA97" s="13">
        <v>0</v>
      </c>
      <c r="AB97" s="13"/>
      <c r="AC97" s="13"/>
      <c r="AD97" s="13">
        <v>0</v>
      </c>
      <c r="AE97" s="13">
        <f>VLOOKUP(A:A,[1]TDSheet!$A:$AF,32,0)</f>
        <v>55</v>
      </c>
      <c r="AF97" s="13">
        <f>VLOOKUP(A:A,[1]TDSheet!$A:$AG,33,0)</f>
        <v>55.2</v>
      </c>
      <c r="AG97" s="13">
        <f>VLOOKUP(A:A,[1]TDSheet!$A:$W,23,0)</f>
        <v>50.8</v>
      </c>
      <c r="AH97" s="13">
        <f>VLOOKUP(A:A,[3]TDSheet!$A:$D,4,0)</f>
        <v>41</v>
      </c>
      <c r="AI97" s="13" t="e">
        <f>VLOOKUP(A:A,[1]TDSheet!$A:$AI,35,0)</f>
        <v>#N/A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1178</v>
      </c>
      <c r="D98" s="8">
        <v>10196</v>
      </c>
      <c r="E98" s="8">
        <v>5399</v>
      </c>
      <c r="F98" s="8">
        <v>1527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5409</v>
      </c>
      <c r="K98" s="13">
        <f t="shared" si="17"/>
        <v>-10</v>
      </c>
      <c r="L98" s="13">
        <f>VLOOKUP(A:A,[1]TDSheet!$A:$V,22,0)</f>
        <v>700</v>
      </c>
      <c r="M98" s="13">
        <f>VLOOKUP(A:A,[1]TDSheet!$A:$X,24,0)</f>
        <v>1000</v>
      </c>
      <c r="N98" s="13"/>
      <c r="O98" s="13"/>
      <c r="P98" s="13"/>
      <c r="Q98" s="13"/>
      <c r="R98" s="13"/>
      <c r="S98" s="13"/>
      <c r="T98" s="13">
        <v>1284</v>
      </c>
      <c r="U98" s="13"/>
      <c r="V98" s="13"/>
      <c r="W98" s="13">
        <f t="shared" si="18"/>
        <v>679</v>
      </c>
      <c r="X98" s="15">
        <v>800</v>
      </c>
      <c r="Y98" s="16">
        <f t="shared" si="19"/>
        <v>5.9307805596465393</v>
      </c>
      <c r="Z98" s="13">
        <f t="shared" si="20"/>
        <v>2.2488954344624448</v>
      </c>
      <c r="AA98" s="13">
        <f>VLOOKUP(A:A,[4]TDSheet!$A:$D,4,0)</f>
        <v>150</v>
      </c>
      <c r="AB98" s="13"/>
      <c r="AC98" s="13"/>
      <c r="AD98" s="13">
        <f>VLOOKUP(A:A,[5]TDSheet!$A:$D,4,0)</f>
        <v>1854</v>
      </c>
      <c r="AE98" s="13">
        <f>VLOOKUP(A:A,[1]TDSheet!$A:$AF,32,0)</f>
        <v>685.8</v>
      </c>
      <c r="AF98" s="13">
        <f>VLOOKUP(A:A,[1]TDSheet!$A:$AG,33,0)</f>
        <v>705.2</v>
      </c>
      <c r="AG98" s="13">
        <f>VLOOKUP(A:A,[1]TDSheet!$A:$W,23,0)</f>
        <v>694.8</v>
      </c>
      <c r="AH98" s="13">
        <f>VLOOKUP(A:A,[3]TDSheet!$A:$D,4,0)</f>
        <v>753</v>
      </c>
      <c r="AI98" s="13" t="e">
        <f>VLOOKUP(A:A,[1]TDSheet!$A:$AI,35,0)</f>
        <v>#N/A</v>
      </c>
      <c r="AJ98" s="13">
        <f t="shared" si="21"/>
        <v>2084</v>
      </c>
      <c r="AK98" s="13">
        <f t="shared" si="22"/>
        <v>729.4</v>
      </c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3688</v>
      </c>
      <c r="D99" s="8">
        <v>19801</v>
      </c>
      <c r="E99" s="8">
        <v>11764</v>
      </c>
      <c r="F99" s="8">
        <v>3177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11773</v>
      </c>
      <c r="K99" s="13">
        <f t="shared" si="17"/>
        <v>-9</v>
      </c>
      <c r="L99" s="13">
        <f>VLOOKUP(A:A,[1]TDSheet!$A:$V,22,0)</f>
        <v>1800</v>
      </c>
      <c r="M99" s="13">
        <f>VLOOKUP(A:A,[1]TDSheet!$A:$X,24,0)</f>
        <v>2500</v>
      </c>
      <c r="N99" s="13"/>
      <c r="O99" s="13"/>
      <c r="P99" s="13"/>
      <c r="Q99" s="13"/>
      <c r="R99" s="13"/>
      <c r="S99" s="13"/>
      <c r="T99" s="13">
        <v>270</v>
      </c>
      <c r="U99" s="13"/>
      <c r="V99" s="13"/>
      <c r="W99" s="13">
        <f t="shared" si="18"/>
        <v>1744.4</v>
      </c>
      <c r="X99" s="15">
        <v>2600</v>
      </c>
      <c r="Y99" s="16">
        <f t="shared" si="19"/>
        <v>5.776771382710387</v>
      </c>
      <c r="Z99" s="13">
        <f t="shared" si="20"/>
        <v>1.8212565925246502</v>
      </c>
      <c r="AA99" s="13">
        <f>VLOOKUP(A:A,[4]TDSheet!$A:$D,4,0)</f>
        <v>252</v>
      </c>
      <c r="AB99" s="13"/>
      <c r="AC99" s="13"/>
      <c r="AD99" s="13">
        <f>VLOOKUP(A:A,[5]TDSheet!$A:$D,4,0)</f>
        <v>2790</v>
      </c>
      <c r="AE99" s="13">
        <f>VLOOKUP(A:A,[1]TDSheet!$A:$AF,32,0)</f>
        <v>1557.4</v>
      </c>
      <c r="AF99" s="13">
        <f>VLOOKUP(A:A,[1]TDSheet!$A:$AG,33,0)</f>
        <v>1588.4</v>
      </c>
      <c r="AG99" s="13">
        <f>VLOOKUP(A:A,[1]TDSheet!$A:$W,23,0)</f>
        <v>1675.4</v>
      </c>
      <c r="AH99" s="13">
        <f>VLOOKUP(A:A,[3]TDSheet!$A:$D,4,0)</f>
        <v>2120</v>
      </c>
      <c r="AI99" s="13" t="str">
        <f>VLOOKUP(A:A,[1]TDSheet!$A:$AI,35,0)</f>
        <v>продапр</v>
      </c>
      <c r="AJ99" s="13">
        <f t="shared" si="21"/>
        <v>2870</v>
      </c>
      <c r="AK99" s="13">
        <f t="shared" si="22"/>
        <v>1004.4999999999999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211</v>
      </c>
      <c r="D100" s="8">
        <v>167</v>
      </c>
      <c r="E100" s="8">
        <v>106</v>
      </c>
      <c r="F100" s="8">
        <v>201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117</v>
      </c>
      <c r="K100" s="13">
        <f t="shared" si="17"/>
        <v>-11</v>
      </c>
      <c r="L100" s="13">
        <f>VLOOKUP(A:A,[1]TDSheet!$A:$V,22,0)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>
        <f t="shared" si="18"/>
        <v>21.2</v>
      </c>
      <c r="X100" s="15"/>
      <c r="Y100" s="16">
        <f t="shared" si="19"/>
        <v>9.4811320754716988</v>
      </c>
      <c r="Z100" s="13">
        <f t="shared" si="20"/>
        <v>9.4811320754716988</v>
      </c>
      <c r="AA100" s="13">
        <v>0</v>
      </c>
      <c r="AB100" s="13"/>
      <c r="AC100" s="13"/>
      <c r="AD100" s="13">
        <v>0</v>
      </c>
      <c r="AE100" s="13">
        <f>VLOOKUP(A:A,[1]TDSheet!$A:$AF,32,0)</f>
        <v>22.8</v>
      </c>
      <c r="AF100" s="13">
        <f>VLOOKUP(A:A,[1]TDSheet!$A:$AG,33,0)</f>
        <v>22</v>
      </c>
      <c r="AG100" s="13">
        <f>VLOOKUP(A:A,[1]TDSheet!$A:$W,23,0)</f>
        <v>23.2</v>
      </c>
      <c r="AH100" s="13">
        <f>VLOOKUP(A:A,[3]TDSheet!$A:$D,4,0)</f>
        <v>21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0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332</v>
      </c>
      <c r="D101" s="8">
        <v>130</v>
      </c>
      <c r="E101" s="8">
        <v>172</v>
      </c>
      <c r="F101" s="8">
        <v>150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197</v>
      </c>
      <c r="K101" s="13">
        <f t="shared" si="17"/>
        <v>-25</v>
      </c>
      <c r="L101" s="13">
        <f>VLOOKUP(A:A,[1]TDSheet!$A:$V,22,0)</f>
        <v>50</v>
      </c>
      <c r="M101" s="13">
        <f>VLOOKUP(A:A,[1]TDSheet!$A:$X,24,0)</f>
        <v>50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f t="shared" si="18"/>
        <v>34.4</v>
      </c>
      <c r="X101" s="15"/>
      <c r="Y101" s="16">
        <f t="shared" si="19"/>
        <v>7.2674418604651168</v>
      </c>
      <c r="Z101" s="13">
        <f t="shared" si="20"/>
        <v>4.3604651162790695</v>
      </c>
      <c r="AA101" s="13">
        <v>0</v>
      </c>
      <c r="AB101" s="13"/>
      <c r="AC101" s="13"/>
      <c r="AD101" s="13">
        <v>0</v>
      </c>
      <c r="AE101" s="13">
        <f>VLOOKUP(A:A,[1]TDSheet!$A:$AF,32,0)</f>
        <v>23.8</v>
      </c>
      <c r="AF101" s="13">
        <f>VLOOKUP(A:A,[1]TDSheet!$A:$AG,33,0)</f>
        <v>22.2</v>
      </c>
      <c r="AG101" s="13">
        <f>VLOOKUP(A:A,[1]TDSheet!$A:$W,23,0)</f>
        <v>37.799999999999997</v>
      </c>
      <c r="AH101" s="13">
        <f>VLOOKUP(A:A,[3]TDSheet!$A:$D,4,0)</f>
        <v>30</v>
      </c>
      <c r="AI101" s="13" t="str">
        <f>VLOOKUP(A:A,[1]TDSheet!$A:$AI,35,0)</f>
        <v>увел</v>
      </c>
      <c r="AJ101" s="13">
        <f t="shared" si="21"/>
        <v>0</v>
      </c>
      <c r="AK101" s="13">
        <f t="shared" si="22"/>
        <v>0</v>
      </c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14</v>
      </c>
      <c r="C102" s="8">
        <v>268</v>
      </c>
      <c r="D102" s="8">
        <v>1111</v>
      </c>
      <c r="E102" s="8">
        <v>424</v>
      </c>
      <c r="F102" s="8">
        <v>560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485</v>
      </c>
      <c r="K102" s="13">
        <f t="shared" si="17"/>
        <v>-61</v>
      </c>
      <c r="L102" s="13">
        <f>VLOOKUP(A:A,[1]TDSheet!$A:$V,22,0)</f>
        <v>100</v>
      </c>
      <c r="M102" s="13">
        <f>VLOOKUP(A:A,[1]TDSheet!$A:$X,24,0)</f>
        <v>100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>
        <f t="shared" si="18"/>
        <v>84.8</v>
      </c>
      <c r="X102" s="15"/>
      <c r="Y102" s="16">
        <f t="shared" si="19"/>
        <v>8.9622641509433958</v>
      </c>
      <c r="Z102" s="13">
        <f t="shared" si="20"/>
        <v>6.6037735849056602</v>
      </c>
      <c r="AA102" s="13">
        <v>0</v>
      </c>
      <c r="AB102" s="13"/>
      <c r="AC102" s="13"/>
      <c r="AD102" s="13">
        <v>0</v>
      </c>
      <c r="AE102" s="13">
        <f>VLOOKUP(A:A,[1]TDSheet!$A:$AF,32,0)</f>
        <v>83</v>
      </c>
      <c r="AF102" s="13">
        <f>VLOOKUP(A:A,[1]TDSheet!$A:$AG,33,0)</f>
        <v>80.2</v>
      </c>
      <c r="AG102" s="13">
        <f>VLOOKUP(A:A,[1]TDSheet!$A:$W,23,0)</f>
        <v>99.4</v>
      </c>
      <c r="AH102" s="13">
        <f>VLOOKUP(A:A,[3]TDSheet!$A:$D,4,0)</f>
        <v>89</v>
      </c>
      <c r="AI102" s="13" t="e">
        <f>VLOOKUP(A:A,[1]TDSheet!$A:$AI,35,0)</f>
        <v>#N/A</v>
      </c>
      <c r="AJ102" s="13">
        <f t="shared" si="21"/>
        <v>0</v>
      </c>
      <c r="AK102" s="13">
        <f t="shared" si="22"/>
        <v>0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/>
      <c r="D103" s="8">
        <v>300</v>
      </c>
      <c r="E103" s="8">
        <v>6</v>
      </c>
      <c r="F103" s="8">
        <v>294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36</v>
      </c>
      <c r="K103" s="13">
        <f t="shared" si="17"/>
        <v>-30</v>
      </c>
      <c r="L103" s="13">
        <f>VLOOKUP(A:A,[1]TDSheet!$A:$V,22,0)</f>
        <v>150</v>
      </c>
      <c r="M103" s="13">
        <f>VLOOKUP(A:A,[1]TDSheet!$A:$X,24,0)</f>
        <v>100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f t="shared" si="18"/>
        <v>1.2</v>
      </c>
      <c r="X103" s="15"/>
      <c r="Y103" s="16">
        <f t="shared" si="19"/>
        <v>453.33333333333337</v>
      </c>
      <c r="Z103" s="13">
        <f t="shared" si="20"/>
        <v>245</v>
      </c>
      <c r="AA103" s="13">
        <v>0</v>
      </c>
      <c r="AB103" s="13"/>
      <c r="AC103" s="13"/>
      <c r="AD103" s="13">
        <v>0</v>
      </c>
      <c r="AE103" s="13">
        <f>VLOOKUP(A:A,[1]TDSheet!$A:$AF,32,0)</f>
        <v>0</v>
      </c>
      <c r="AF103" s="13">
        <f>VLOOKUP(A:A,[1]TDSheet!$A:$AG,33,0)</f>
        <v>0</v>
      </c>
      <c r="AG103" s="13">
        <f>VLOOKUP(A:A,[1]TDSheet!$A:$W,23,0)</f>
        <v>0</v>
      </c>
      <c r="AH103" s="13">
        <f>VLOOKUP(A:A,[3]TDSheet!$A:$D,4,0)</f>
        <v>6</v>
      </c>
      <c r="AI103" s="19">
        <f>VLOOKUP(A:A,[1]TDSheet!$A:$AI,35,0)</f>
        <v>0</v>
      </c>
      <c r="AJ103" s="13">
        <f t="shared" si="21"/>
        <v>0</v>
      </c>
      <c r="AK103" s="13">
        <f t="shared" si="22"/>
        <v>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178</v>
      </c>
      <c r="D104" s="8">
        <v>785</v>
      </c>
      <c r="E104" s="8">
        <v>468</v>
      </c>
      <c r="F104" s="8">
        <v>401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614</v>
      </c>
      <c r="K104" s="13">
        <f t="shared" si="17"/>
        <v>-146</v>
      </c>
      <c r="L104" s="13">
        <f>VLOOKUP(A:A,[1]TDSheet!$A:$V,22,0)</f>
        <v>100</v>
      </c>
      <c r="M104" s="13">
        <f>VLOOKUP(A:A,[1]TDSheet!$A:$X,24,0)</f>
        <v>100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f t="shared" si="18"/>
        <v>93.6</v>
      </c>
      <c r="X104" s="15"/>
      <c r="Y104" s="16">
        <f t="shared" si="19"/>
        <v>6.4209401709401712</v>
      </c>
      <c r="Z104" s="13">
        <f t="shared" si="20"/>
        <v>4.2841880341880341</v>
      </c>
      <c r="AA104" s="13">
        <v>0</v>
      </c>
      <c r="AB104" s="13"/>
      <c r="AC104" s="13"/>
      <c r="AD104" s="13">
        <v>0</v>
      </c>
      <c r="AE104" s="13">
        <f>VLOOKUP(A:A,[1]TDSheet!$A:$AF,32,0)</f>
        <v>92.4</v>
      </c>
      <c r="AF104" s="13">
        <f>VLOOKUP(A:A,[1]TDSheet!$A:$AG,33,0)</f>
        <v>41</v>
      </c>
      <c r="AG104" s="13">
        <f>VLOOKUP(A:A,[1]TDSheet!$A:$W,23,0)</f>
        <v>108.2</v>
      </c>
      <c r="AH104" s="13">
        <f>VLOOKUP(A:A,[3]TDSheet!$A:$D,4,0)</f>
        <v>121</v>
      </c>
      <c r="AI104" s="13" t="e">
        <f>VLOOKUP(A:A,[1]TDSheet!$A:$AI,35,0)</f>
        <v>#N/A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173</v>
      </c>
      <c r="D105" s="8">
        <v>1688</v>
      </c>
      <c r="E105" s="8">
        <v>429</v>
      </c>
      <c r="F105" s="8">
        <v>160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604</v>
      </c>
      <c r="K105" s="13">
        <f t="shared" si="17"/>
        <v>-175</v>
      </c>
      <c r="L105" s="13">
        <f>VLOOKUP(A:A,[1]TDSheet!$A:$V,22,0)</f>
        <v>80</v>
      </c>
      <c r="M105" s="13">
        <f>VLOOKUP(A:A,[1]TDSheet!$A:$X,24,0)</f>
        <v>80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f t="shared" si="18"/>
        <v>85.8</v>
      </c>
      <c r="X105" s="15">
        <v>180</v>
      </c>
      <c r="Y105" s="16">
        <f t="shared" si="19"/>
        <v>5.8275058275058278</v>
      </c>
      <c r="Z105" s="13">
        <f t="shared" si="20"/>
        <v>1.8648018648018649</v>
      </c>
      <c r="AA105" s="13">
        <v>0</v>
      </c>
      <c r="AB105" s="13"/>
      <c r="AC105" s="13"/>
      <c r="AD105" s="13">
        <v>0</v>
      </c>
      <c r="AE105" s="13">
        <f>VLOOKUP(A:A,[1]TDSheet!$A:$AF,32,0)</f>
        <v>98.8</v>
      </c>
      <c r="AF105" s="13">
        <f>VLOOKUP(A:A,[1]TDSheet!$A:$AG,33,0)</f>
        <v>85</v>
      </c>
      <c r="AG105" s="13">
        <f>VLOOKUP(A:A,[1]TDSheet!$A:$W,23,0)</f>
        <v>82</v>
      </c>
      <c r="AH105" s="13">
        <f>VLOOKUP(A:A,[3]TDSheet!$A:$D,4,0)</f>
        <v>99</v>
      </c>
      <c r="AI105" s="13" t="e">
        <f>VLOOKUP(A:A,[1]TDSheet!$A:$AI,35,0)</f>
        <v>#N/A</v>
      </c>
      <c r="AJ105" s="13">
        <f t="shared" si="21"/>
        <v>180</v>
      </c>
      <c r="AK105" s="13">
        <f t="shared" si="22"/>
        <v>59.400000000000006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214</v>
      </c>
      <c r="D106" s="8">
        <v>203</v>
      </c>
      <c r="E106" s="8">
        <v>193</v>
      </c>
      <c r="F106" s="8">
        <v>113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277</v>
      </c>
      <c r="K106" s="13">
        <f t="shared" si="17"/>
        <v>-84</v>
      </c>
      <c r="L106" s="13">
        <f>VLOOKUP(A:A,[1]TDSheet!$A:$V,22,0)</f>
        <v>100</v>
      </c>
      <c r="M106" s="13">
        <f>VLOOKUP(A:A,[1]TDSheet!$A:$X,24,0)</f>
        <v>50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>
        <f t="shared" si="18"/>
        <v>38.6</v>
      </c>
      <c r="X106" s="15"/>
      <c r="Y106" s="16">
        <f t="shared" si="19"/>
        <v>6.8134715025906729</v>
      </c>
      <c r="Z106" s="13">
        <f t="shared" si="20"/>
        <v>2.9274611398963728</v>
      </c>
      <c r="AA106" s="13">
        <v>0</v>
      </c>
      <c r="AB106" s="13"/>
      <c r="AC106" s="13"/>
      <c r="AD106" s="13">
        <v>0</v>
      </c>
      <c r="AE106" s="13">
        <f>VLOOKUP(A:A,[1]TDSheet!$A:$AF,32,0)</f>
        <v>34.4</v>
      </c>
      <c r="AF106" s="13">
        <f>VLOOKUP(A:A,[1]TDSheet!$A:$AG,33,0)</f>
        <v>27.2</v>
      </c>
      <c r="AG106" s="13">
        <f>VLOOKUP(A:A,[1]TDSheet!$A:$W,23,0)</f>
        <v>40.799999999999997</v>
      </c>
      <c r="AH106" s="13">
        <f>VLOOKUP(A:A,[3]TDSheet!$A:$D,4,0)</f>
        <v>10</v>
      </c>
      <c r="AI106" s="13" t="e">
        <f>VLOOKUP(A:A,[1]TDSheet!$A:$AI,35,0)</f>
        <v>#N/A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136</v>
      </c>
      <c r="D107" s="8">
        <v>466</v>
      </c>
      <c r="E107" s="8">
        <v>160</v>
      </c>
      <c r="F107" s="8">
        <v>79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301</v>
      </c>
      <c r="K107" s="13">
        <f t="shared" si="17"/>
        <v>-141</v>
      </c>
      <c r="L107" s="13">
        <f>VLOOKUP(A:A,[1]TDSheet!$A:$V,22,0)</f>
        <v>50</v>
      </c>
      <c r="M107" s="13">
        <f>VLOOKUP(A:A,[1]TDSheet!$A:$X,24,0)</f>
        <v>30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f t="shared" si="18"/>
        <v>32</v>
      </c>
      <c r="X107" s="15">
        <v>70</v>
      </c>
      <c r="Y107" s="16">
        <f t="shared" si="19"/>
        <v>7.15625</v>
      </c>
      <c r="Z107" s="13">
        <f t="shared" si="20"/>
        <v>2.46875</v>
      </c>
      <c r="AA107" s="13">
        <v>0</v>
      </c>
      <c r="AB107" s="13"/>
      <c r="AC107" s="13"/>
      <c r="AD107" s="13">
        <v>0</v>
      </c>
      <c r="AE107" s="13">
        <f>VLOOKUP(A:A,[1]TDSheet!$A:$AF,32,0)</f>
        <v>40.200000000000003</v>
      </c>
      <c r="AF107" s="13">
        <f>VLOOKUP(A:A,[1]TDSheet!$A:$AG,33,0)</f>
        <v>43.2</v>
      </c>
      <c r="AG107" s="13">
        <f>VLOOKUP(A:A,[1]TDSheet!$A:$W,23,0)</f>
        <v>26.2</v>
      </c>
      <c r="AH107" s="13">
        <f>VLOOKUP(A:A,[3]TDSheet!$A:$D,4,0)</f>
        <v>14</v>
      </c>
      <c r="AI107" s="13" t="str">
        <f>VLOOKUP(A:A,[1]TDSheet!$A:$AI,35,0)</f>
        <v>увел</v>
      </c>
      <c r="AJ107" s="13">
        <f t="shared" si="21"/>
        <v>70</v>
      </c>
      <c r="AK107" s="13">
        <f t="shared" si="22"/>
        <v>19.600000000000001</v>
      </c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192.77699999999999</v>
      </c>
      <c r="D108" s="8">
        <v>181.113</v>
      </c>
      <c r="E108" s="8">
        <v>191.4</v>
      </c>
      <c r="F108" s="8">
        <v>79.055000000000007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162</v>
      </c>
      <c r="K108" s="13">
        <f t="shared" si="17"/>
        <v>29.400000000000006</v>
      </c>
      <c r="L108" s="13">
        <f>VLOOKUP(A:A,[1]TDSheet!$A:$V,22,0)</f>
        <v>50</v>
      </c>
      <c r="M108" s="13">
        <f>VLOOKUP(A:A,[1]TDSheet!$A:$X,24,0)</f>
        <v>50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f t="shared" si="18"/>
        <v>38.28</v>
      </c>
      <c r="X108" s="15">
        <v>60</v>
      </c>
      <c r="Y108" s="16">
        <f t="shared" si="19"/>
        <v>6.244905956112853</v>
      </c>
      <c r="Z108" s="13">
        <f t="shared" si="20"/>
        <v>2.0651776384535006</v>
      </c>
      <c r="AA108" s="13">
        <v>0</v>
      </c>
      <c r="AB108" s="13"/>
      <c r="AC108" s="13"/>
      <c r="AD108" s="13">
        <v>0</v>
      </c>
      <c r="AE108" s="13">
        <f>VLOOKUP(A:A,[1]TDSheet!$A:$AF,32,0)</f>
        <v>8.9775999999999989</v>
      </c>
      <c r="AF108" s="13">
        <f>VLOOKUP(A:A,[1]TDSheet!$A:$AG,33,0)</f>
        <v>30.742399999999996</v>
      </c>
      <c r="AG108" s="13">
        <f>VLOOKUP(A:A,[1]TDSheet!$A:$W,23,0)</f>
        <v>29</v>
      </c>
      <c r="AH108" s="13">
        <f>VLOOKUP(A:A,[3]TDSheet!$A:$D,4,0)</f>
        <v>29</v>
      </c>
      <c r="AI108" s="13" t="e">
        <f>VLOOKUP(A:A,[1]TDSheet!$A:$AI,35,0)</f>
        <v>#N/A</v>
      </c>
      <c r="AJ108" s="13">
        <f t="shared" si="21"/>
        <v>60</v>
      </c>
      <c r="AK108" s="13">
        <f t="shared" si="22"/>
        <v>60</v>
      </c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14</v>
      </c>
      <c r="C109" s="8">
        <v>55</v>
      </c>
      <c r="D109" s="8">
        <v>584</v>
      </c>
      <c r="E109" s="8">
        <v>260</v>
      </c>
      <c r="F109" s="8">
        <v>260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267</v>
      </c>
      <c r="K109" s="13">
        <f t="shared" si="17"/>
        <v>-7</v>
      </c>
      <c r="L109" s="13">
        <f>VLOOKUP(A:A,[1]TDSheet!$A:$V,22,0)</f>
        <v>80</v>
      </c>
      <c r="M109" s="13">
        <f>VLOOKUP(A:A,[1]TDSheet!$A:$X,24,0)</f>
        <v>100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f t="shared" si="18"/>
        <v>52</v>
      </c>
      <c r="X109" s="15"/>
      <c r="Y109" s="16">
        <f t="shared" si="19"/>
        <v>8.4615384615384617</v>
      </c>
      <c r="Z109" s="13">
        <f t="shared" si="20"/>
        <v>5</v>
      </c>
      <c r="AA109" s="13">
        <v>0</v>
      </c>
      <c r="AB109" s="13"/>
      <c r="AC109" s="13"/>
      <c r="AD109" s="13">
        <v>0</v>
      </c>
      <c r="AE109" s="13">
        <f>VLOOKUP(A:A,[1]TDSheet!$A:$AF,32,0)</f>
        <v>54.4</v>
      </c>
      <c r="AF109" s="13">
        <f>VLOOKUP(A:A,[1]TDSheet!$A:$AG,33,0)</f>
        <v>50.6</v>
      </c>
      <c r="AG109" s="13">
        <f>VLOOKUP(A:A,[1]TDSheet!$A:$W,23,0)</f>
        <v>61.6</v>
      </c>
      <c r="AH109" s="13">
        <f>VLOOKUP(A:A,[3]TDSheet!$A:$D,4,0)</f>
        <v>82</v>
      </c>
      <c r="AI109" s="13" t="e">
        <f>VLOOKUP(A:A,[1]TDSheet!$A:$AI,35,0)</f>
        <v>#N/A</v>
      </c>
      <c r="AJ109" s="13">
        <f t="shared" si="21"/>
        <v>0</v>
      </c>
      <c r="AK109" s="13">
        <f t="shared" si="22"/>
        <v>0</v>
      </c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14</v>
      </c>
      <c r="C110" s="8">
        <v>841</v>
      </c>
      <c r="D110" s="8">
        <v>811</v>
      </c>
      <c r="E110" s="8">
        <v>696</v>
      </c>
      <c r="F110" s="8">
        <v>221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717</v>
      </c>
      <c r="K110" s="13">
        <f t="shared" si="17"/>
        <v>-21</v>
      </c>
      <c r="L110" s="13">
        <f>VLOOKUP(A:A,[1]TDSheet!$A:$V,22,0)</f>
        <v>150</v>
      </c>
      <c r="M110" s="13">
        <f>VLOOKUP(A:A,[1]TDSheet!$A:$X,24,0)</f>
        <v>180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f t="shared" si="18"/>
        <v>139.19999999999999</v>
      </c>
      <c r="X110" s="15">
        <v>300</v>
      </c>
      <c r="Y110" s="16">
        <f t="shared" si="19"/>
        <v>6.1135057471264371</v>
      </c>
      <c r="Z110" s="13">
        <f t="shared" si="20"/>
        <v>1.5876436781609198</v>
      </c>
      <c r="AA110" s="13">
        <v>0</v>
      </c>
      <c r="AB110" s="13"/>
      <c r="AC110" s="13"/>
      <c r="AD110" s="13">
        <v>0</v>
      </c>
      <c r="AE110" s="13">
        <f>VLOOKUP(A:A,[1]TDSheet!$A:$AF,32,0)</f>
        <v>109.4</v>
      </c>
      <c r="AF110" s="13">
        <f>VLOOKUP(A:A,[1]TDSheet!$A:$AG,33,0)</f>
        <v>70.599999999999994</v>
      </c>
      <c r="AG110" s="13">
        <f>VLOOKUP(A:A,[1]TDSheet!$A:$W,23,0)</f>
        <v>136</v>
      </c>
      <c r="AH110" s="13">
        <f>VLOOKUP(A:A,[3]TDSheet!$A:$D,4,0)</f>
        <v>144</v>
      </c>
      <c r="AI110" s="13" t="str">
        <f>VLOOKUP(A:A,[1]TDSheet!$A:$AI,35,0)</f>
        <v>Паша</v>
      </c>
      <c r="AJ110" s="13">
        <f t="shared" si="21"/>
        <v>300</v>
      </c>
      <c r="AK110" s="13">
        <f t="shared" si="22"/>
        <v>120</v>
      </c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8</v>
      </c>
      <c r="C111" s="8">
        <v>122.952</v>
      </c>
      <c r="D111" s="8">
        <v>178.89400000000001</v>
      </c>
      <c r="E111" s="8">
        <v>166.75</v>
      </c>
      <c r="F111" s="8">
        <v>74.53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156.21299999999999</v>
      </c>
      <c r="K111" s="13">
        <f t="shared" si="17"/>
        <v>10.537000000000006</v>
      </c>
      <c r="L111" s="13">
        <f>VLOOKUP(A:A,[1]TDSheet!$A:$V,22,0)</f>
        <v>0</v>
      </c>
      <c r="M111" s="13">
        <f>VLOOKUP(A:A,[1]TDSheet!$A:$X,24,0)</f>
        <v>50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f t="shared" si="18"/>
        <v>33.35</v>
      </c>
      <c r="X111" s="15">
        <v>100</v>
      </c>
      <c r="Y111" s="16">
        <f t="shared" si="19"/>
        <v>6.7325337331334332</v>
      </c>
      <c r="Z111" s="13">
        <f t="shared" si="20"/>
        <v>2.2347826086956522</v>
      </c>
      <c r="AA111" s="13">
        <v>0</v>
      </c>
      <c r="AB111" s="13"/>
      <c r="AC111" s="13"/>
      <c r="AD111" s="13">
        <v>0</v>
      </c>
      <c r="AE111" s="13">
        <f>VLOOKUP(A:A,[1]TDSheet!$A:$AF,32,0)</f>
        <v>11.2796</v>
      </c>
      <c r="AF111" s="13">
        <f>VLOOKUP(A:A,[1]TDSheet!$A:$AG,33,0)</f>
        <v>29.580000000000002</v>
      </c>
      <c r="AG111" s="13">
        <f>VLOOKUP(A:A,[1]TDSheet!$A:$W,23,0)</f>
        <v>22.908000000000001</v>
      </c>
      <c r="AH111" s="13">
        <f>VLOOKUP(A:A,[3]TDSheet!$A:$D,4,0)</f>
        <v>49.3</v>
      </c>
      <c r="AI111" s="13" t="str">
        <f>VLOOKUP(A:A,[1]TDSheet!$A:$AI,35,0)</f>
        <v>увел</v>
      </c>
      <c r="AJ111" s="13">
        <f t="shared" si="21"/>
        <v>100</v>
      </c>
      <c r="AK111" s="13">
        <f t="shared" si="22"/>
        <v>100</v>
      </c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229.911</v>
      </c>
      <c r="D112" s="8">
        <v>13.919</v>
      </c>
      <c r="E112" s="8">
        <v>121.8</v>
      </c>
      <c r="F112" s="8">
        <v>117.68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117.20399999999999</v>
      </c>
      <c r="K112" s="13">
        <f t="shared" si="17"/>
        <v>4.5960000000000036</v>
      </c>
      <c r="L112" s="13">
        <f>VLOOKUP(A:A,[1]TDSheet!$A:$V,22,0)</f>
        <v>0</v>
      </c>
      <c r="M112" s="13">
        <f>VLOOKUP(A:A,[1]TDSheet!$A:$X,24,0)</f>
        <v>0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f t="shared" si="18"/>
        <v>24.36</v>
      </c>
      <c r="X112" s="15"/>
      <c r="Y112" s="16">
        <f t="shared" si="19"/>
        <v>4.8308702791461418</v>
      </c>
      <c r="Z112" s="13">
        <f t="shared" si="20"/>
        <v>4.8308702791461418</v>
      </c>
      <c r="AA112" s="13">
        <v>0</v>
      </c>
      <c r="AB112" s="13"/>
      <c r="AC112" s="13"/>
      <c r="AD112" s="13">
        <v>0</v>
      </c>
      <c r="AE112" s="13">
        <f>VLOOKUP(A:A,[1]TDSheet!$A:$AF,32,0)</f>
        <v>14.743799999999998</v>
      </c>
      <c r="AF112" s="13">
        <f>VLOOKUP(A:A,[1]TDSheet!$A:$AG,33,0)</f>
        <v>26.97</v>
      </c>
      <c r="AG112" s="13">
        <f>VLOOKUP(A:A,[1]TDSheet!$A:$W,23,0)</f>
        <v>20.880000000000003</v>
      </c>
      <c r="AH112" s="13">
        <f>VLOOKUP(A:A,[3]TDSheet!$A:$D,4,0)</f>
        <v>33.35</v>
      </c>
      <c r="AI112" s="13" t="str">
        <f>VLOOKUP(A:A,[1]TDSheet!$A:$AI,35,0)</f>
        <v>увел</v>
      </c>
      <c r="AJ112" s="13">
        <f t="shared" si="21"/>
        <v>0</v>
      </c>
      <c r="AK112" s="13">
        <f t="shared" si="22"/>
        <v>0</v>
      </c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98.763000000000005</v>
      </c>
      <c r="D113" s="8">
        <v>17.372</v>
      </c>
      <c r="E113" s="8">
        <v>88.45</v>
      </c>
      <c r="F113" s="8">
        <v>10.025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97.653000000000006</v>
      </c>
      <c r="K113" s="13">
        <f t="shared" si="17"/>
        <v>-9.203000000000003</v>
      </c>
      <c r="L113" s="13">
        <f>VLOOKUP(A:A,[1]TDSheet!$A:$V,22,0)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f t="shared" si="18"/>
        <v>17.690000000000001</v>
      </c>
      <c r="X113" s="15"/>
      <c r="Y113" s="16">
        <f t="shared" si="19"/>
        <v>0.56670435274166198</v>
      </c>
      <c r="Z113" s="13">
        <f t="shared" si="20"/>
        <v>0.56670435274166198</v>
      </c>
      <c r="AA113" s="13">
        <v>0</v>
      </c>
      <c r="AB113" s="13"/>
      <c r="AC113" s="13"/>
      <c r="AD113" s="13">
        <v>0</v>
      </c>
      <c r="AE113" s="13">
        <f>VLOOKUP(A:A,[1]TDSheet!$A:$AF,32,0)</f>
        <v>30.561799999999998</v>
      </c>
      <c r="AF113" s="13">
        <f>VLOOKUP(A:A,[1]TDSheet!$A:$AG,33,0)</f>
        <v>28.71</v>
      </c>
      <c r="AG113" s="13">
        <f>VLOOKUP(A:A,[1]TDSheet!$A:$W,23,0)</f>
        <v>26.68</v>
      </c>
      <c r="AH113" s="13">
        <f>VLOOKUP(A:A,[3]TDSheet!$A:$D,4,0)</f>
        <v>5.8</v>
      </c>
      <c r="AI113" s="13" t="str">
        <f>VLOOKUP(A:A,[1]TDSheet!$A:$AI,35,0)</f>
        <v>увел</v>
      </c>
      <c r="AJ113" s="13">
        <f t="shared" si="21"/>
        <v>0</v>
      </c>
      <c r="AK113" s="13">
        <f t="shared" si="22"/>
        <v>0</v>
      </c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14</v>
      </c>
      <c r="C114" s="8">
        <v>732</v>
      </c>
      <c r="D114" s="8">
        <v>662</v>
      </c>
      <c r="E114" s="8">
        <v>764</v>
      </c>
      <c r="F114" s="8">
        <v>462</v>
      </c>
      <c r="G114" s="1" t="str">
        <f>VLOOKUP(A:A,[1]TDSheet!$A:$G,7,0)</f>
        <v>н</v>
      </c>
      <c r="H114" s="1">
        <f>VLOOKUP(A:A,[1]TDSheet!$A:$H,8,0)</f>
        <v>0.4</v>
      </c>
      <c r="I114" s="1" t="e">
        <f>VLOOKUP(A:A,[1]TDSheet!$A:$I,9,0)</f>
        <v>#N/A</v>
      </c>
      <c r="J114" s="13">
        <f>VLOOKUP(A:A,[2]TDSheet!$A:$F,6,0)</f>
        <v>786</v>
      </c>
      <c r="K114" s="13">
        <f t="shared" si="17"/>
        <v>-22</v>
      </c>
      <c r="L114" s="13">
        <f>VLOOKUP(A:A,[1]TDSheet!$A:$V,22,0)</f>
        <v>150</v>
      </c>
      <c r="M114" s="13">
        <f>VLOOKUP(A:A,[1]TDSheet!$A:$X,24,0)</f>
        <v>200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f t="shared" si="18"/>
        <v>152.80000000000001</v>
      </c>
      <c r="X114" s="15">
        <v>110</v>
      </c>
      <c r="Y114" s="16">
        <f t="shared" si="19"/>
        <v>6.0340314136125652</v>
      </c>
      <c r="Z114" s="13">
        <f t="shared" si="20"/>
        <v>3.0235602094240837</v>
      </c>
      <c r="AA114" s="13">
        <v>0</v>
      </c>
      <c r="AB114" s="13"/>
      <c r="AC114" s="13"/>
      <c r="AD114" s="13">
        <v>0</v>
      </c>
      <c r="AE114" s="13">
        <f>VLOOKUP(A:A,[1]TDSheet!$A:$AF,32,0)</f>
        <v>107.4</v>
      </c>
      <c r="AF114" s="13">
        <f>VLOOKUP(A:A,[1]TDSheet!$A:$AG,33,0)</f>
        <v>42.4</v>
      </c>
      <c r="AG114" s="13">
        <f>VLOOKUP(A:A,[1]TDSheet!$A:$W,23,0)</f>
        <v>158.4</v>
      </c>
      <c r="AH114" s="13">
        <f>VLOOKUP(A:A,[3]TDSheet!$A:$D,4,0)</f>
        <v>143</v>
      </c>
      <c r="AI114" s="13" t="str">
        <f>VLOOKUP(A:A,[1]TDSheet!$A:$AI,35,0)</f>
        <v>Паша</v>
      </c>
      <c r="AJ114" s="13">
        <f t="shared" si="21"/>
        <v>110</v>
      </c>
      <c r="AK114" s="13">
        <f t="shared" si="22"/>
        <v>44</v>
      </c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14</v>
      </c>
      <c r="C115" s="8">
        <v>-791</v>
      </c>
      <c r="D115" s="8">
        <v>1546</v>
      </c>
      <c r="E115" s="17">
        <v>1363</v>
      </c>
      <c r="F115" s="18">
        <v>-624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1391</v>
      </c>
      <c r="K115" s="13">
        <f t="shared" si="17"/>
        <v>-28</v>
      </c>
      <c r="L115" s="13">
        <f>VLOOKUP(A:A,[1]TDSheet!$A:$V,22,0)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f t="shared" si="18"/>
        <v>272.60000000000002</v>
      </c>
      <c r="X115" s="15"/>
      <c r="Y115" s="16">
        <f t="shared" si="19"/>
        <v>-2.2890682318415259</v>
      </c>
      <c r="Z115" s="13">
        <f t="shared" si="20"/>
        <v>-2.2890682318415259</v>
      </c>
      <c r="AA115" s="13">
        <v>0</v>
      </c>
      <c r="AB115" s="13"/>
      <c r="AC115" s="13"/>
      <c r="AD115" s="13">
        <v>0</v>
      </c>
      <c r="AE115" s="13">
        <f>VLOOKUP(A:A,[1]TDSheet!$A:$AF,32,0)</f>
        <v>228.6</v>
      </c>
      <c r="AF115" s="13">
        <f>VLOOKUP(A:A,[1]TDSheet!$A:$AG,33,0)</f>
        <v>264</v>
      </c>
      <c r="AG115" s="13">
        <f>VLOOKUP(A:A,[1]TDSheet!$A:$W,23,0)</f>
        <v>259</v>
      </c>
      <c r="AH115" s="13">
        <f>VLOOKUP(A:A,[3]TDSheet!$A:$D,4,0)</f>
        <v>363</v>
      </c>
      <c r="AI115" s="13" t="e">
        <f>VLOOKUP(A:A,[1]TDSheet!$A:$AI,35,0)</f>
        <v>#N/A</v>
      </c>
      <c r="AJ115" s="13">
        <f t="shared" si="21"/>
        <v>0</v>
      </c>
      <c r="AK115" s="13">
        <f t="shared" si="22"/>
        <v>0</v>
      </c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-441.459</v>
      </c>
      <c r="D116" s="8">
        <v>616.06899999999996</v>
      </c>
      <c r="E116" s="17">
        <v>310.77</v>
      </c>
      <c r="F116" s="18">
        <v>-139.12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308.38600000000002</v>
      </c>
      <c r="K116" s="13">
        <f t="shared" si="17"/>
        <v>2.3839999999999577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f t="shared" si="18"/>
        <v>62.153999999999996</v>
      </c>
      <c r="X116" s="15"/>
      <c r="Y116" s="16">
        <f t="shared" si="19"/>
        <v>-2.2383112913086851</v>
      </c>
      <c r="Z116" s="13">
        <f t="shared" si="20"/>
        <v>-2.2383112913086851</v>
      </c>
      <c r="AA116" s="13">
        <v>0</v>
      </c>
      <c r="AB116" s="13"/>
      <c r="AC116" s="13"/>
      <c r="AD116" s="13">
        <v>0</v>
      </c>
      <c r="AE116" s="13">
        <f>VLOOKUP(A:A,[1]TDSheet!$A:$AF,32,0)</f>
        <v>49.971400000000003</v>
      </c>
      <c r="AF116" s="13">
        <f>VLOOKUP(A:A,[1]TDSheet!$A:$AG,33,0)</f>
        <v>58.426199999999994</v>
      </c>
      <c r="AG116" s="13">
        <f>VLOOKUP(A:A,[1]TDSheet!$A:$W,23,0)</f>
        <v>54.821600000000004</v>
      </c>
      <c r="AH116" s="13">
        <f>VLOOKUP(A:A,[3]TDSheet!$A:$D,4,0)</f>
        <v>76.959999999999994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-85.61</v>
      </c>
      <c r="D117" s="8">
        <v>328.04500000000002</v>
      </c>
      <c r="E117" s="17">
        <v>422.67599999999999</v>
      </c>
      <c r="F117" s="18">
        <v>-184.28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417.78800000000001</v>
      </c>
      <c r="K117" s="13">
        <f t="shared" si="17"/>
        <v>4.8879999999999768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f t="shared" si="18"/>
        <v>84.535200000000003</v>
      </c>
      <c r="X117" s="15"/>
      <c r="Y117" s="16">
        <f t="shared" si="19"/>
        <v>-2.1799203172169701</v>
      </c>
      <c r="Z117" s="13">
        <f t="shared" si="20"/>
        <v>-2.1799203172169701</v>
      </c>
      <c r="AA117" s="13">
        <v>0</v>
      </c>
      <c r="AB117" s="13"/>
      <c r="AC117" s="13"/>
      <c r="AD117" s="13">
        <v>0</v>
      </c>
      <c r="AE117" s="13">
        <f>VLOOKUP(A:A,[1]TDSheet!$A:$AF,32,0)</f>
        <v>0</v>
      </c>
      <c r="AF117" s="13">
        <f>VLOOKUP(A:A,[1]TDSheet!$A:$AG,33,0)</f>
        <v>0</v>
      </c>
      <c r="AG117" s="13">
        <f>VLOOKUP(A:A,[1]TDSheet!$A:$W,23,0)</f>
        <v>58.711400000000005</v>
      </c>
      <c r="AH117" s="13">
        <f>VLOOKUP(A:A,[3]TDSheet!$A:$D,4,0)</f>
        <v>104.33499999999999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7" t="s">
        <v>121</v>
      </c>
      <c r="B118" s="7" t="s">
        <v>14</v>
      </c>
      <c r="C118" s="8">
        <v>-504</v>
      </c>
      <c r="D118" s="8">
        <v>729</v>
      </c>
      <c r="E118" s="17">
        <v>415</v>
      </c>
      <c r="F118" s="18">
        <v>-192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425</v>
      </c>
      <c r="K118" s="13">
        <f t="shared" si="17"/>
        <v>-10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f t="shared" si="18"/>
        <v>83</v>
      </c>
      <c r="X118" s="15"/>
      <c r="Y118" s="16">
        <f t="shared" si="19"/>
        <v>-2.3132530120481927</v>
      </c>
      <c r="Z118" s="13">
        <f t="shared" si="20"/>
        <v>-2.3132530120481927</v>
      </c>
      <c r="AA118" s="13">
        <v>0</v>
      </c>
      <c r="AB118" s="13"/>
      <c r="AC118" s="13"/>
      <c r="AD118" s="13">
        <v>0</v>
      </c>
      <c r="AE118" s="13">
        <f>VLOOKUP(A:A,[1]TDSheet!$A:$AF,32,0)</f>
        <v>75.2</v>
      </c>
      <c r="AF118" s="13">
        <f>VLOOKUP(A:A,[1]TDSheet!$A:$AG,33,0)</f>
        <v>75.2</v>
      </c>
      <c r="AG118" s="13">
        <f>VLOOKUP(A:A,[1]TDSheet!$A:$W,23,0)</f>
        <v>66.599999999999994</v>
      </c>
      <c r="AH118" s="13">
        <f>VLOOKUP(A:A,[3]TDSheet!$A:$D,4,0)</f>
        <v>95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14</v>
      </c>
      <c r="C119" s="8">
        <v>-713</v>
      </c>
      <c r="D119" s="8">
        <v>987</v>
      </c>
      <c r="E119" s="17">
        <v>499</v>
      </c>
      <c r="F119" s="17">
        <v>-230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514</v>
      </c>
      <c r="K119" s="13">
        <f t="shared" si="17"/>
        <v>-15</v>
      </c>
      <c r="L119" s="13">
        <f>VLOOKUP(A:A,[1]TDSheet!$A:$V,22,0)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>
        <f t="shared" si="18"/>
        <v>99.8</v>
      </c>
      <c r="X119" s="15"/>
      <c r="Y119" s="16">
        <f t="shared" si="19"/>
        <v>-2.3046092184368736</v>
      </c>
      <c r="Z119" s="13">
        <f t="shared" si="20"/>
        <v>-2.3046092184368736</v>
      </c>
      <c r="AA119" s="13">
        <v>0</v>
      </c>
      <c r="AB119" s="13"/>
      <c r="AC119" s="13"/>
      <c r="AD119" s="13">
        <v>0</v>
      </c>
      <c r="AE119" s="13">
        <f>VLOOKUP(A:A,[1]TDSheet!$A:$AF,32,0)</f>
        <v>99</v>
      </c>
      <c r="AF119" s="13">
        <f>VLOOKUP(A:A,[1]TDSheet!$A:$AG,33,0)</f>
        <v>97.6</v>
      </c>
      <c r="AG119" s="13">
        <f>VLOOKUP(A:A,[1]TDSheet!$A:$W,23,0)</f>
        <v>94.2</v>
      </c>
      <c r="AH119" s="13">
        <f>VLOOKUP(A:A,[3]TDSheet!$A:$D,4,0)</f>
        <v>126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2024-04-10T10:49:26Z</dcterms:modified>
</cp:coreProperties>
</file>