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4,24 Атаманов\"/>
    </mc:Choice>
  </mc:AlternateContent>
  <xr:revisionPtr revIDLastSave="0" documentId="13_ncr:1_{180542CF-D077-4DB8-94B6-7EAE751D832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4" i="1"/>
  <c r="O105" i="1"/>
  <c r="O106" i="1"/>
  <c r="O107" i="1"/>
  <c r="O108" i="1"/>
  <c r="O109" i="1"/>
  <c r="O110" i="1"/>
  <c r="O111" i="1"/>
  <c r="O114" i="1"/>
  <c r="O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3" i="1"/>
  <c r="AC24" i="1"/>
  <c r="AC25" i="1"/>
  <c r="AC27" i="1"/>
  <c r="AC28" i="1"/>
  <c r="AC29" i="1"/>
  <c r="AC30" i="1"/>
  <c r="AC31" i="1"/>
  <c r="AC32" i="1"/>
  <c r="AC34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8" i="1"/>
  <c r="AC59" i="1"/>
  <c r="AC61" i="1"/>
  <c r="AC62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4" i="1"/>
  <c r="AC105" i="1"/>
  <c r="AC106" i="1"/>
  <c r="AC107" i="1"/>
  <c r="AC108" i="1"/>
  <c r="AC109" i="1"/>
  <c r="AC110" i="1"/>
  <c r="AC111" i="1"/>
  <c r="AC114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W117" i="1" s="1"/>
  <c r="Z117" i="1" s="1"/>
  <c r="AA118" i="1"/>
  <c r="W118" i="1" s="1"/>
  <c r="Z118" i="1" s="1"/>
  <c r="AA119" i="1"/>
  <c r="W119" i="1" s="1"/>
  <c r="Z119" i="1" s="1"/>
  <c r="AA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K8" i="1"/>
  <c r="K10" i="1"/>
  <c r="K12" i="1"/>
  <c r="K14" i="1"/>
  <c r="K16" i="1"/>
  <c r="K18" i="1"/>
  <c r="J8" i="1"/>
  <c r="J9" i="1"/>
  <c r="K9" i="1" s="1"/>
  <c r="J10" i="1"/>
  <c r="J11" i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E6" i="1"/>
  <c r="AF6" i="1"/>
  <c r="AG6" i="1"/>
  <c r="AH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K119" i="1" l="1"/>
  <c r="AJ119" i="1"/>
  <c r="AK117" i="1"/>
  <c r="AJ117" i="1"/>
  <c r="AK115" i="1"/>
  <c r="AJ115" i="1"/>
  <c r="AK113" i="1"/>
  <c r="AJ113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K55" i="1"/>
  <c r="AJ55" i="1"/>
  <c r="AK53" i="1"/>
  <c r="AJ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7" i="1"/>
  <c r="AJ7" i="1"/>
  <c r="AK118" i="1"/>
  <c r="AJ118" i="1"/>
  <c r="AK116" i="1"/>
  <c r="AJ116" i="1"/>
  <c r="AK114" i="1"/>
  <c r="AJ114" i="1"/>
  <c r="AK112" i="1"/>
  <c r="AJ112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J6" i="1"/>
  <c r="L6" i="1"/>
  <c r="Y11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K11" i="1"/>
  <c r="Y53" i="1"/>
  <c r="Y20" i="1"/>
  <c r="Y77" i="1"/>
  <c r="Y54" i="1"/>
  <c r="W6" i="1"/>
  <c r="AD6" i="1"/>
  <c r="AA6" i="1"/>
  <c r="N6" i="1"/>
  <c r="M6" i="1"/>
  <c r="K6" i="1"/>
  <c r="AJ6" i="1" l="1"/>
  <c r="AK6" i="1"/>
</calcChain>
</file>

<file path=xl/sharedStrings.xml><?xml version="1.0" encoding="utf-8"?>
<sst xmlns="http://schemas.openxmlformats.org/spreadsheetml/2006/main" count="277" uniqueCount="148">
  <si>
    <t>Период: 04.04.2024 - 11.04.2024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</si>
  <si>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</si>
  <si>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</si>
  <si>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</si>
  <si>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</si>
  <si>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</si>
  <si>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</si>
  <si>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</si>
  <si>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</si>
  <si>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</si>
  <si>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</si>
  <si>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</si>
  <si>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</si>
  <si>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</si>
  <si>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</si>
  <si>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</si>
  <si>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</si>
  <si>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</si>
  <si>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</si>
  <si>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</si>
  <si>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</si>
  <si>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</si>
  <si>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</si>
  <si>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</si>
  <si>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</si>
  <si>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</si>
  <si>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</si>
  <si>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</si>
  <si>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</si>
  <si>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</si>
  <si>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</si>
  <si>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</si>
  <si>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</si>
  <si>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</si>
  <si>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</si>
  <si>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</si>
  <si>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</si>
  <si>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</si>
  <si>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</si>
  <si>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</si>
  <si>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</si>
  <si>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</si>
  <si>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</si>
  <si>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</si>
  <si>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</si>
  <si>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</si>
  <si>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</si>
  <si>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</si>
  <si>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</si>
  <si>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</si>
  <si>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</si>
  <si>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</si>
  <si>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</si>
  <si>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</si>
  <si>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</si>
  <si>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</si>
  <si>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</si>
  <si>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</si>
  <si>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</si>
  <si>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</si>
  <si>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</si>
  <si>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</si>
  <si>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</si>
  <si>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</si>
  <si>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</si>
  <si>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</si>
  <si>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</si>
  <si>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</si>
  <si>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</si>
  <si>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</si>
  <si>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</si>
  <si>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</si>
  <si>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</si>
  <si>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</si>
  <si>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</si>
  <si>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</si>
  <si>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</si>
  <si>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</si>
  <si>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</si>
  <si>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</si>
  <si>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</si>
  <si>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</si>
  <si>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</si>
  <si>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</si>
  <si>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</si>
  <si>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</si>
  <si>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</si>
  <si>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</si>
  <si>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</si>
  <si>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</si>
  <si>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</si>
  <si>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</si>
  <si>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</si>
  <si>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</si>
  <si>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</si>
  <si>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</si>
  <si>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</si>
  <si>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</si>
  <si>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</si>
  <si>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</si>
  <si>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</si>
  <si>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</si>
  <si>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</si>
  <si>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</si>
  <si>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</si>
  <si>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</si>
  <si>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</si>
  <si>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</si>
  <si>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</si>
  <si>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</si>
  <si>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</si>
  <si>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</si>
  <si>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</si>
  <si>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</si>
  <si>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</si>
  <si>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</si>
  <si>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</si>
  <si>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</si>
  <si>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</si>
  <si>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</si>
  <si>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</si>
  <si>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</si>
  <si>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</si>
  <si>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</si>
  <si>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</si>
  <si>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</si>
  <si>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</si>
  <si>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</si>
  <si>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</si>
  <si>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</si>
  <si>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</si>
  <si>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</si>
  <si>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</si>
  <si>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</si>
  <si>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</si>
  <si>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</si>
  <si>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</si>
  <si>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</si>
  <si>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</si>
  <si>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11,04,</t>
  </si>
  <si>
    <t>12,04,</t>
  </si>
  <si>
    <t>15,04,</t>
  </si>
  <si>
    <t>16,04,</t>
  </si>
  <si>
    <t>22,03,</t>
  </si>
  <si>
    <t>29,03,</t>
  </si>
  <si>
    <t>05,04,</t>
  </si>
  <si>
    <t>увел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</si>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</sst>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12,04,24(1)%20(&#1082;&#1086;&#1087;&#1080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4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1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03.04.2024 - 10.04.2024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11,04,</v>
          </cell>
          <cell r="M5" t="str">
            <v>12,04,</v>
          </cell>
          <cell r="T5" t="str">
            <v>15,04,</v>
          </cell>
          <cell r="X5" t="str">
            <v>15,04,</v>
          </cell>
          <cell r="AE5" t="str">
            <v>22,03,</v>
          </cell>
          <cell r="AF5" t="str">
            <v>29,03,</v>
          </cell>
          <cell r="AG5" t="str">
            <v>05,04,</v>
          </cell>
          <cell r="AH5" t="str">
            <v>10,04,</v>
          </cell>
        </row>
        <row r="6">
          <cell r="E6">
            <v>124804.80299999999</v>
          </cell>
          <cell r="F6">
            <v>56695.955000000002</v>
          </cell>
          <cell r="J6">
            <v>126898.27200000004</v>
          </cell>
          <cell r="K6">
            <v>-2093.4689999999991</v>
          </cell>
          <cell r="L6">
            <v>22599.798000000003</v>
          </cell>
          <cell r="M6">
            <v>28560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6892</v>
          </cell>
          <cell r="U6">
            <v>0</v>
          </cell>
          <cell r="V6">
            <v>0</v>
          </cell>
          <cell r="W6">
            <v>22238.874599999988</v>
          </cell>
          <cell r="X6">
            <v>25210</v>
          </cell>
          <cell r="AA6">
            <v>2988.4300000000003</v>
          </cell>
          <cell r="AB6">
            <v>0</v>
          </cell>
          <cell r="AC6">
            <v>0</v>
          </cell>
          <cell r="AD6">
            <v>10622</v>
          </cell>
          <cell r="AE6">
            <v>21103.712000000007</v>
          </cell>
          <cell r="AF6">
            <v>21033.070800000009</v>
          </cell>
          <cell r="AG6">
            <v>22517.073800000009</v>
          </cell>
          <cell r="AH6">
            <v>25696.419999999991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21.027000000000001</v>
          </cell>
          <cell r="D7">
            <v>148.87799999999999</v>
          </cell>
          <cell r="E7">
            <v>34.631999999999998</v>
          </cell>
          <cell r="F7">
            <v>53.323</v>
          </cell>
          <cell r="G7" t="str">
            <v>н</v>
          </cell>
          <cell r="H7">
            <v>1</v>
          </cell>
          <cell r="I7">
            <v>45</v>
          </cell>
          <cell r="J7">
            <v>46.850999999999999</v>
          </cell>
          <cell r="K7">
            <v>-12.219000000000001</v>
          </cell>
          <cell r="L7">
            <v>0</v>
          </cell>
          <cell r="M7">
            <v>20</v>
          </cell>
          <cell r="W7">
            <v>6.9263999999999992</v>
          </cell>
          <cell r="Y7">
            <v>10.586018711018713</v>
          </cell>
          <cell r="Z7">
            <v>7.6985158235158249</v>
          </cell>
          <cell r="AA7">
            <v>0</v>
          </cell>
          <cell r="AD7">
            <v>0</v>
          </cell>
          <cell r="AE7">
            <v>11.354000000000001</v>
          </cell>
          <cell r="AF7">
            <v>9.8013999999999992</v>
          </cell>
          <cell r="AG7">
            <v>10.101000000000001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278.10500000000002</v>
          </cell>
          <cell r="D8">
            <v>2275.2489999999998</v>
          </cell>
          <cell r="E8">
            <v>512.43499999999995</v>
          </cell>
          <cell r="F8">
            <v>385.53399999999999</v>
          </cell>
          <cell r="G8" t="str">
            <v>н</v>
          </cell>
          <cell r="H8">
            <v>1</v>
          </cell>
          <cell r="I8">
            <v>45</v>
          </cell>
          <cell r="J8">
            <v>542.10900000000004</v>
          </cell>
          <cell r="K8">
            <v>-29.674000000000092</v>
          </cell>
          <cell r="L8">
            <v>0</v>
          </cell>
          <cell r="M8">
            <v>150</v>
          </cell>
          <cell r="W8">
            <v>102.48699999999999</v>
          </cell>
          <cell r="X8">
            <v>200</v>
          </cell>
          <cell r="Y8">
            <v>7.1768516982641701</v>
          </cell>
          <cell r="Z8">
            <v>3.7617844214388168</v>
          </cell>
          <cell r="AA8">
            <v>0</v>
          </cell>
          <cell r="AD8">
            <v>0</v>
          </cell>
          <cell r="AE8">
            <v>80.465799999999987</v>
          </cell>
          <cell r="AF8">
            <v>77.996600000000001</v>
          </cell>
          <cell r="AG8">
            <v>113.6632</v>
          </cell>
          <cell r="AH8">
            <v>119.79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200.25899999999999</v>
          </cell>
          <cell r="D9">
            <v>1464.049</v>
          </cell>
          <cell r="E9">
            <v>544.09699999999998</v>
          </cell>
          <cell r="F9">
            <v>188.816</v>
          </cell>
          <cell r="G9" t="str">
            <v>ябл</v>
          </cell>
          <cell r="H9">
            <v>1</v>
          </cell>
          <cell r="I9">
            <v>45</v>
          </cell>
          <cell r="J9">
            <v>552.23</v>
          </cell>
          <cell r="K9">
            <v>-8.1330000000000382</v>
          </cell>
          <cell r="L9">
            <v>110</v>
          </cell>
          <cell r="M9">
            <v>140</v>
          </cell>
          <cell r="W9">
            <v>88.136200000000002</v>
          </cell>
          <cell r="X9">
            <v>90</v>
          </cell>
          <cell r="Y9">
            <v>5.9999863847091213</v>
          </cell>
          <cell r="Z9">
            <v>2.1423206355617781</v>
          </cell>
          <cell r="AA9">
            <v>103.416</v>
          </cell>
          <cell r="AD9">
            <v>0</v>
          </cell>
          <cell r="AE9">
            <v>79.196399999999997</v>
          </cell>
          <cell r="AF9">
            <v>85.59</v>
          </cell>
          <cell r="AG9">
            <v>91.53</v>
          </cell>
          <cell r="AH9">
            <v>78.3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545.06200000000001</v>
          </cell>
          <cell r="D10">
            <v>4403.3540000000003</v>
          </cell>
          <cell r="E10">
            <v>1598.412</v>
          </cell>
          <cell r="F10">
            <v>533.74</v>
          </cell>
          <cell r="G10" t="str">
            <v>н</v>
          </cell>
          <cell r="H10">
            <v>1</v>
          </cell>
          <cell r="I10">
            <v>45</v>
          </cell>
          <cell r="J10">
            <v>1581.58</v>
          </cell>
          <cell r="K10">
            <v>16.832000000000107</v>
          </cell>
          <cell r="L10">
            <v>350</v>
          </cell>
          <cell r="M10">
            <v>400</v>
          </cell>
          <cell r="W10">
            <v>319.68240000000003</v>
          </cell>
          <cell r="X10">
            <v>500</v>
          </cell>
          <cell r="Y10">
            <v>5.5797253774371063</v>
          </cell>
          <cell r="Z10">
            <v>1.6695945726133186</v>
          </cell>
          <cell r="AA10">
            <v>0</v>
          </cell>
          <cell r="AD10">
            <v>0</v>
          </cell>
          <cell r="AE10">
            <v>254.72659999999996</v>
          </cell>
          <cell r="AF10">
            <v>282.88200000000001</v>
          </cell>
          <cell r="AG10">
            <v>290.47560000000004</v>
          </cell>
          <cell r="AH10">
            <v>328.53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100.24</v>
          </cell>
          <cell r="D11">
            <v>450.709</v>
          </cell>
          <cell r="E11">
            <v>205.042</v>
          </cell>
          <cell r="F11">
            <v>57.161000000000001</v>
          </cell>
          <cell r="G11">
            <v>0</v>
          </cell>
          <cell r="H11">
            <v>1</v>
          </cell>
          <cell r="I11">
            <v>40</v>
          </cell>
          <cell r="J11">
            <v>217.863</v>
          </cell>
          <cell r="K11">
            <v>-12.820999999999998</v>
          </cell>
          <cell r="L11">
            <v>30</v>
          </cell>
          <cell r="M11">
            <v>50</v>
          </cell>
          <cell r="W11">
            <v>41.008400000000002</v>
          </cell>
          <cell r="X11">
            <v>110</v>
          </cell>
          <cell r="Y11">
            <v>6.0270822563182174</v>
          </cell>
          <cell r="Z11">
            <v>1.3938851552364881</v>
          </cell>
          <cell r="AA11">
            <v>0</v>
          </cell>
          <cell r="AD11">
            <v>0</v>
          </cell>
          <cell r="AE11">
            <v>27.806999999999999</v>
          </cell>
          <cell r="AF11">
            <v>28.993200000000002</v>
          </cell>
          <cell r="AG11">
            <v>32.118999999999993</v>
          </cell>
          <cell r="AH11">
            <v>53.545999999999999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53</v>
          </cell>
          <cell r="D12">
            <v>499</v>
          </cell>
          <cell r="E12">
            <v>118</v>
          </cell>
          <cell r="F12">
            <v>75</v>
          </cell>
          <cell r="G12">
            <v>0</v>
          </cell>
          <cell r="H12">
            <v>0.5</v>
          </cell>
          <cell r="I12">
            <v>45</v>
          </cell>
          <cell r="J12">
            <v>150</v>
          </cell>
          <cell r="K12">
            <v>-32</v>
          </cell>
          <cell r="L12">
            <v>20</v>
          </cell>
          <cell r="M12">
            <v>40</v>
          </cell>
          <cell r="W12">
            <v>23.6</v>
          </cell>
          <cell r="X12">
            <v>20</v>
          </cell>
          <cell r="Y12">
            <v>6.5677966101694913</v>
          </cell>
          <cell r="Z12">
            <v>3.1779661016949152</v>
          </cell>
          <cell r="AA12">
            <v>0</v>
          </cell>
          <cell r="AD12">
            <v>0</v>
          </cell>
          <cell r="AE12">
            <v>31.6</v>
          </cell>
          <cell r="AF12">
            <v>29.2</v>
          </cell>
          <cell r="AG12">
            <v>28.2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465</v>
          </cell>
          <cell r="D13">
            <v>6444</v>
          </cell>
          <cell r="E13">
            <v>2105</v>
          </cell>
          <cell r="F13">
            <v>750</v>
          </cell>
          <cell r="G13" t="str">
            <v>ябл</v>
          </cell>
          <cell r="H13">
            <v>0.4</v>
          </cell>
          <cell r="I13">
            <v>45</v>
          </cell>
          <cell r="J13">
            <v>2142</v>
          </cell>
          <cell r="K13">
            <v>-37</v>
          </cell>
          <cell r="L13">
            <v>320</v>
          </cell>
          <cell r="M13">
            <v>400</v>
          </cell>
          <cell r="T13">
            <v>50</v>
          </cell>
          <cell r="W13">
            <v>289</v>
          </cell>
          <cell r="X13">
            <v>400</v>
          </cell>
          <cell r="Y13">
            <v>6.4705882352941178</v>
          </cell>
          <cell r="Z13">
            <v>2.5951557093425603</v>
          </cell>
          <cell r="AA13">
            <v>0</v>
          </cell>
          <cell r="AD13">
            <v>660</v>
          </cell>
          <cell r="AE13">
            <v>253.8</v>
          </cell>
          <cell r="AF13">
            <v>252.4</v>
          </cell>
          <cell r="AG13">
            <v>282.39999999999998</v>
          </cell>
          <cell r="AH13">
            <v>264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1356</v>
          </cell>
          <cell r="D14">
            <v>10808</v>
          </cell>
          <cell r="E14">
            <v>3155</v>
          </cell>
          <cell r="F14">
            <v>1948</v>
          </cell>
          <cell r="G14">
            <v>0</v>
          </cell>
          <cell r="H14">
            <v>0.45</v>
          </cell>
          <cell r="I14">
            <v>45</v>
          </cell>
          <cell r="J14">
            <v>3201</v>
          </cell>
          <cell r="K14">
            <v>-46</v>
          </cell>
          <cell r="L14">
            <v>600</v>
          </cell>
          <cell r="M14">
            <v>800</v>
          </cell>
          <cell r="T14">
            <v>228</v>
          </cell>
          <cell r="W14">
            <v>443.8</v>
          </cell>
          <cell r="Y14">
            <v>7.5439387111311396</v>
          </cell>
          <cell r="Z14">
            <v>4.3893645786390261</v>
          </cell>
          <cell r="AA14">
            <v>0</v>
          </cell>
          <cell r="AD14">
            <v>936</v>
          </cell>
          <cell r="AE14">
            <v>676</v>
          </cell>
          <cell r="AF14">
            <v>664.8</v>
          </cell>
          <cell r="AG14">
            <v>579.6</v>
          </cell>
          <cell r="AH14">
            <v>470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1366</v>
          </cell>
          <cell r="D15">
            <v>11352</v>
          </cell>
          <cell r="E15">
            <v>4772</v>
          </cell>
          <cell r="F15">
            <v>1506</v>
          </cell>
          <cell r="G15">
            <v>0</v>
          </cell>
          <cell r="H15">
            <v>0.45</v>
          </cell>
          <cell r="I15">
            <v>45</v>
          </cell>
          <cell r="J15">
            <v>4868</v>
          </cell>
          <cell r="K15">
            <v>-96</v>
          </cell>
          <cell r="L15">
            <v>1000</v>
          </cell>
          <cell r="M15">
            <v>1100</v>
          </cell>
          <cell r="T15">
            <v>138</v>
          </cell>
          <cell r="W15">
            <v>856</v>
          </cell>
          <cell r="X15">
            <v>1500</v>
          </cell>
          <cell r="Y15">
            <v>5.9649532710280377</v>
          </cell>
          <cell r="Z15">
            <v>1.7593457943925233</v>
          </cell>
          <cell r="AA15">
            <v>0</v>
          </cell>
          <cell r="AD15">
            <v>492</v>
          </cell>
          <cell r="AE15">
            <v>569.4</v>
          </cell>
          <cell r="AF15">
            <v>521.6</v>
          </cell>
          <cell r="AG15">
            <v>792.2</v>
          </cell>
          <cell r="AH15">
            <v>957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49</v>
          </cell>
          <cell r="D16">
            <v>512</v>
          </cell>
          <cell r="E16">
            <v>159</v>
          </cell>
          <cell r="F16">
            <v>95</v>
          </cell>
          <cell r="G16">
            <v>0</v>
          </cell>
          <cell r="H16">
            <v>0.5</v>
          </cell>
          <cell r="I16">
            <v>40</v>
          </cell>
          <cell r="J16">
            <v>236</v>
          </cell>
          <cell r="K16">
            <v>-77</v>
          </cell>
          <cell r="L16">
            <v>30</v>
          </cell>
          <cell r="M16">
            <v>50</v>
          </cell>
          <cell r="W16">
            <v>31.8</v>
          </cell>
          <cell r="X16">
            <v>30</v>
          </cell>
          <cell r="Y16">
            <v>6.4465408805031448</v>
          </cell>
          <cell r="Z16">
            <v>2.9874213836477987</v>
          </cell>
          <cell r="AA16">
            <v>0</v>
          </cell>
          <cell r="AD16">
            <v>0</v>
          </cell>
          <cell r="AE16">
            <v>36.4</v>
          </cell>
          <cell r="AF16">
            <v>29.2</v>
          </cell>
          <cell r="AG16">
            <v>36</v>
          </cell>
          <cell r="AH16">
            <v>50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61</v>
          </cell>
          <cell r="D17">
            <v>170</v>
          </cell>
          <cell r="E17">
            <v>54</v>
          </cell>
          <cell r="F17">
            <v>74</v>
          </cell>
          <cell r="G17">
            <v>0</v>
          </cell>
          <cell r="H17">
            <v>0.4</v>
          </cell>
          <cell r="I17">
            <v>50</v>
          </cell>
          <cell r="J17">
            <v>74</v>
          </cell>
          <cell r="K17">
            <v>-20</v>
          </cell>
          <cell r="L17">
            <v>20</v>
          </cell>
          <cell r="M17">
            <v>20</v>
          </cell>
          <cell r="W17">
            <v>10.8</v>
          </cell>
          <cell r="Y17">
            <v>10.555555555555555</v>
          </cell>
          <cell r="Z17">
            <v>6.8518518518518512</v>
          </cell>
          <cell r="AA17">
            <v>0</v>
          </cell>
          <cell r="AD17">
            <v>0</v>
          </cell>
          <cell r="AE17">
            <v>17.399999999999999</v>
          </cell>
          <cell r="AF17">
            <v>15.8</v>
          </cell>
          <cell r="AG17">
            <v>16.399999999999999</v>
          </cell>
          <cell r="AH17">
            <v>13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106</v>
          </cell>
          <cell r="D18">
            <v>369</v>
          </cell>
          <cell r="E18">
            <v>141</v>
          </cell>
          <cell r="F18">
            <v>149</v>
          </cell>
          <cell r="G18">
            <v>0</v>
          </cell>
          <cell r="H18">
            <v>0.17</v>
          </cell>
          <cell r="I18">
            <v>180</v>
          </cell>
          <cell r="J18">
            <v>156</v>
          </cell>
          <cell r="K18">
            <v>-15</v>
          </cell>
          <cell r="L18">
            <v>100</v>
          </cell>
          <cell r="M18">
            <v>0</v>
          </cell>
          <cell r="W18">
            <v>28.2</v>
          </cell>
          <cell r="Y18">
            <v>8.8297872340425538</v>
          </cell>
          <cell r="Z18">
            <v>5.2836879432624118</v>
          </cell>
          <cell r="AA18">
            <v>0</v>
          </cell>
          <cell r="AD18">
            <v>0</v>
          </cell>
          <cell r="AE18">
            <v>28.6</v>
          </cell>
          <cell r="AF18">
            <v>20.8</v>
          </cell>
          <cell r="AG18">
            <v>33.799999999999997</v>
          </cell>
          <cell r="AH18">
            <v>33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29</v>
          </cell>
          <cell r="D19">
            <v>1148</v>
          </cell>
          <cell r="E19">
            <v>96</v>
          </cell>
          <cell r="F19">
            <v>79</v>
          </cell>
          <cell r="G19">
            <v>0</v>
          </cell>
          <cell r="H19">
            <v>0.45</v>
          </cell>
          <cell r="I19">
            <v>45</v>
          </cell>
          <cell r="J19">
            <v>123</v>
          </cell>
          <cell r="K19">
            <v>-27</v>
          </cell>
          <cell r="L19">
            <v>40</v>
          </cell>
          <cell r="M19">
            <v>40</v>
          </cell>
          <cell r="W19">
            <v>19.2</v>
          </cell>
          <cell r="Y19">
            <v>8.28125</v>
          </cell>
          <cell r="Z19">
            <v>4.1145833333333339</v>
          </cell>
          <cell r="AA19">
            <v>0</v>
          </cell>
          <cell r="AD19">
            <v>0</v>
          </cell>
          <cell r="AE19">
            <v>38.6</v>
          </cell>
          <cell r="AF19">
            <v>44.6</v>
          </cell>
          <cell r="AG19">
            <v>27.2</v>
          </cell>
          <cell r="AH19">
            <v>18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720</v>
          </cell>
          <cell r="D20">
            <v>1104</v>
          </cell>
          <cell r="E20">
            <v>620</v>
          </cell>
          <cell r="F20">
            <v>419</v>
          </cell>
          <cell r="G20">
            <v>0</v>
          </cell>
          <cell r="H20">
            <v>0.5</v>
          </cell>
          <cell r="I20">
            <v>60</v>
          </cell>
          <cell r="J20">
            <v>211</v>
          </cell>
          <cell r="K20">
            <v>409</v>
          </cell>
          <cell r="L20">
            <v>120</v>
          </cell>
          <cell r="M20">
            <v>180</v>
          </cell>
          <cell r="W20">
            <v>124</v>
          </cell>
          <cell r="X20">
            <v>100</v>
          </cell>
          <cell r="Y20">
            <v>6.604838709677419</v>
          </cell>
          <cell r="Z20">
            <v>3.379032258064516</v>
          </cell>
          <cell r="AA20">
            <v>0</v>
          </cell>
          <cell r="AD20">
            <v>0</v>
          </cell>
          <cell r="AE20">
            <v>117.8</v>
          </cell>
          <cell r="AF20">
            <v>116.8</v>
          </cell>
          <cell r="AG20">
            <v>124</v>
          </cell>
          <cell r="AH20">
            <v>36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110</v>
          </cell>
          <cell r="D21">
            <v>808</v>
          </cell>
          <cell r="E21">
            <v>222</v>
          </cell>
          <cell r="F21">
            <v>161</v>
          </cell>
          <cell r="G21">
            <v>0</v>
          </cell>
          <cell r="H21">
            <v>0.3</v>
          </cell>
          <cell r="I21">
            <v>40</v>
          </cell>
          <cell r="J21">
            <v>294</v>
          </cell>
          <cell r="K21">
            <v>-72</v>
          </cell>
          <cell r="L21">
            <v>50</v>
          </cell>
          <cell r="M21">
            <v>70</v>
          </cell>
          <cell r="W21">
            <v>44.4</v>
          </cell>
          <cell r="Y21">
            <v>6.3288288288288292</v>
          </cell>
          <cell r="Z21">
            <v>3.6261261261261262</v>
          </cell>
          <cell r="AA21">
            <v>0</v>
          </cell>
          <cell r="AD21">
            <v>0</v>
          </cell>
          <cell r="AE21">
            <v>50.2</v>
          </cell>
          <cell r="AF21">
            <v>42</v>
          </cell>
          <cell r="AG21">
            <v>49.4</v>
          </cell>
          <cell r="AH21">
            <v>45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20</v>
          </cell>
          <cell r="D22">
            <v>211</v>
          </cell>
          <cell r="E22">
            <v>62</v>
          </cell>
          <cell r="F22">
            <v>122</v>
          </cell>
          <cell r="G22">
            <v>0</v>
          </cell>
          <cell r="H22">
            <v>0.5</v>
          </cell>
          <cell r="I22">
            <v>60</v>
          </cell>
          <cell r="J22">
            <v>72</v>
          </cell>
          <cell r="K22">
            <v>-10</v>
          </cell>
          <cell r="L22">
            <v>20</v>
          </cell>
          <cell r="M22">
            <v>20</v>
          </cell>
          <cell r="W22">
            <v>12.4</v>
          </cell>
          <cell r="Y22">
            <v>13.064516129032258</v>
          </cell>
          <cell r="Z22">
            <v>9.8387096774193541</v>
          </cell>
          <cell r="AA22">
            <v>0</v>
          </cell>
          <cell r="AD22">
            <v>0</v>
          </cell>
          <cell r="AE22">
            <v>14.2</v>
          </cell>
          <cell r="AF22">
            <v>11.2</v>
          </cell>
          <cell r="AG22">
            <v>18.2</v>
          </cell>
          <cell r="AH22">
            <v>16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1929</v>
          </cell>
          <cell r="D23">
            <v>509</v>
          </cell>
          <cell r="E23">
            <v>1080</v>
          </cell>
          <cell r="F23">
            <v>778</v>
          </cell>
          <cell r="G23">
            <v>0</v>
          </cell>
          <cell r="H23">
            <v>0.17</v>
          </cell>
          <cell r="I23">
            <v>180</v>
          </cell>
          <cell r="J23">
            <v>1103</v>
          </cell>
          <cell r="K23">
            <v>-23</v>
          </cell>
          <cell r="L23">
            <v>300</v>
          </cell>
          <cell r="M23">
            <v>300</v>
          </cell>
          <cell r="W23">
            <v>216</v>
          </cell>
          <cell r="X23">
            <v>500</v>
          </cell>
          <cell r="Y23">
            <v>8.6944444444444446</v>
          </cell>
          <cell r="Z23">
            <v>3.6018518518518516</v>
          </cell>
          <cell r="AA23">
            <v>0</v>
          </cell>
          <cell r="AD23">
            <v>0</v>
          </cell>
          <cell r="AE23">
            <v>191</v>
          </cell>
          <cell r="AF23">
            <v>170.2</v>
          </cell>
          <cell r="AG23">
            <v>227.6</v>
          </cell>
          <cell r="AH23">
            <v>230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46</v>
          </cell>
          <cell r="D24">
            <v>1123</v>
          </cell>
          <cell r="E24">
            <v>229</v>
          </cell>
          <cell r="F24">
            <v>203</v>
          </cell>
          <cell r="G24">
            <v>0</v>
          </cell>
          <cell r="H24">
            <v>0.38</v>
          </cell>
          <cell r="I24">
            <v>40</v>
          </cell>
          <cell r="J24">
            <v>266</v>
          </cell>
          <cell r="K24">
            <v>-37</v>
          </cell>
          <cell r="L24">
            <v>50</v>
          </cell>
          <cell r="M24">
            <v>70</v>
          </cell>
          <cell r="W24">
            <v>45.8</v>
          </cell>
          <cell r="Y24">
            <v>7.0524017467248914</v>
          </cell>
          <cell r="Z24">
            <v>4.43231441048035</v>
          </cell>
          <cell r="AA24">
            <v>0</v>
          </cell>
          <cell r="AD24">
            <v>0</v>
          </cell>
          <cell r="AE24">
            <v>40.200000000000003</v>
          </cell>
          <cell r="AF24">
            <v>38.799999999999997</v>
          </cell>
          <cell r="AG24">
            <v>50.4</v>
          </cell>
          <cell r="AH24">
            <v>46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129</v>
          </cell>
          <cell r="D25">
            <v>4429</v>
          </cell>
          <cell r="E25">
            <v>875</v>
          </cell>
          <cell r="F25">
            <v>601</v>
          </cell>
          <cell r="G25">
            <v>0</v>
          </cell>
          <cell r="H25">
            <v>0.35</v>
          </cell>
          <cell r="I25">
            <v>45</v>
          </cell>
          <cell r="J25">
            <v>1183</v>
          </cell>
          <cell r="K25">
            <v>-308</v>
          </cell>
          <cell r="L25">
            <v>200</v>
          </cell>
          <cell r="M25">
            <v>200</v>
          </cell>
          <cell r="W25">
            <v>175</v>
          </cell>
          <cell r="X25">
            <v>250</v>
          </cell>
          <cell r="Y25">
            <v>7.1485714285714286</v>
          </cell>
          <cell r="Z25">
            <v>3.4342857142857142</v>
          </cell>
          <cell r="AA25">
            <v>0</v>
          </cell>
          <cell r="AD25">
            <v>0</v>
          </cell>
          <cell r="AE25">
            <v>188.6</v>
          </cell>
          <cell r="AF25">
            <v>160.19999999999999</v>
          </cell>
          <cell r="AG25">
            <v>177.35999999999999</v>
          </cell>
          <cell r="AH25">
            <v>254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95</v>
          </cell>
          <cell r="D26">
            <v>1724</v>
          </cell>
          <cell r="E26">
            <v>252</v>
          </cell>
          <cell r="F26">
            <v>65</v>
          </cell>
          <cell r="G26" t="str">
            <v>н</v>
          </cell>
          <cell r="H26">
            <v>0.35</v>
          </cell>
          <cell r="I26">
            <v>45</v>
          </cell>
          <cell r="J26">
            <v>278</v>
          </cell>
          <cell r="K26">
            <v>-26</v>
          </cell>
          <cell r="L26">
            <v>40</v>
          </cell>
          <cell r="M26">
            <v>40</v>
          </cell>
          <cell r="T26">
            <v>234</v>
          </cell>
          <cell r="W26">
            <v>38.4</v>
          </cell>
          <cell r="X26">
            <v>100</v>
          </cell>
          <cell r="Y26">
            <v>6.3802083333333339</v>
          </cell>
          <cell r="Z26">
            <v>1.6927083333333335</v>
          </cell>
          <cell r="AA26">
            <v>0</v>
          </cell>
          <cell r="AD26">
            <v>60</v>
          </cell>
          <cell r="AE26">
            <v>46.4</v>
          </cell>
          <cell r="AF26">
            <v>47.4</v>
          </cell>
          <cell r="AG26">
            <v>35</v>
          </cell>
          <cell r="AH26">
            <v>39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309</v>
          </cell>
          <cell r="D27">
            <v>2451</v>
          </cell>
          <cell r="E27">
            <v>312</v>
          </cell>
          <cell r="F27">
            <v>193</v>
          </cell>
          <cell r="G27">
            <v>0</v>
          </cell>
          <cell r="H27">
            <v>0.35</v>
          </cell>
          <cell r="I27">
            <v>45</v>
          </cell>
          <cell r="J27">
            <v>351</v>
          </cell>
          <cell r="K27">
            <v>-39</v>
          </cell>
          <cell r="L27">
            <v>100</v>
          </cell>
          <cell r="M27">
            <v>100</v>
          </cell>
          <cell r="W27">
            <v>62.4</v>
          </cell>
          <cell r="Y27">
            <v>6.2980769230769234</v>
          </cell>
          <cell r="Z27">
            <v>3.0929487179487181</v>
          </cell>
          <cell r="AA27">
            <v>0</v>
          </cell>
          <cell r="AD27">
            <v>0</v>
          </cell>
          <cell r="AE27">
            <v>111.2</v>
          </cell>
          <cell r="AF27">
            <v>91.8</v>
          </cell>
          <cell r="AG27">
            <v>85</v>
          </cell>
          <cell r="AH27">
            <v>59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102</v>
          </cell>
          <cell r="D28">
            <v>2603</v>
          </cell>
          <cell r="E28">
            <v>826</v>
          </cell>
          <cell r="F28">
            <v>447</v>
          </cell>
          <cell r="G28">
            <v>0</v>
          </cell>
          <cell r="H28">
            <v>0.35</v>
          </cell>
          <cell r="I28">
            <v>45</v>
          </cell>
          <cell r="J28">
            <v>1001</v>
          </cell>
          <cell r="K28">
            <v>-175</v>
          </cell>
          <cell r="L28">
            <v>200</v>
          </cell>
          <cell r="M28">
            <v>200</v>
          </cell>
          <cell r="W28">
            <v>165.2</v>
          </cell>
          <cell r="X28">
            <v>250</v>
          </cell>
          <cell r="Y28">
            <v>6.6404358353510897</v>
          </cell>
          <cell r="Z28">
            <v>2.705811138014528</v>
          </cell>
          <cell r="AA28">
            <v>0</v>
          </cell>
          <cell r="AD28">
            <v>0</v>
          </cell>
          <cell r="AE28">
            <v>155</v>
          </cell>
          <cell r="AF28">
            <v>138</v>
          </cell>
          <cell r="AG28">
            <v>166.8</v>
          </cell>
          <cell r="AH28">
            <v>243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141.64500000000001</v>
          </cell>
          <cell r="D29">
            <v>1280.117</v>
          </cell>
          <cell r="E29">
            <v>684.34400000000005</v>
          </cell>
          <cell r="F29">
            <v>238.095</v>
          </cell>
          <cell r="G29">
            <v>0</v>
          </cell>
          <cell r="H29">
            <v>1</v>
          </cell>
          <cell r="I29">
            <v>50</v>
          </cell>
          <cell r="J29">
            <v>686.57799999999997</v>
          </cell>
          <cell r="K29">
            <v>-2.2339999999999236</v>
          </cell>
          <cell r="L29">
            <v>100</v>
          </cell>
          <cell r="M29">
            <v>130</v>
          </cell>
          <cell r="W29">
            <v>86.06280000000001</v>
          </cell>
          <cell r="X29">
            <v>50</v>
          </cell>
          <cell r="Y29">
            <v>6.019964491046073</v>
          </cell>
          <cell r="Z29">
            <v>2.7665263040477415</v>
          </cell>
          <cell r="AA29">
            <v>254.03</v>
          </cell>
          <cell r="AD29">
            <v>0</v>
          </cell>
          <cell r="AE29">
            <v>77.06519999999999</v>
          </cell>
          <cell r="AF29">
            <v>86.941400000000002</v>
          </cell>
          <cell r="AG29">
            <v>85.873199999999997</v>
          </cell>
          <cell r="AH29">
            <v>98.56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1768.317</v>
          </cell>
          <cell r="D30">
            <v>13146.689</v>
          </cell>
          <cell r="E30">
            <v>5565.1130000000003</v>
          </cell>
          <cell r="F30">
            <v>3051.817</v>
          </cell>
          <cell r="G30">
            <v>0</v>
          </cell>
          <cell r="H30">
            <v>1</v>
          </cell>
          <cell r="I30">
            <v>50</v>
          </cell>
          <cell r="J30">
            <v>5711.0209999999997</v>
          </cell>
          <cell r="K30">
            <v>-145.90799999999945</v>
          </cell>
          <cell r="L30">
            <v>1200</v>
          </cell>
          <cell r="M30">
            <v>1300</v>
          </cell>
          <cell r="W30">
            <v>1113.0226</v>
          </cell>
          <cell r="X30">
            <v>1200</v>
          </cell>
          <cell r="Y30">
            <v>6.0661993745679554</v>
          </cell>
          <cell r="Z30">
            <v>2.7419182683262675</v>
          </cell>
          <cell r="AA30">
            <v>0</v>
          </cell>
          <cell r="AD30">
            <v>0</v>
          </cell>
          <cell r="AE30">
            <v>1093.0262</v>
          </cell>
          <cell r="AF30">
            <v>1124.8902</v>
          </cell>
          <cell r="AG30">
            <v>1145.748</v>
          </cell>
          <cell r="AH30">
            <v>1262.6099999999999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213.47399999999999</v>
          </cell>
          <cell r="D31">
            <v>1025.3969999999999</v>
          </cell>
          <cell r="E31">
            <v>310.517</v>
          </cell>
          <cell r="F31">
            <v>155.16</v>
          </cell>
          <cell r="G31">
            <v>0</v>
          </cell>
          <cell r="H31">
            <v>1</v>
          </cell>
          <cell r="I31">
            <v>50</v>
          </cell>
          <cell r="J31">
            <v>309.68599999999998</v>
          </cell>
          <cell r="K31">
            <v>0.83100000000001728</v>
          </cell>
          <cell r="L31">
            <v>60</v>
          </cell>
          <cell r="M31">
            <v>90</v>
          </cell>
          <cell r="W31">
            <v>62.103400000000001</v>
          </cell>
          <cell r="X31">
            <v>70</v>
          </cell>
          <cell r="Y31">
            <v>6.0408930911995151</v>
          </cell>
          <cell r="Z31">
            <v>2.4984139354689114</v>
          </cell>
          <cell r="AA31">
            <v>0</v>
          </cell>
          <cell r="AD31">
            <v>0</v>
          </cell>
          <cell r="AE31">
            <v>63.379999999999995</v>
          </cell>
          <cell r="AF31">
            <v>70.622399999999999</v>
          </cell>
          <cell r="AG31">
            <v>62.244000000000007</v>
          </cell>
          <cell r="AH31">
            <v>72.569999999999993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117.039</v>
          </cell>
          <cell r="D32">
            <v>2041.366</v>
          </cell>
          <cell r="E32">
            <v>466.31400000000002</v>
          </cell>
          <cell r="F32">
            <v>330.209</v>
          </cell>
          <cell r="G32">
            <v>0</v>
          </cell>
          <cell r="H32">
            <v>1</v>
          </cell>
          <cell r="I32">
            <v>50</v>
          </cell>
          <cell r="J32">
            <v>562.76599999999996</v>
          </cell>
          <cell r="K32">
            <v>-96.451999999999941</v>
          </cell>
          <cell r="L32">
            <v>60</v>
          </cell>
          <cell r="M32">
            <v>170</v>
          </cell>
          <cell r="W32">
            <v>93.262799999999999</v>
          </cell>
          <cell r="Y32">
            <v>6.0067786941846055</v>
          </cell>
          <cell r="Z32">
            <v>3.5406292755525248</v>
          </cell>
          <cell r="AA32">
            <v>0</v>
          </cell>
          <cell r="AD32">
            <v>0</v>
          </cell>
          <cell r="AE32">
            <v>109.7766</v>
          </cell>
          <cell r="AF32">
            <v>109.07599999999999</v>
          </cell>
          <cell r="AG32">
            <v>109.96020000000001</v>
          </cell>
          <cell r="AH32">
            <v>153.12100000000001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108.504</v>
          </cell>
          <cell r="D33">
            <v>785.96799999999996</v>
          </cell>
          <cell r="E33">
            <v>361.54899999999998</v>
          </cell>
          <cell r="F33">
            <v>182.85499999999999</v>
          </cell>
          <cell r="G33">
            <v>0</v>
          </cell>
          <cell r="H33">
            <v>1</v>
          </cell>
          <cell r="I33">
            <v>60</v>
          </cell>
          <cell r="J33">
            <v>370.13900000000001</v>
          </cell>
          <cell r="K33">
            <v>-8.5900000000000318</v>
          </cell>
          <cell r="L33">
            <v>50</v>
          </cell>
          <cell r="M33">
            <v>60</v>
          </cell>
          <cell r="W33">
            <v>48.430799999999998</v>
          </cell>
          <cell r="Y33">
            <v>6.0468751290501093</v>
          </cell>
          <cell r="Z33">
            <v>3.7755932175392517</v>
          </cell>
          <cell r="AA33">
            <v>119.395</v>
          </cell>
          <cell r="AD33">
            <v>0</v>
          </cell>
          <cell r="AE33">
            <v>44.308</v>
          </cell>
          <cell r="AF33">
            <v>49.246400000000001</v>
          </cell>
          <cell r="AG33">
            <v>47.782400000000003</v>
          </cell>
          <cell r="AH33">
            <v>61.55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6247.1509999999998</v>
          </cell>
          <cell r="D34">
            <v>18932.828000000001</v>
          </cell>
          <cell r="E34">
            <v>7747.2719999999999</v>
          </cell>
          <cell r="F34">
            <v>5556.26</v>
          </cell>
          <cell r="G34">
            <v>0</v>
          </cell>
          <cell r="H34">
            <v>1</v>
          </cell>
          <cell r="I34">
            <v>60</v>
          </cell>
          <cell r="J34">
            <v>7717.1729999999998</v>
          </cell>
          <cell r="K34">
            <v>30.09900000000016</v>
          </cell>
          <cell r="L34">
            <v>1300</v>
          </cell>
          <cell r="M34">
            <v>2600</v>
          </cell>
          <cell r="W34">
            <v>1549.4544000000001</v>
          </cell>
          <cell r="Y34">
            <v>6.1029611455490391</v>
          </cell>
          <cell r="Z34">
            <v>3.585946124003391</v>
          </cell>
          <cell r="AA34">
            <v>0</v>
          </cell>
          <cell r="AD34">
            <v>0</v>
          </cell>
          <cell r="AE34">
            <v>1930.4482</v>
          </cell>
          <cell r="AF34">
            <v>1923.7186000000002</v>
          </cell>
          <cell r="AG34">
            <v>1757.8169999999998</v>
          </cell>
          <cell r="AH34">
            <v>1812.4580000000001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17.899999999999999</v>
          </cell>
          <cell r="D35">
            <v>165.26</v>
          </cell>
          <cell r="E35">
            <v>70.400000000000006</v>
          </cell>
          <cell r="F35">
            <v>26.79</v>
          </cell>
          <cell r="G35">
            <v>0</v>
          </cell>
          <cell r="H35">
            <v>1</v>
          </cell>
          <cell r="I35">
            <v>50</v>
          </cell>
          <cell r="J35">
            <v>98.313999999999993</v>
          </cell>
          <cell r="K35">
            <v>-27.913999999999987</v>
          </cell>
          <cell r="L35">
            <v>30</v>
          </cell>
          <cell r="M35">
            <v>0</v>
          </cell>
          <cell r="W35">
            <v>14.080000000000002</v>
          </cell>
          <cell r="X35">
            <v>30</v>
          </cell>
          <cell r="Y35">
            <v>6.1640624999999982</v>
          </cell>
          <cell r="Z35">
            <v>1.9026988636363633</v>
          </cell>
          <cell r="AA35">
            <v>0</v>
          </cell>
          <cell r="AD35">
            <v>0</v>
          </cell>
          <cell r="AE35">
            <v>12.793200000000001</v>
          </cell>
          <cell r="AF35">
            <v>12.84</v>
          </cell>
          <cell r="AG35">
            <v>13.203200000000001</v>
          </cell>
          <cell r="AH35">
            <v>20.239999999999998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113.18899999999999</v>
          </cell>
          <cell r="D36">
            <v>1057.3430000000001</v>
          </cell>
          <cell r="E36">
            <v>365.2</v>
          </cell>
          <cell r="F36">
            <v>291.33</v>
          </cell>
          <cell r="G36">
            <v>0</v>
          </cell>
          <cell r="H36">
            <v>1</v>
          </cell>
          <cell r="I36">
            <v>50</v>
          </cell>
          <cell r="J36">
            <v>482.40199999999999</v>
          </cell>
          <cell r="K36">
            <v>-117.202</v>
          </cell>
          <cell r="L36">
            <v>100</v>
          </cell>
          <cell r="M36">
            <v>60</v>
          </cell>
          <cell r="W36">
            <v>73.039999999999992</v>
          </cell>
          <cell r="Y36">
            <v>6.1792168674698802</v>
          </cell>
          <cell r="Z36">
            <v>3.9886363636363638</v>
          </cell>
          <cell r="AA36">
            <v>0</v>
          </cell>
          <cell r="AD36">
            <v>0</v>
          </cell>
          <cell r="AE36">
            <v>93.994599999999991</v>
          </cell>
          <cell r="AF36">
            <v>101.1948</v>
          </cell>
          <cell r="AG36">
            <v>89.417600000000007</v>
          </cell>
          <cell r="AH36">
            <v>117.92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1973.453</v>
          </cell>
          <cell r="D37">
            <v>9820.9809999999998</v>
          </cell>
          <cell r="E37">
            <v>5428.1509999999998</v>
          </cell>
          <cell r="F37">
            <v>2351.752</v>
          </cell>
          <cell r="G37">
            <v>0</v>
          </cell>
          <cell r="H37">
            <v>1</v>
          </cell>
          <cell r="I37">
            <v>60</v>
          </cell>
          <cell r="J37">
            <v>5396.616</v>
          </cell>
          <cell r="K37">
            <v>31.534999999999854</v>
          </cell>
          <cell r="L37">
            <v>1000</v>
          </cell>
          <cell r="M37">
            <v>1100</v>
          </cell>
          <cell r="W37">
            <v>883.04020000000003</v>
          </cell>
          <cell r="X37">
            <v>1100</v>
          </cell>
          <cell r="Y37">
            <v>6.2870886285811229</v>
          </cell>
          <cell r="Z37">
            <v>2.6632445499083732</v>
          </cell>
          <cell r="AA37">
            <v>1012.95</v>
          </cell>
          <cell r="AD37">
            <v>0</v>
          </cell>
          <cell r="AE37">
            <v>583.34179999999992</v>
          </cell>
          <cell r="AF37">
            <v>596.49720000000002</v>
          </cell>
          <cell r="AG37">
            <v>887.11879999999996</v>
          </cell>
          <cell r="AH37">
            <v>1047.269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2153.5259999999998</v>
          </cell>
          <cell r="D38">
            <v>10325.596</v>
          </cell>
          <cell r="E38">
            <v>4463.4120000000003</v>
          </cell>
          <cell r="F38">
            <v>2549.7910000000002</v>
          </cell>
          <cell r="G38">
            <v>0</v>
          </cell>
          <cell r="H38">
            <v>1</v>
          </cell>
          <cell r="I38">
            <v>60</v>
          </cell>
          <cell r="J38">
            <v>4425.491</v>
          </cell>
          <cell r="K38">
            <v>37.921000000000276</v>
          </cell>
          <cell r="L38">
            <v>1000</v>
          </cell>
          <cell r="M38">
            <v>900</v>
          </cell>
          <cell r="W38">
            <v>892.68240000000003</v>
          </cell>
          <cell r="X38">
            <v>1100</v>
          </cell>
          <cell r="Y38">
            <v>6.2169826581099841</v>
          </cell>
          <cell r="Z38">
            <v>2.8563249370660833</v>
          </cell>
          <cell r="AA38">
            <v>0</v>
          </cell>
          <cell r="AD38">
            <v>0</v>
          </cell>
          <cell r="AE38">
            <v>694.89580000000001</v>
          </cell>
          <cell r="AF38">
            <v>775.02120000000002</v>
          </cell>
          <cell r="AG38">
            <v>900.46859999999992</v>
          </cell>
          <cell r="AH38">
            <v>1065.4449999999999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100.33</v>
          </cell>
          <cell r="D39">
            <v>914.99800000000005</v>
          </cell>
          <cell r="E39">
            <v>309.23</v>
          </cell>
          <cell r="F39">
            <v>153.61799999999999</v>
          </cell>
          <cell r="G39">
            <v>0</v>
          </cell>
          <cell r="H39">
            <v>1</v>
          </cell>
          <cell r="I39">
            <v>60</v>
          </cell>
          <cell r="J39">
            <v>298.44</v>
          </cell>
          <cell r="K39">
            <v>10.79000000000002</v>
          </cell>
          <cell r="L39">
            <v>80</v>
          </cell>
          <cell r="M39">
            <v>80</v>
          </cell>
          <cell r="W39">
            <v>61.846000000000004</v>
          </cell>
          <cell r="X39">
            <v>60</v>
          </cell>
          <cell r="Y39">
            <v>6.0411020922937615</v>
          </cell>
          <cell r="Z39">
            <v>2.4838793131326193</v>
          </cell>
          <cell r="AA39">
            <v>0</v>
          </cell>
          <cell r="AD39">
            <v>0</v>
          </cell>
          <cell r="AE39">
            <v>57.4876</v>
          </cell>
          <cell r="AF39">
            <v>58.131799999999998</v>
          </cell>
          <cell r="AG39">
            <v>60.6126</v>
          </cell>
          <cell r="AH39">
            <v>74.885000000000005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111.426</v>
          </cell>
          <cell r="D40">
            <v>918.42600000000004</v>
          </cell>
          <cell r="E40">
            <v>293.04000000000002</v>
          </cell>
          <cell r="F40">
            <v>66.06</v>
          </cell>
          <cell r="G40">
            <v>0</v>
          </cell>
          <cell r="H40">
            <v>1</v>
          </cell>
          <cell r="I40">
            <v>60</v>
          </cell>
          <cell r="J40">
            <v>356.142</v>
          </cell>
          <cell r="K40">
            <v>-63.101999999999975</v>
          </cell>
          <cell r="L40">
            <v>50</v>
          </cell>
          <cell r="M40">
            <v>50</v>
          </cell>
          <cell r="W40">
            <v>58.608000000000004</v>
          </cell>
          <cell r="X40">
            <v>150</v>
          </cell>
          <cell r="Y40">
            <v>5.3927791427791423</v>
          </cell>
          <cell r="Z40">
            <v>1.1271498771498771</v>
          </cell>
          <cell r="AA40">
            <v>0</v>
          </cell>
          <cell r="AD40">
            <v>0</v>
          </cell>
          <cell r="AE40">
            <v>53.621799999999993</v>
          </cell>
          <cell r="AF40">
            <v>63.531799999999997</v>
          </cell>
          <cell r="AG40">
            <v>48.940800000000003</v>
          </cell>
          <cell r="AH40">
            <v>51.92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20.062000000000001</v>
          </cell>
          <cell r="D41">
            <v>60.69</v>
          </cell>
          <cell r="E41">
            <v>20.625</v>
          </cell>
          <cell r="F41">
            <v>35.700000000000003</v>
          </cell>
          <cell r="G41">
            <v>0</v>
          </cell>
          <cell r="H41">
            <v>1</v>
          </cell>
          <cell r="I41">
            <v>180</v>
          </cell>
          <cell r="J41">
            <v>19.974</v>
          </cell>
          <cell r="K41">
            <v>0.6509999999999998</v>
          </cell>
          <cell r="L41">
            <v>0</v>
          </cell>
          <cell r="M41">
            <v>30</v>
          </cell>
          <cell r="W41">
            <v>4.125</v>
          </cell>
          <cell r="Y41">
            <v>15.927272727272728</v>
          </cell>
          <cell r="Z41">
            <v>8.6545454545454561</v>
          </cell>
          <cell r="AA41">
            <v>0</v>
          </cell>
          <cell r="AD41">
            <v>0</v>
          </cell>
          <cell r="AE41">
            <v>3.9694000000000003</v>
          </cell>
          <cell r="AF41">
            <v>5.4</v>
          </cell>
          <cell r="AG41">
            <v>5.093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226.01</v>
          </cell>
          <cell r="D42">
            <v>2146.5419999999999</v>
          </cell>
          <cell r="E42">
            <v>705.05</v>
          </cell>
          <cell r="F42">
            <v>472.64400000000001</v>
          </cell>
          <cell r="G42">
            <v>0</v>
          </cell>
          <cell r="H42">
            <v>1</v>
          </cell>
          <cell r="I42">
            <v>60</v>
          </cell>
          <cell r="J42">
            <v>688.51199999999994</v>
          </cell>
          <cell r="K42">
            <v>16.538000000000011</v>
          </cell>
          <cell r="L42">
            <v>120</v>
          </cell>
          <cell r="M42">
            <v>120</v>
          </cell>
          <cell r="W42">
            <v>109.3502</v>
          </cell>
          <cell r="Y42">
            <v>6.5170799870507778</v>
          </cell>
          <cell r="Z42">
            <v>4.3222966213139067</v>
          </cell>
          <cell r="AA42">
            <v>158.29900000000001</v>
          </cell>
          <cell r="AD42">
            <v>0</v>
          </cell>
          <cell r="AE42">
            <v>113.69739999999999</v>
          </cell>
          <cell r="AF42">
            <v>121.8416</v>
          </cell>
          <cell r="AG42">
            <v>114.7518</v>
          </cell>
          <cell r="AH42">
            <v>127.008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21.989000000000001</v>
          </cell>
          <cell r="D43">
            <v>419.54300000000001</v>
          </cell>
          <cell r="E43">
            <v>277.79399999999998</v>
          </cell>
          <cell r="F43">
            <v>54.703000000000003</v>
          </cell>
          <cell r="G43" t="str">
            <v>н</v>
          </cell>
          <cell r="H43">
            <v>1</v>
          </cell>
          <cell r="I43">
            <v>35</v>
          </cell>
          <cell r="J43">
            <v>277.87700000000001</v>
          </cell>
          <cell r="K43">
            <v>-8.300000000002683E-2</v>
          </cell>
          <cell r="L43">
            <v>10</v>
          </cell>
          <cell r="M43">
            <v>10</v>
          </cell>
          <cell r="W43">
            <v>4.9639999999999986</v>
          </cell>
          <cell r="Y43">
            <v>15.048952457695412</v>
          </cell>
          <cell r="Z43">
            <v>11.01994359387591</v>
          </cell>
          <cell r="AA43">
            <v>252.97399999999999</v>
          </cell>
          <cell r="AD43">
            <v>0</v>
          </cell>
          <cell r="AE43">
            <v>7.497399999999999</v>
          </cell>
          <cell r="AF43">
            <v>10.512</v>
          </cell>
          <cell r="AG43">
            <v>7.3</v>
          </cell>
          <cell r="AH43">
            <v>0.73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32.72</v>
          </cell>
          <cell r="D44">
            <v>331.36700000000002</v>
          </cell>
          <cell r="E44">
            <v>103.28</v>
          </cell>
          <cell r="F44">
            <v>56.048000000000002</v>
          </cell>
          <cell r="G44">
            <v>0</v>
          </cell>
          <cell r="H44">
            <v>1</v>
          </cell>
          <cell r="I44">
            <v>30</v>
          </cell>
          <cell r="J44">
            <v>167.97800000000001</v>
          </cell>
          <cell r="K44">
            <v>-64.698000000000008</v>
          </cell>
          <cell r="L44">
            <v>20</v>
          </cell>
          <cell r="M44">
            <v>20</v>
          </cell>
          <cell r="W44">
            <v>20.655999999999999</v>
          </cell>
          <cell r="X44">
            <v>30</v>
          </cell>
          <cell r="Y44">
            <v>6.1022463206816422</v>
          </cell>
          <cell r="Z44">
            <v>2.7134004647560035</v>
          </cell>
          <cell r="AA44">
            <v>0</v>
          </cell>
          <cell r="AD44">
            <v>0</v>
          </cell>
          <cell r="AE44">
            <v>19.704999999999998</v>
          </cell>
          <cell r="AF44">
            <v>23.736000000000001</v>
          </cell>
          <cell r="AG44">
            <v>18.339199999999998</v>
          </cell>
          <cell r="AH44">
            <v>33.54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28.117999999999999</v>
          </cell>
          <cell r="D45">
            <v>479.27300000000002</v>
          </cell>
          <cell r="E45">
            <v>191.874</v>
          </cell>
          <cell r="F45">
            <v>84.744</v>
          </cell>
          <cell r="G45" t="str">
            <v>н</v>
          </cell>
          <cell r="H45">
            <v>1</v>
          </cell>
          <cell r="I45">
            <v>30</v>
          </cell>
          <cell r="J45">
            <v>230.30699999999999</v>
          </cell>
          <cell r="K45">
            <v>-38.432999999999993</v>
          </cell>
          <cell r="L45">
            <v>40</v>
          </cell>
          <cell r="M45">
            <v>40</v>
          </cell>
          <cell r="W45">
            <v>27.215999999999998</v>
          </cell>
          <cell r="Y45">
            <v>6.0532039976484429</v>
          </cell>
          <cell r="Z45">
            <v>3.1137566137566139</v>
          </cell>
          <cell r="AA45">
            <v>55.793999999999997</v>
          </cell>
          <cell r="AD45">
            <v>0</v>
          </cell>
          <cell r="AE45">
            <v>26.876200000000001</v>
          </cell>
          <cell r="AF45">
            <v>28.727999999999998</v>
          </cell>
          <cell r="AG45">
            <v>30.744</v>
          </cell>
          <cell r="AH45">
            <v>31.5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193.45699999999999</v>
          </cell>
          <cell r="D46">
            <v>3048.0770000000002</v>
          </cell>
          <cell r="E46">
            <v>1358.7750000000001</v>
          </cell>
          <cell r="F46">
            <v>828.18200000000002</v>
          </cell>
          <cell r="G46">
            <v>0</v>
          </cell>
          <cell r="H46">
            <v>1</v>
          </cell>
          <cell r="I46">
            <v>30</v>
          </cell>
          <cell r="J46">
            <v>1379.2159999999999</v>
          </cell>
          <cell r="K46">
            <v>-20.440999999999804</v>
          </cell>
          <cell r="L46">
            <v>340</v>
          </cell>
          <cell r="M46">
            <v>350</v>
          </cell>
          <cell r="W46">
            <v>271.755</v>
          </cell>
          <cell r="X46">
            <v>100</v>
          </cell>
          <cell r="Y46">
            <v>5.954562013578407</v>
          </cell>
          <cell r="Z46">
            <v>3.0475317841438061</v>
          </cell>
          <cell r="AA46">
            <v>0</v>
          </cell>
          <cell r="AD46">
            <v>0</v>
          </cell>
          <cell r="AE46">
            <v>253.68339999999998</v>
          </cell>
          <cell r="AF46">
            <v>263.07820000000004</v>
          </cell>
          <cell r="AG46">
            <v>290.38119999999998</v>
          </cell>
          <cell r="AH46">
            <v>278.72000000000003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18.05</v>
          </cell>
          <cell r="D47">
            <v>228.143</v>
          </cell>
          <cell r="E47">
            <v>107.2</v>
          </cell>
          <cell r="F47">
            <v>57.960999999999999</v>
          </cell>
          <cell r="G47">
            <v>0</v>
          </cell>
          <cell r="H47">
            <v>1</v>
          </cell>
          <cell r="I47">
            <v>40</v>
          </cell>
          <cell r="J47">
            <v>126.819</v>
          </cell>
          <cell r="K47">
            <v>-19.619</v>
          </cell>
          <cell r="L47">
            <v>30</v>
          </cell>
          <cell r="M47">
            <v>30</v>
          </cell>
          <cell r="W47">
            <v>21.44</v>
          </cell>
          <cell r="X47">
            <v>20</v>
          </cell>
          <cell r="Y47">
            <v>6.4347481343283581</v>
          </cell>
          <cell r="Z47">
            <v>2.7034048507462685</v>
          </cell>
          <cell r="AA47">
            <v>0</v>
          </cell>
          <cell r="AD47">
            <v>0</v>
          </cell>
          <cell r="AE47">
            <v>14.950399999999998</v>
          </cell>
          <cell r="AF47">
            <v>15.276</v>
          </cell>
          <cell r="AG47">
            <v>19.295999999999999</v>
          </cell>
          <cell r="AH47">
            <v>10.72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-2.2109999999999999</v>
          </cell>
          <cell r="D48">
            <v>559.54700000000003</v>
          </cell>
          <cell r="E48">
            <v>90.42</v>
          </cell>
          <cell r="F48">
            <v>144.70599999999999</v>
          </cell>
          <cell r="G48" t="str">
            <v>н</v>
          </cell>
          <cell r="H48">
            <v>1</v>
          </cell>
          <cell r="I48">
            <v>35</v>
          </cell>
          <cell r="J48">
            <v>143.41900000000001</v>
          </cell>
          <cell r="K48">
            <v>-52.999000000000009</v>
          </cell>
          <cell r="L48">
            <v>20</v>
          </cell>
          <cell r="M48">
            <v>20</v>
          </cell>
          <cell r="W48">
            <v>18.084</v>
          </cell>
          <cell r="Y48">
            <v>10.213780137137801</v>
          </cell>
          <cell r="Z48">
            <v>8.0018801150188015</v>
          </cell>
          <cell r="AA48">
            <v>0</v>
          </cell>
          <cell r="AD48">
            <v>0</v>
          </cell>
          <cell r="AE48">
            <v>26.314599999999995</v>
          </cell>
          <cell r="AF48">
            <v>27.157999999999998</v>
          </cell>
          <cell r="AG48">
            <v>30.681999999999999</v>
          </cell>
          <cell r="AH48">
            <v>23.29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72.117000000000004</v>
          </cell>
          <cell r="D49">
            <v>346.84300000000002</v>
          </cell>
          <cell r="E49">
            <v>122.82</v>
          </cell>
          <cell r="F49">
            <v>88.698999999999998</v>
          </cell>
          <cell r="G49">
            <v>0</v>
          </cell>
          <cell r="H49">
            <v>1</v>
          </cell>
          <cell r="I49">
            <v>30</v>
          </cell>
          <cell r="J49">
            <v>126.758</v>
          </cell>
          <cell r="K49">
            <v>-3.9380000000000024</v>
          </cell>
          <cell r="L49">
            <v>40</v>
          </cell>
          <cell r="M49">
            <v>30</v>
          </cell>
          <cell r="W49">
            <v>24.564</v>
          </cell>
          <cell r="Y49">
            <v>6.4606334473212836</v>
          </cell>
          <cell r="Z49">
            <v>3.6109347011887314</v>
          </cell>
          <cell r="AA49">
            <v>0</v>
          </cell>
          <cell r="AD49">
            <v>0</v>
          </cell>
          <cell r="AE49">
            <v>35.092599999999997</v>
          </cell>
          <cell r="AF49">
            <v>22.246400000000001</v>
          </cell>
          <cell r="AG49">
            <v>29.808</v>
          </cell>
          <cell r="AH49">
            <v>26.22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50.558</v>
          </cell>
          <cell r="D50">
            <v>870.62800000000004</v>
          </cell>
          <cell r="E50">
            <v>340.34</v>
          </cell>
          <cell r="F50">
            <v>163.70599999999999</v>
          </cell>
          <cell r="G50" t="str">
            <v>н</v>
          </cell>
          <cell r="H50">
            <v>1</v>
          </cell>
          <cell r="I50">
            <v>45</v>
          </cell>
          <cell r="J50">
            <v>345.68200000000002</v>
          </cell>
          <cell r="K50">
            <v>-5.3420000000000414</v>
          </cell>
          <cell r="L50">
            <v>70</v>
          </cell>
          <cell r="M50">
            <v>100</v>
          </cell>
          <cell r="W50">
            <v>68.067999999999998</v>
          </cell>
          <cell r="X50">
            <v>80</v>
          </cell>
          <cell r="Y50">
            <v>6.0778339307751077</v>
          </cell>
          <cell r="Z50">
            <v>2.405036140330258</v>
          </cell>
          <cell r="AA50">
            <v>0</v>
          </cell>
          <cell r="AD50">
            <v>0</v>
          </cell>
          <cell r="AE50">
            <v>57.761400000000002</v>
          </cell>
          <cell r="AF50">
            <v>61.503999999999998</v>
          </cell>
          <cell r="AG50">
            <v>67.780999999999992</v>
          </cell>
          <cell r="AH50">
            <v>81.510000000000005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30.763999999999999</v>
          </cell>
          <cell r="D51">
            <v>760.29</v>
          </cell>
          <cell r="E51">
            <v>284.70999999999998</v>
          </cell>
          <cell r="F51">
            <v>95.197999999999993</v>
          </cell>
          <cell r="G51" t="str">
            <v>н</v>
          </cell>
          <cell r="H51">
            <v>1</v>
          </cell>
          <cell r="I51">
            <v>45</v>
          </cell>
          <cell r="J51">
            <v>325.22699999999998</v>
          </cell>
          <cell r="K51">
            <v>-40.516999999999996</v>
          </cell>
          <cell r="L51">
            <v>39.798000000000002</v>
          </cell>
          <cell r="M51">
            <v>80</v>
          </cell>
          <cell r="W51">
            <v>56.941999999999993</v>
          </cell>
          <cell r="X51">
            <v>120</v>
          </cell>
          <cell r="Y51">
            <v>5.8831091285869839</v>
          </cell>
          <cell r="Z51">
            <v>1.6718415229531804</v>
          </cell>
          <cell r="AA51">
            <v>0</v>
          </cell>
          <cell r="AD51">
            <v>0</v>
          </cell>
          <cell r="AE51">
            <v>50.899799999999999</v>
          </cell>
          <cell r="AF51">
            <v>53.127800000000001</v>
          </cell>
          <cell r="AG51">
            <v>53.391999999999996</v>
          </cell>
          <cell r="AH51">
            <v>73.13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113.873</v>
          </cell>
          <cell r="D52">
            <v>494.71499999999997</v>
          </cell>
          <cell r="E52">
            <v>279.74</v>
          </cell>
          <cell r="F52">
            <v>42.029000000000003</v>
          </cell>
          <cell r="G52" t="str">
            <v>н</v>
          </cell>
          <cell r="H52">
            <v>1</v>
          </cell>
          <cell r="I52">
            <v>45</v>
          </cell>
          <cell r="J52">
            <v>281.43200000000002</v>
          </cell>
          <cell r="K52">
            <v>-1.6920000000000073</v>
          </cell>
          <cell r="L52">
            <v>50</v>
          </cell>
          <cell r="M52">
            <v>70</v>
          </cell>
          <cell r="W52">
            <v>55.948</v>
          </cell>
          <cell r="X52">
            <v>150</v>
          </cell>
          <cell r="Y52">
            <v>5.5771251876742687</v>
          </cell>
          <cell r="Z52">
            <v>0.75121541431329097</v>
          </cell>
          <cell r="AA52">
            <v>0</v>
          </cell>
          <cell r="AD52">
            <v>0</v>
          </cell>
          <cell r="AE52">
            <v>48.003</v>
          </cell>
          <cell r="AF52">
            <v>47.872199999999999</v>
          </cell>
          <cell r="AG52">
            <v>48.847999999999999</v>
          </cell>
          <cell r="AH52">
            <v>97.27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1487</v>
          </cell>
          <cell r="D53">
            <v>3560</v>
          </cell>
          <cell r="E53">
            <v>2034</v>
          </cell>
          <cell r="F53">
            <v>909</v>
          </cell>
          <cell r="G53" t="str">
            <v>акк</v>
          </cell>
          <cell r="H53">
            <v>0.35</v>
          </cell>
          <cell r="I53">
            <v>40</v>
          </cell>
          <cell r="J53">
            <v>1546</v>
          </cell>
          <cell r="K53">
            <v>488</v>
          </cell>
          <cell r="L53">
            <v>450</v>
          </cell>
          <cell r="M53">
            <v>450</v>
          </cell>
          <cell r="W53">
            <v>406.8</v>
          </cell>
          <cell r="X53">
            <v>600</v>
          </cell>
          <cell r="Y53">
            <v>5.9218289085545717</v>
          </cell>
          <cell r="Z53">
            <v>2.2345132743362832</v>
          </cell>
          <cell r="AA53">
            <v>0</v>
          </cell>
          <cell r="AD53">
            <v>0</v>
          </cell>
          <cell r="AE53">
            <v>369.4</v>
          </cell>
          <cell r="AF53">
            <v>340</v>
          </cell>
          <cell r="AG53">
            <v>387</v>
          </cell>
          <cell r="AH53">
            <v>365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2135</v>
          </cell>
          <cell r="D54">
            <v>9487</v>
          </cell>
          <cell r="E54">
            <v>5905</v>
          </cell>
          <cell r="F54">
            <v>2033</v>
          </cell>
          <cell r="G54" t="str">
            <v>акк</v>
          </cell>
          <cell r="H54">
            <v>0.4</v>
          </cell>
          <cell r="I54">
            <v>40</v>
          </cell>
          <cell r="J54">
            <v>4590</v>
          </cell>
          <cell r="K54">
            <v>1315</v>
          </cell>
          <cell r="L54">
            <v>1000</v>
          </cell>
          <cell r="M54">
            <v>1200</v>
          </cell>
          <cell r="T54">
            <v>888</v>
          </cell>
          <cell r="W54">
            <v>977</v>
          </cell>
          <cell r="X54">
            <v>1500</v>
          </cell>
          <cell r="Y54">
            <v>5.8679631525076763</v>
          </cell>
          <cell r="Z54">
            <v>2.0808597748208801</v>
          </cell>
          <cell r="AA54">
            <v>0</v>
          </cell>
          <cell r="AD54">
            <v>1020</v>
          </cell>
          <cell r="AE54">
            <v>881.2</v>
          </cell>
          <cell r="AF54">
            <v>937.8</v>
          </cell>
          <cell r="AG54">
            <v>941</v>
          </cell>
          <cell r="AH54">
            <v>841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1817</v>
          </cell>
          <cell r="D55">
            <v>14425</v>
          </cell>
          <cell r="E55">
            <v>5111</v>
          </cell>
          <cell r="F55">
            <v>1145</v>
          </cell>
          <cell r="G55">
            <v>0</v>
          </cell>
          <cell r="H55">
            <v>0.45</v>
          </cell>
          <cell r="I55">
            <v>45</v>
          </cell>
          <cell r="J55">
            <v>5123</v>
          </cell>
          <cell r="K55">
            <v>-12</v>
          </cell>
          <cell r="L55">
            <v>700</v>
          </cell>
          <cell r="M55">
            <v>1000</v>
          </cell>
          <cell r="T55">
            <v>2320</v>
          </cell>
          <cell r="W55">
            <v>720.2</v>
          </cell>
          <cell r="X55">
            <v>1300</v>
          </cell>
          <cell r="Y55">
            <v>5.7553457372951957</v>
          </cell>
          <cell r="Z55">
            <v>1.58983615662316</v>
          </cell>
          <cell r="AA55">
            <v>0</v>
          </cell>
          <cell r="AD55">
            <v>1510</v>
          </cell>
          <cell r="AE55">
            <v>788.2</v>
          </cell>
          <cell r="AF55">
            <v>704.4</v>
          </cell>
          <cell r="AG55">
            <v>678</v>
          </cell>
          <cell r="AH55">
            <v>820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950.63</v>
          </cell>
          <cell r="D56">
            <v>634.92999999999995</v>
          </cell>
          <cell r="E56">
            <v>552.79999999999995</v>
          </cell>
          <cell r="F56">
            <v>230.76499999999999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627.94600000000003</v>
          </cell>
          <cell r="K56">
            <v>-75.146000000000072</v>
          </cell>
          <cell r="L56">
            <v>100</v>
          </cell>
          <cell r="M56">
            <v>180</v>
          </cell>
          <cell r="W56">
            <v>110.55999999999999</v>
          </cell>
          <cell r="X56">
            <v>150</v>
          </cell>
          <cell r="Y56">
            <v>5.9765285817655576</v>
          </cell>
          <cell r="Z56">
            <v>2.0872376989869754</v>
          </cell>
          <cell r="AA56">
            <v>0</v>
          </cell>
          <cell r="AD56">
            <v>0</v>
          </cell>
          <cell r="AE56">
            <v>167.58539999999999</v>
          </cell>
          <cell r="AF56">
            <v>185.2</v>
          </cell>
          <cell r="AG56">
            <v>111.1058</v>
          </cell>
          <cell r="AH56">
            <v>90.45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391</v>
          </cell>
          <cell r="D57">
            <v>1024</v>
          </cell>
          <cell r="E57">
            <v>459</v>
          </cell>
          <cell r="F57">
            <v>714</v>
          </cell>
          <cell r="G57">
            <v>0</v>
          </cell>
          <cell r="H57">
            <v>0.1</v>
          </cell>
          <cell r="I57">
            <v>730</v>
          </cell>
          <cell r="J57">
            <v>469</v>
          </cell>
          <cell r="K57">
            <v>-10</v>
          </cell>
          <cell r="L57">
            <v>0</v>
          </cell>
          <cell r="M57">
            <v>0</v>
          </cell>
          <cell r="W57">
            <v>91.8</v>
          </cell>
          <cell r="Y57">
            <v>7.7777777777777777</v>
          </cell>
          <cell r="Z57">
            <v>7.7777777777777777</v>
          </cell>
          <cell r="AA57">
            <v>0</v>
          </cell>
          <cell r="AD57">
            <v>0</v>
          </cell>
          <cell r="AE57">
            <v>64</v>
          </cell>
          <cell r="AF57">
            <v>89.4</v>
          </cell>
          <cell r="AG57">
            <v>91</v>
          </cell>
          <cell r="AH57">
            <v>101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76</v>
          </cell>
          <cell r="D58">
            <v>31</v>
          </cell>
          <cell r="E58">
            <v>29</v>
          </cell>
          <cell r="F58">
            <v>47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33</v>
          </cell>
          <cell r="K58">
            <v>-4</v>
          </cell>
          <cell r="L58">
            <v>0</v>
          </cell>
          <cell r="M58">
            <v>20</v>
          </cell>
          <cell r="W58">
            <v>5.8</v>
          </cell>
          <cell r="Y58">
            <v>11.551724137931036</v>
          </cell>
          <cell r="Z58">
            <v>8.1034482758620694</v>
          </cell>
          <cell r="AA58">
            <v>0</v>
          </cell>
          <cell r="AD58">
            <v>0</v>
          </cell>
          <cell r="AE58">
            <v>14.8</v>
          </cell>
          <cell r="AF58">
            <v>5.2</v>
          </cell>
          <cell r="AG58">
            <v>9.6</v>
          </cell>
          <cell r="AH58">
            <v>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217</v>
          </cell>
          <cell r="D59">
            <v>4089</v>
          </cell>
          <cell r="E59">
            <v>1190</v>
          </cell>
          <cell r="F59">
            <v>584</v>
          </cell>
          <cell r="G59">
            <v>0</v>
          </cell>
          <cell r="H59">
            <v>0.35</v>
          </cell>
          <cell r="I59">
            <v>40</v>
          </cell>
          <cell r="J59">
            <v>1291</v>
          </cell>
          <cell r="K59">
            <v>-101</v>
          </cell>
          <cell r="L59">
            <v>300</v>
          </cell>
          <cell r="M59">
            <v>300</v>
          </cell>
          <cell r="W59">
            <v>238</v>
          </cell>
          <cell r="X59">
            <v>250</v>
          </cell>
          <cell r="Y59">
            <v>6.0252100840336134</v>
          </cell>
          <cell r="Z59">
            <v>2.4537815126050422</v>
          </cell>
          <cell r="AA59">
            <v>0</v>
          </cell>
          <cell r="AD59">
            <v>0</v>
          </cell>
          <cell r="AE59">
            <v>225.6</v>
          </cell>
          <cell r="AF59">
            <v>212</v>
          </cell>
          <cell r="AG59">
            <v>245.2</v>
          </cell>
          <cell r="AH59">
            <v>300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62.447000000000003</v>
          </cell>
          <cell r="D60">
            <v>689.18799999999999</v>
          </cell>
          <cell r="E60">
            <v>221.65</v>
          </cell>
          <cell r="F60">
            <v>70.393000000000001</v>
          </cell>
          <cell r="G60">
            <v>0</v>
          </cell>
          <cell r="H60">
            <v>1</v>
          </cell>
          <cell r="I60">
            <v>40</v>
          </cell>
          <cell r="J60">
            <v>225.43799999999999</v>
          </cell>
          <cell r="K60">
            <v>-3.7879999999999825</v>
          </cell>
          <cell r="L60">
            <v>50</v>
          </cell>
          <cell r="M60">
            <v>60</v>
          </cell>
          <cell r="W60">
            <v>44.33</v>
          </cell>
          <cell r="X60">
            <v>100</v>
          </cell>
          <cell r="Y60">
            <v>6.3251297090006773</v>
          </cell>
          <cell r="Z60">
            <v>1.5879314234152944</v>
          </cell>
          <cell r="AA60">
            <v>0</v>
          </cell>
          <cell r="AD60">
            <v>0</v>
          </cell>
          <cell r="AE60">
            <v>42.915599999999998</v>
          </cell>
          <cell r="AF60">
            <v>38.898000000000003</v>
          </cell>
          <cell r="AG60">
            <v>41.327000000000005</v>
          </cell>
          <cell r="AH60">
            <v>47.905000000000001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756</v>
          </cell>
          <cell r="D61">
            <v>4853</v>
          </cell>
          <cell r="E61">
            <v>2888</v>
          </cell>
          <cell r="F61">
            <v>1209</v>
          </cell>
          <cell r="G61">
            <v>0</v>
          </cell>
          <cell r="H61">
            <v>0.4</v>
          </cell>
          <cell r="I61">
            <v>35</v>
          </cell>
          <cell r="J61">
            <v>2942</v>
          </cell>
          <cell r="K61">
            <v>-54</v>
          </cell>
          <cell r="L61">
            <v>500</v>
          </cell>
          <cell r="M61">
            <v>700</v>
          </cell>
          <cell r="W61">
            <v>577.6</v>
          </cell>
          <cell r="X61">
            <v>900</v>
          </cell>
          <cell r="Y61">
            <v>5.7288781163434903</v>
          </cell>
          <cell r="Z61">
            <v>2.0931440443213294</v>
          </cell>
          <cell r="AA61">
            <v>0</v>
          </cell>
          <cell r="AD61">
            <v>0</v>
          </cell>
          <cell r="AE61">
            <v>493.4</v>
          </cell>
          <cell r="AF61">
            <v>513.6</v>
          </cell>
          <cell r="AG61">
            <v>539.6</v>
          </cell>
          <cell r="AH61">
            <v>769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1353</v>
          </cell>
          <cell r="D62">
            <v>6532</v>
          </cell>
          <cell r="E62">
            <v>3184</v>
          </cell>
          <cell r="F62">
            <v>1675</v>
          </cell>
          <cell r="G62">
            <v>0</v>
          </cell>
          <cell r="H62">
            <v>0.4</v>
          </cell>
          <cell r="I62">
            <v>40</v>
          </cell>
          <cell r="J62">
            <v>3240</v>
          </cell>
          <cell r="K62">
            <v>-56</v>
          </cell>
          <cell r="L62">
            <v>600</v>
          </cell>
          <cell r="M62">
            <v>800</v>
          </cell>
          <cell r="W62">
            <v>636.79999999999995</v>
          </cell>
          <cell r="X62">
            <v>700</v>
          </cell>
          <cell r="Y62">
            <v>5.9280778894472368</v>
          </cell>
          <cell r="Z62">
            <v>2.6303391959798996</v>
          </cell>
          <cell r="AA62">
            <v>0</v>
          </cell>
          <cell r="AD62">
            <v>0</v>
          </cell>
          <cell r="AE62">
            <v>666</v>
          </cell>
          <cell r="AF62">
            <v>677.4</v>
          </cell>
          <cell r="AG62">
            <v>654</v>
          </cell>
          <cell r="AH62">
            <v>808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36.726999999999997</v>
          </cell>
          <cell r="D63">
            <v>268.512</v>
          </cell>
          <cell r="E63">
            <v>68.64</v>
          </cell>
          <cell r="F63">
            <v>72.897999999999996</v>
          </cell>
          <cell r="G63" t="str">
            <v>лид, я</v>
          </cell>
          <cell r="H63">
            <v>1</v>
          </cell>
          <cell r="I63">
            <v>40</v>
          </cell>
          <cell r="J63">
            <v>70.206000000000003</v>
          </cell>
          <cell r="K63">
            <v>-1.5660000000000025</v>
          </cell>
          <cell r="L63">
            <v>20</v>
          </cell>
          <cell r="M63">
            <v>20</v>
          </cell>
          <cell r="W63">
            <v>13.728</v>
          </cell>
          <cell r="Y63">
            <v>8.2239219114219111</v>
          </cell>
          <cell r="Z63">
            <v>5.3101689976689972</v>
          </cell>
          <cell r="AA63">
            <v>0</v>
          </cell>
          <cell r="AD63">
            <v>0</v>
          </cell>
          <cell r="AE63">
            <v>14.801599999999999</v>
          </cell>
          <cell r="AF63">
            <v>12.298</v>
          </cell>
          <cell r="AG63">
            <v>15.300999999999998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538.27700000000004</v>
          </cell>
          <cell r="D64">
            <v>800.53800000000001</v>
          </cell>
          <cell r="E64">
            <v>464</v>
          </cell>
          <cell r="F64">
            <v>203</v>
          </cell>
          <cell r="G64" t="str">
            <v>акк</v>
          </cell>
          <cell r="H64">
            <v>1</v>
          </cell>
          <cell r="I64">
            <v>40</v>
          </cell>
          <cell r="J64">
            <v>156.011</v>
          </cell>
          <cell r="K64">
            <v>307.98900000000003</v>
          </cell>
          <cell r="L64">
            <v>80</v>
          </cell>
          <cell r="M64">
            <v>120</v>
          </cell>
          <cell r="W64">
            <v>92.8</v>
          </cell>
          <cell r="X64">
            <v>150</v>
          </cell>
          <cell r="Y64">
            <v>5.9590517241379315</v>
          </cell>
          <cell r="Z64">
            <v>2.1875</v>
          </cell>
          <cell r="AA64">
            <v>0</v>
          </cell>
          <cell r="AD64">
            <v>0</v>
          </cell>
          <cell r="AE64">
            <v>70.599999999999994</v>
          </cell>
          <cell r="AF64">
            <v>86.4</v>
          </cell>
          <cell r="AG64">
            <v>84.6126</v>
          </cell>
          <cell r="AH64">
            <v>20.02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327</v>
          </cell>
          <cell r="D65">
            <v>4496</v>
          </cell>
          <cell r="E65">
            <v>1285</v>
          </cell>
          <cell r="F65">
            <v>512</v>
          </cell>
          <cell r="G65" t="str">
            <v>лид, я</v>
          </cell>
          <cell r="H65">
            <v>0.35</v>
          </cell>
          <cell r="I65">
            <v>40</v>
          </cell>
          <cell r="J65">
            <v>1325</v>
          </cell>
          <cell r="K65">
            <v>-40</v>
          </cell>
          <cell r="L65">
            <v>300</v>
          </cell>
          <cell r="M65">
            <v>350</v>
          </cell>
          <cell r="W65">
            <v>257</v>
          </cell>
          <cell r="X65">
            <v>350</v>
          </cell>
          <cell r="Y65">
            <v>5.8832684824902728</v>
          </cell>
          <cell r="Z65">
            <v>1.9922178988326849</v>
          </cell>
          <cell r="AA65">
            <v>0</v>
          </cell>
          <cell r="AD65">
            <v>0</v>
          </cell>
          <cell r="AE65">
            <v>234.8</v>
          </cell>
          <cell r="AF65">
            <v>229.4</v>
          </cell>
          <cell r="AG65">
            <v>264.39999999999998</v>
          </cell>
          <cell r="AH65">
            <v>298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347</v>
          </cell>
          <cell r="D66">
            <v>5932</v>
          </cell>
          <cell r="E66">
            <v>1711</v>
          </cell>
          <cell r="F66">
            <v>857</v>
          </cell>
          <cell r="G66" t="str">
            <v>неакк</v>
          </cell>
          <cell r="H66">
            <v>0.35</v>
          </cell>
          <cell r="I66">
            <v>40</v>
          </cell>
          <cell r="J66">
            <v>1745</v>
          </cell>
          <cell r="K66">
            <v>-34</v>
          </cell>
          <cell r="L66">
            <v>300</v>
          </cell>
          <cell r="M66">
            <v>450</v>
          </cell>
          <cell r="W66">
            <v>342.2</v>
          </cell>
          <cell r="X66">
            <v>400</v>
          </cell>
          <cell r="Y66">
            <v>5.8649912331969611</v>
          </cell>
          <cell r="Z66">
            <v>2.5043834015195792</v>
          </cell>
          <cell r="AA66">
            <v>0</v>
          </cell>
          <cell r="AD66">
            <v>0</v>
          </cell>
          <cell r="AE66">
            <v>325.60000000000002</v>
          </cell>
          <cell r="AF66">
            <v>286.8</v>
          </cell>
          <cell r="AG66">
            <v>348.6</v>
          </cell>
          <cell r="AH66">
            <v>422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361</v>
          </cell>
          <cell r="D67">
            <v>2531</v>
          </cell>
          <cell r="E67">
            <v>1009</v>
          </cell>
          <cell r="F67">
            <v>232</v>
          </cell>
          <cell r="G67">
            <v>0</v>
          </cell>
          <cell r="H67">
            <v>0.4</v>
          </cell>
          <cell r="I67">
            <v>35</v>
          </cell>
          <cell r="J67">
            <v>1050</v>
          </cell>
          <cell r="K67">
            <v>-41</v>
          </cell>
          <cell r="L67">
            <v>500</v>
          </cell>
          <cell r="M67">
            <v>250</v>
          </cell>
          <cell r="W67">
            <v>201.8</v>
          </cell>
          <cell r="X67">
            <v>200</v>
          </cell>
          <cell r="Y67">
            <v>5.8572844400396429</v>
          </cell>
          <cell r="Z67">
            <v>1.1496531219028741</v>
          </cell>
          <cell r="AA67">
            <v>0</v>
          </cell>
          <cell r="AD67">
            <v>0</v>
          </cell>
          <cell r="AE67">
            <v>192.4</v>
          </cell>
          <cell r="AF67">
            <v>191.4</v>
          </cell>
          <cell r="AG67">
            <v>210.2</v>
          </cell>
          <cell r="AH67">
            <v>304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51.84</v>
          </cell>
          <cell r="D68">
            <v>725.43200000000002</v>
          </cell>
          <cell r="E68">
            <v>349.68099999999998</v>
          </cell>
          <cell r="F68">
            <v>142.63499999999999</v>
          </cell>
          <cell r="G68">
            <v>0</v>
          </cell>
          <cell r="H68">
            <v>1</v>
          </cell>
          <cell r="I68">
            <v>50</v>
          </cell>
          <cell r="J68">
            <v>368.95400000000001</v>
          </cell>
          <cell r="K68">
            <v>-19.273000000000025</v>
          </cell>
          <cell r="L68">
            <v>40</v>
          </cell>
          <cell r="M68">
            <v>70</v>
          </cell>
          <cell r="W68">
            <v>50.496799999999993</v>
          </cell>
          <cell r="X68">
            <v>50</v>
          </cell>
          <cell r="Y68">
            <v>5.9931520413174706</v>
          </cell>
          <cell r="Z68">
            <v>2.8246344322808574</v>
          </cell>
          <cell r="AA68">
            <v>97.197000000000003</v>
          </cell>
          <cell r="AD68">
            <v>0</v>
          </cell>
          <cell r="AE68">
            <v>30.448199999999996</v>
          </cell>
          <cell r="AF68">
            <v>38.183399999999999</v>
          </cell>
          <cell r="AG68">
            <v>46.734200000000001</v>
          </cell>
          <cell r="AH68">
            <v>92.667000000000002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161.86000000000001</v>
          </cell>
          <cell r="D69">
            <v>1364.7809999999999</v>
          </cell>
          <cell r="E69">
            <v>755.34</v>
          </cell>
          <cell r="F69">
            <v>490.62599999999998</v>
          </cell>
          <cell r="G69" t="str">
            <v>н</v>
          </cell>
          <cell r="H69">
            <v>1</v>
          </cell>
          <cell r="I69">
            <v>50</v>
          </cell>
          <cell r="J69">
            <v>766.88099999999997</v>
          </cell>
          <cell r="K69">
            <v>-11.54099999999994</v>
          </cell>
          <cell r="L69">
            <v>170</v>
          </cell>
          <cell r="M69">
            <v>240</v>
          </cell>
          <cell r="W69">
            <v>133.55599999999998</v>
          </cell>
          <cell r="Y69">
            <v>6.7434334661115942</v>
          </cell>
          <cell r="Z69">
            <v>3.6735601545419154</v>
          </cell>
          <cell r="AA69">
            <v>87.56</v>
          </cell>
          <cell r="AD69">
            <v>0</v>
          </cell>
          <cell r="AE69">
            <v>157.24039999999999</v>
          </cell>
          <cell r="AF69">
            <v>168.529</v>
          </cell>
          <cell r="AG69">
            <v>161.79500000000002</v>
          </cell>
          <cell r="AH69">
            <v>123.30500000000001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26.509</v>
          </cell>
          <cell r="D70">
            <v>181.21799999999999</v>
          </cell>
          <cell r="E70">
            <v>61.502000000000002</v>
          </cell>
          <cell r="F70">
            <v>73.06</v>
          </cell>
          <cell r="G70">
            <v>0</v>
          </cell>
          <cell r="H70">
            <v>1</v>
          </cell>
          <cell r="I70">
            <v>50</v>
          </cell>
          <cell r="J70">
            <v>65.936000000000007</v>
          </cell>
          <cell r="K70">
            <v>-4.4340000000000046</v>
          </cell>
          <cell r="L70">
            <v>20</v>
          </cell>
          <cell r="M70">
            <v>20</v>
          </cell>
          <cell r="W70">
            <v>12.3004</v>
          </cell>
          <cell r="Y70">
            <v>9.1915710058209488</v>
          </cell>
          <cell r="Z70">
            <v>5.9396442392117335</v>
          </cell>
          <cell r="AA70">
            <v>0</v>
          </cell>
          <cell r="AD70">
            <v>0</v>
          </cell>
          <cell r="AE70">
            <v>14.3888</v>
          </cell>
          <cell r="AF70">
            <v>16.8</v>
          </cell>
          <cell r="AG70">
            <v>15.900399999999999</v>
          </cell>
          <cell r="AH70">
            <v>22.5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928.89599999999996</v>
          </cell>
          <cell r="D71">
            <v>4948.7709999999997</v>
          </cell>
          <cell r="E71">
            <v>2268.7199999999998</v>
          </cell>
          <cell r="F71">
            <v>592.36</v>
          </cell>
          <cell r="G71">
            <v>0</v>
          </cell>
          <cell r="H71">
            <v>1</v>
          </cell>
          <cell r="I71">
            <v>40</v>
          </cell>
          <cell r="J71">
            <v>2288.6370000000002</v>
          </cell>
          <cell r="K71">
            <v>-19.917000000000371</v>
          </cell>
          <cell r="L71">
            <v>400</v>
          </cell>
          <cell r="M71">
            <v>600</v>
          </cell>
          <cell r="W71">
            <v>453.74399999999997</v>
          </cell>
          <cell r="X71">
            <v>1000</v>
          </cell>
          <cell r="Y71">
            <v>5.7132656299587437</v>
          </cell>
          <cell r="Z71">
            <v>1.3054938467505908</v>
          </cell>
          <cell r="AA71">
            <v>0</v>
          </cell>
          <cell r="AD71">
            <v>0</v>
          </cell>
          <cell r="AE71">
            <v>367.93340000000001</v>
          </cell>
          <cell r="AF71">
            <v>411.86</v>
          </cell>
          <cell r="AG71">
            <v>418.28959999999995</v>
          </cell>
          <cell r="AH71">
            <v>604.16999999999996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463</v>
          </cell>
          <cell r="D72">
            <v>14934</v>
          </cell>
          <cell r="E72">
            <v>3165</v>
          </cell>
          <cell r="F72">
            <v>2320</v>
          </cell>
          <cell r="G72">
            <v>0</v>
          </cell>
          <cell r="H72">
            <v>0.45</v>
          </cell>
          <cell r="I72">
            <v>50</v>
          </cell>
          <cell r="J72">
            <v>3792</v>
          </cell>
          <cell r="K72">
            <v>-627</v>
          </cell>
          <cell r="L72">
            <v>800</v>
          </cell>
          <cell r="M72">
            <v>800</v>
          </cell>
          <cell r="W72">
            <v>633</v>
          </cell>
          <cell r="Y72">
            <v>6.1927330173775674</v>
          </cell>
          <cell r="Z72">
            <v>3.6650868878357028</v>
          </cell>
          <cell r="AA72">
            <v>0</v>
          </cell>
          <cell r="AD72">
            <v>0</v>
          </cell>
          <cell r="AE72">
            <v>609.6</v>
          </cell>
          <cell r="AF72">
            <v>626.20000000000005</v>
          </cell>
          <cell r="AG72">
            <v>726.2</v>
          </cell>
          <cell r="AH72">
            <v>728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1829</v>
          </cell>
          <cell r="D73">
            <v>5411</v>
          </cell>
          <cell r="E73">
            <v>3568</v>
          </cell>
          <cell r="F73">
            <v>1808</v>
          </cell>
          <cell r="G73" t="str">
            <v>акяб</v>
          </cell>
          <cell r="H73">
            <v>0.45</v>
          </cell>
          <cell r="I73">
            <v>50</v>
          </cell>
          <cell r="J73">
            <v>3587</v>
          </cell>
          <cell r="K73">
            <v>-19</v>
          </cell>
          <cell r="L73">
            <v>800</v>
          </cell>
          <cell r="M73">
            <v>1000</v>
          </cell>
          <cell r="T73">
            <v>400</v>
          </cell>
          <cell r="W73">
            <v>651.6</v>
          </cell>
          <cell r="X73">
            <v>1000</v>
          </cell>
          <cell r="Y73">
            <v>7.0718232044198892</v>
          </cell>
          <cell r="Z73">
            <v>2.7747084100675261</v>
          </cell>
          <cell r="AA73">
            <v>0</v>
          </cell>
          <cell r="AD73">
            <v>310</v>
          </cell>
          <cell r="AE73">
            <v>640.6</v>
          </cell>
          <cell r="AF73">
            <v>598.20000000000005</v>
          </cell>
          <cell r="AG73">
            <v>655.6</v>
          </cell>
          <cell r="AH73">
            <v>713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555</v>
          </cell>
          <cell r="D74">
            <v>4150</v>
          </cell>
          <cell r="E74">
            <v>669</v>
          </cell>
          <cell r="F74">
            <v>235</v>
          </cell>
          <cell r="G74">
            <v>0</v>
          </cell>
          <cell r="H74">
            <v>0.45</v>
          </cell>
          <cell r="I74">
            <v>50</v>
          </cell>
          <cell r="J74">
            <v>1135</v>
          </cell>
          <cell r="K74">
            <v>-466</v>
          </cell>
          <cell r="L74">
            <v>150</v>
          </cell>
          <cell r="M74">
            <v>150</v>
          </cell>
          <cell r="W74">
            <v>133.80000000000001</v>
          </cell>
          <cell r="X74">
            <v>300</v>
          </cell>
          <cell r="Y74">
            <v>6.2406576980568005</v>
          </cell>
          <cell r="Z74">
            <v>1.7563527653213751</v>
          </cell>
          <cell r="AA74">
            <v>0</v>
          </cell>
          <cell r="AD74">
            <v>0</v>
          </cell>
          <cell r="AE74">
            <v>207.6</v>
          </cell>
          <cell r="AF74">
            <v>194.4</v>
          </cell>
          <cell r="AG74">
            <v>136.80000000000001</v>
          </cell>
          <cell r="AH74">
            <v>214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97</v>
          </cell>
          <cell r="D75">
            <v>1224</v>
          </cell>
          <cell r="E75">
            <v>340</v>
          </cell>
          <cell r="F75">
            <v>180</v>
          </cell>
          <cell r="G75">
            <v>0</v>
          </cell>
          <cell r="H75">
            <v>0.4</v>
          </cell>
          <cell r="I75">
            <v>40</v>
          </cell>
          <cell r="J75">
            <v>588</v>
          </cell>
          <cell r="K75">
            <v>-248</v>
          </cell>
          <cell r="L75">
            <v>70</v>
          </cell>
          <cell r="M75">
            <v>70</v>
          </cell>
          <cell r="W75">
            <v>68</v>
          </cell>
          <cell r="X75">
            <v>90</v>
          </cell>
          <cell r="Y75">
            <v>6.0294117647058822</v>
          </cell>
          <cell r="Z75">
            <v>2.6470588235294117</v>
          </cell>
          <cell r="AA75">
            <v>0</v>
          </cell>
          <cell r="AD75">
            <v>0</v>
          </cell>
          <cell r="AE75">
            <v>66</v>
          </cell>
          <cell r="AF75">
            <v>64.2</v>
          </cell>
          <cell r="AG75">
            <v>56</v>
          </cell>
          <cell r="AH75">
            <v>107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-6</v>
          </cell>
          <cell r="D76">
            <v>1148</v>
          </cell>
          <cell r="E76">
            <v>400</v>
          </cell>
          <cell r="F76">
            <v>118</v>
          </cell>
          <cell r="G76">
            <v>0</v>
          </cell>
          <cell r="H76">
            <v>0.4</v>
          </cell>
          <cell r="I76">
            <v>40</v>
          </cell>
          <cell r="J76">
            <v>422</v>
          </cell>
          <cell r="K76">
            <v>-22</v>
          </cell>
          <cell r="L76">
            <v>0</v>
          </cell>
          <cell r="M76">
            <v>80</v>
          </cell>
          <cell r="W76">
            <v>80</v>
          </cell>
          <cell r="X76">
            <v>250</v>
          </cell>
          <cell r="Y76">
            <v>5.6</v>
          </cell>
          <cell r="Z76">
            <v>1.4750000000000001</v>
          </cell>
          <cell r="AA76">
            <v>0</v>
          </cell>
          <cell r="AD76">
            <v>0</v>
          </cell>
          <cell r="AE76">
            <v>68</v>
          </cell>
          <cell r="AF76">
            <v>67.8</v>
          </cell>
          <cell r="AG76">
            <v>72.599999999999994</v>
          </cell>
          <cell r="AH76">
            <v>134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694.71400000000006</v>
          </cell>
          <cell r="D77">
            <v>3825.8780000000002</v>
          </cell>
          <cell r="E77">
            <v>1288</v>
          </cell>
          <cell r="F77">
            <v>1318</v>
          </cell>
          <cell r="G77" t="str">
            <v>ак апр</v>
          </cell>
          <cell r="H77">
            <v>1</v>
          </cell>
          <cell r="I77">
            <v>50</v>
          </cell>
          <cell r="J77">
            <v>863.74199999999996</v>
          </cell>
          <cell r="K77">
            <v>424.25800000000004</v>
          </cell>
          <cell r="L77">
            <v>100</v>
          </cell>
          <cell r="M77">
            <v>200</v>
          </cell>
          <cell r="W77">
            <v>257.60000000000002</v>
          </cell>
          <cell r="X77">
            <v>200</v>
          </cell>
          <cell r="Y77">
            <v>7.0574534161490678</v>
          </cell>
          <cell r="Z77">
            <v>5.116459627329192</v>
          </cell>
          <cell r="AA77">
            <v>0</v>
          </cell>
          <cell r="AD77">
            <v>0</v>
          </cell>
          <cell r="AE77">
            <v>160.1498</v>
          </cell>
          <cell r="AF77">
            <v>154.73699999999999</v>
          </cell>
          <cell r="AG77">
            <v>225.56180000000001</v>
          </cell>
          <cell r="AH77">
            <v>246.61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556</v>
          </cell>
          <cell r="D78">
            <v>1139</v>
          </cell>
          <cell r="E78">
            <v>345</v>
          </cell>
          <cell r="F78">
            <v>734</v>
          </cell>
          <cell r="G78">
            <v>0</v>
          </cell>
          <cell r="H78">
            <v>0.1</v>
          </cell>
          <cell r="I78">
            <v>730</v>
          </cell>
          <cell r="J78">
            <v>354</v>
          </cell>
          <cell r="K78">
            <v>-9</v>
          </cell>
          <cell r="L78">
            <v>0</v>
          </cell>
          <cell r="M78">
            <v>0</v>
          </cell>
          <cell r="W78">
            <v>69</v>
          </cell>
          <cell r="Y78">
            <v>10.637681159420289</v>
          </cell>
          <cell r="Z78">
            <v>10.637681159420289</v>
          </cell>
          <cell r="AA78">
            <v>0</v>
          </cell>
          <cell r="AD78">
            <v>0</v>
          </cell>
          <cell r="AE78">
            <v>48.2</v>
          </cell>
          <cell r="AF78">
            <v>52</v>
          </cell>
          <cell r="AG78">
            <v>73.8</v>
          </cell>
          <cell r="AH78">
            <v>96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38.133000000000003</v>
          </cell>
          <cell r="D79">
            <v>433.65100000000001</v>
          </cell>
          <cell r="E79">
            <v>100.155</v>
          </cell>
          <cell r="F79">
            <v>156.20400000000001</v>
          </cell>
          <cell r="G79">
            <v>0</v>
          </cell>
          <cell r="H79">
            <v>1</v>
          </cell>
          <cell r="I79">
            <v>50</v>
          </cell>
          <cell r="J79">
            <v>150.654</v>
          </cell>
          <cell r="K79">
            <v>-50.498999999999995</v>
          </cell>
          <cell r="L79">
            <v>20</v>
          </cell>
          <cell r="M79">
            <v>0</v>
          </cell>
          <cell r="W79">
            <v>20.030999999999999</v>
          </cell>
          <cell r="Y79">
            <v>8.796565323748192</v>
          </cell>
          <cell r="Z79">
            <v>7.7981129249663033</v>
          </cell>
          <cell r="AA79">
            <v>0</v>
          </cell>
          <cell r="AD79">
            <v>0</v>
          </cell>
          <cell r="AE79">
            <v>24.968</v>
          </cell>
          <cell r="AF79">
            <v>28.454799999999999</v>
          </cell>
          <cell r="AG79">
            <v>22.7392</v>
          </cell>
          <cell r="AH79">
            <v>39.295000000000002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953</v>
          </cell>
          <cell r="D80">
            <v>6835</v>
          </cell>
          <cell r="E80">
            <v>4019</v>
          </cell>
          <cell r="F80">
            <v>1202</v>
          </cell>
          <cell r="G80">
            <v>0</v>
          </cell>
          <cell r="H80">
            <v>0.4</v>
          </cell>
          <cell r="I80">
            <v>40</v>
          </cell>
          <cell r="J80">
            <v>4077</v>
          </cell>
          <cell r="K80">
            <v>-58</v>
          </cell>
          <cell r="L80">
            <v>500</v>
          </cell>
          <cell r="M80">
            <v>800</v>
          </cell>
          <cell r="T80">
            <v>1080</v>
          </cell>
          <cell r="W80">
            <v>605.79999999999995</v>
          </cell>
          <cell r="X80">
            <v>1000</v>
          </cell>
          <cell r="Y80">
            <v>5.7807857378672836</v>
          </cell>
          <cell r="Z80">
            <v>1.9841531858699242</v>
          </cell>
          <cell r="AA80">
            <v>0</v>
          </cell>
          <cell r="AD80">
            <v>990</v>
          </cell>
          <cell r="AE80">
            <v>535</v>
          </cell>
          <cell r="AF80">
            <v>544.79999999999995</v>
          </cell>
          <cell r="AG80">
            <v>594</v>
          </cell>
          <cell r="AH80">
            <v>803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558</v>
          </cell>
          <cell r="D81">
            <v>3408</v>
          </cell>
          <cell r="E81">
            <v>2053</v>
          </cell>
          <cell r="F81">
            <v>913</v>
          </cell>
          <cell r="G81">
            <v>0</v>
          </cell>
          <cell r="H81">
            <v>0.4</v>
          </cell>
          <cell r="I81">
            <v>40</v>
          </cell>
          <cell r="J81">
            <v>2163</v>
          </cell>
          <cell r="K81">
            <v>-110</v>
          </cell>
          <cell r="L81">
            <v>300</v>
          </cell>
          <cell r="M81">
            <v>500</v>
          </cell>
          <cell r="W81">
            <v>410.6</v>
          </cell>
          <cell r="X81">
            <v>700</v>
          </cell>
          <cell r="Y81">
            <v>5.8767657087189473</v>
          </cell>
          <cell r="Z81">
            <v>2.2235752557233317</v>
          </cell>
          <cell r="AA81">
            <v>0</v>
          </cell>
          <cell r="AD81">
            <v>0</v>
          </cell>
          <cell r="AE81">
            <v>372.6</v>
          </cell>
          <cell r="AF81">
            <v>358.2</v>
          </cell>
          <cell r="AG81">
            <v>407.2</v>
          </cell>
          <cell r="AH81">
            <v>540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189.92500000000001</v>
          </cell>
          <cell r="D82">
            <v>1236.425</v>
          </cell>
          <cell r="E82">
            <v>694.26400000000001</v>
          </cell>
          <cell r="F82">
            <v>200.45599999999999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698.66800000000001</v>
          </cell>
          <cell r="K82">
            <v>-4.4039999999999964</v>
          </cell>
          <cell r="L82">
            <v>100</v>
          </cell>
          <cell r="M82">
            <v>100</v>
          </cell>
          <cell r="W82">
            <v>87.474400000000003</v>
          </cell>
          <cell r="X82">
            <v>120</v>
          </cell>
          <cell r="Y82">
            <v>5.9498093156397758</v>
          </cell>
          <cell r="Z82">
            <v>2.2915961698508363</v>
          </cell>
          <cell r="AA82">
            <v>256.892</v>
          </cell>
          <cell r="AD82">
            <v>0</v>
          </cell>
          <cell r="AE82">
            <v>83.709800000000001</v>
          </cell>
          <cell r="AF82">
            <v>77.596199999999996</v>
          </cell>
          <cell r="AG82">
            <v>87.147800000000004</v>
          </cell>
          <cell r="AH82">
            <v>98.01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48.155000000000001</v>
          </cell>
          <cell r="D83">
            <v>724.90800000000002</v>
          </cell>
          <cell r="E83">
            <v>336.935</v>
          </cell>
          <cell r="F83">
            <v>251.33</v>
          </cell>
          <cell r="G83">
            <v>0</v>
          </cell>
          <cell r="H83">
            <v>1</v>
          </cell>
          <cell r="I83">
            <v>40</v>
          </cell>
          <cell r="J83">
            <v>404.18200000000002</v>
          </cell>
          <cell r="K83">
            <v>-67.247000000000014</v>
          </cell>
          <cell r="L83">
            <v>50</v>
          </cell>
          <cell r="M83">
            <v>50</v>
          </cell>
          <cell r="W83">
            <v>46.17</v>
          </cell>
          <cell r="Y83">
            <v>7.609486679662119</v>
          </cell>
          <cell r="Z83">
            <v>5.4435780810049819</v>
          </cell>
          <cell r="AA83">
            <v>106.08499999999999</v>
          </cell>
          <cell r="AD83">
            <v>0</v>
          </cell>
          <cell r="AE83">
            <v>66.84259999999999</v>
          </cell>
          <cell r="AF83">
            <v>56.207399999999993</v>
          </cell>
          <cell r="AG83">
            <v>54.2684</v>
          </cell>
          <cell r="AH83">
            <v>74.52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209.298</v>
          </cell>
          <cell r="D84">
            <v>1382.0509999999999</v>
          </cell>
          <cell r="E84">
            <v>598.58000000000004</v>
          </cell>
          <cell r="F84">
            <v>326.94900000000001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631.64599999999996</v>
          </cell>
          <cell r="K84">
            <v>-33.065999999999917</v>
          </cell>
          <cell r="L84">
            <v>120</v>
          </cell>
          <cell r="M84">
            <v>160</v>
          </cell>
          <cell r="W84">
            <v>119.71600000000001</v>
          </cell>
          <cell r="X84">
            <v>110</v>
          </cell>
          <cell r="Y84">
            <v>5.9887483711450438</v>
          </cell>
          <cell r="Z84">
            <v>2.7310384576831837</v>
          </cell>
          <cell r="AA84">
            <v>0</v>
          </cell>
          <cell r="AD84">
            <v>0</v>
          </cell>
          <cell r="AE84">
            <v>117.55760000000001</v>
          </cell>
          <cell r="AF84">
            <v>108.9256</v>
          </cell>
          <cell r="AG84">
            <v>128.80000000000001</v>
          </cell>
          <cell r="AH84">
            <v>177.39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225.17599999999999</v>
          </cell>
          <cell r="D85">
            <v>1294.6610000000001</v>
          </cell>
          <cell r="E85">
            <v>596.101</v>
          </cell>
          <cell r="F85">
            <v>280.25400000000002</v>
          </cell>
          <cell r="G85">
            <v>0</v>
          </cell>
          <cell r="H85">
            <v>1</v>
          </cell>
          <cell r="I85">
            <v>40</v>
          </cell>
          <cell r="J85">
            <v>601.90899999999999</v>
          </cell>
          <cell r="K85">
            <v>-5.8079999999999927</v>
          </cell>
          <cell r="L85">
            <v>100</v>
          </cell>
          <cell r="M85">
            <v>130</v>
          </cell>
          <cell r="W85">
            <v>102.85260000000001</v>
          </cell>
          <cell r="X85">
            <v>110</v>
          </cell>
          <cell r="Y85">
            <v>6.0305135699048931</v>
          </cell>
          <cell r="Z85">
            <v>2.7248120125305535</v>
          </cell>
          <cell r="AA85">
            <v>81.837999999999994</v>
          </cell>
          <cell r="AD85">
            <v>0</v>
          </cell>
          <cell r="AE85">
            <v>90.383999999999986</v>
          </cell>
          <cell r="AF85">
            <v>90.386200000000002</v>
          </cell>
          <cell r="AG85">
            <v>102.5394</v>
          </cell>
          <cell r="AH85">
            <v>109.35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69</v>
          </cell>
          <cell r="D86">
            <v>186</v>
          </cell>
          <cell r="E86">
            <v>57</v>
          </cell>
          <cell r="F86">
            <v>39</v>
          </cell>
          <cell r="G86" t="str">
            <v>дк</v>
          </cell>
          <cell r="H86">
            <v>0.6</v>
          </cell>
          <cell r="I86">
            <v>60</v>
          </cell>
          <cell r="J86">
            <v>61</v>
          </cell>
          <cell r="K86">
            <v>-4</v>
          </cell>
          <cell r="L86">
            <v>20</v>
          </cell>
          <cell r="M86">
            <v>20</v>
          </cell>
          <cell r="W86">
            <v>11.4</v>
          </cell>
          <cell r="Y86">
            <v>6.9298245614035086</v>
          </cell>
          <cell r="Z86">
            <v>3.4210526315789473</v>
          </cell>
          <cell r="AA86">
            <v>0</v>
          </cell>
          <cell r="AD86">
            <v>0</v>
          </cell>
          <cell r="AE86">
            <v>16.8</v>
          </cell>
          <cell r="AF86">
            <v>14.4</v>
          </cell>
          <cell r="AG86">
            <v>12.4</v>
          </cell>
          <cell r="AH86">
            <v>15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69</v>
          </cell>
          <cell r="D87">
            <v>515</v>
          </cell>
          <cell r="E87">
            <v>118</v>
          </cell>
          <cell r="F87">
            <v>100</v>
          </cell>
          <cell r="G87" t="str">
            <v>ябл</v>
          </cell>
          <cell r="H87">
            <v>0.6</v>
          </cell>
          <cell r="I87">
            <v>60</v>
          </cell>
          <cell r="J87">
            <v>136</v>
          </cell>
          <cell r="K87">
            <v>-18</v>
          </cell>
          <cell r="L87">
            <v>30</v>
          </cell>
          <cell r="M87">
            <v>40</v>
          </cell>
          <cell r="W87">
            <v>23.6</v>
          </cell>
          <cell r="Y87">
            <v>7.203389830508474</v>
          </cell>
          <cell r="Z87">
            <v>4.2372881355932197</v>
          </cell>
          <cell r="AA87">
            <v>0</v>
          </cell>
          <cell r="AD87">
            <v>0</v>
          </cell>
          <cell r="AE87">
            <v>23.4</v>
          </cell>
          <cell r="AF87">
            <v>26.8</v>
          </cell>
          <cell r="AG87">
            <v>28.6</v>
          </cell>
          <cell r="AH87">
            <v>20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61</v>
          </cell>
          <cell r="D88">
            <v>780</v>
          </cell>
          <cell r="E88">
            <v>191</v>
          </cell>
          <cell r="F88">
            <v>98</v>
          </cell>
          <cell r="G88" t="str">
            <v>ябл</v>
          </cell>
          <cell r="H88">
            <v>0.6</v>
          </cell>
          <cell r="I88">
            <v>60</v>
          </cell>
          <cell r="J88">
            <v>201</v>
          </cell>
          <cell r="K88">
            <v>-10</v>
          </cell>
          <cell r="L88">
            <v>40</v>
          </cell>
          <cell r="M88">
            <v>60</v>
          </cell>
          <cell r="W88">
            <v>38.200000000000003</v>
          </cell>
          <cell r="X88">
            <v>40</v>
          </cell>
          <cell r="Y88">
            <v>6.2303664921465964</v>
          </cell>
          <cell r="Z88">
            <v>2.5654450261780104</v>
          </cell>
          <cell r="AA88">
            <v>0</v>
          </cell>
          <cell r="AD88">
            <v>0</v>
          </cell>
          <cell r="AE88">
            <v>32</v>
          </cell>
          <cell r="AF88">
            <v>41</v>
          </cell>
          <cell r="AG88">
            <v>37.6</v>
          </cell>
          <cell r="AH88">
            <v>50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49.713000000000001</v>
          </cell>
          <cell r="D89">
            <v>634.11800000000005</v>
          </cell>
          <cell r="E89">
            <v>173.351</v>
          </cell>
          <cell r="F89">
            <v>171.036</v>
          </cell>
          <cell r="G89">
            <v>0</v>
          </cell>
          <cell r="H89">
            <v>1</v>
          </cell>
          <cell r="I89">
            <v>30</v>
          </cell>
          <cell r="J89">
            <v>219.065</v>
          </cell>
          <cell r="K89">
            <v>-45.713999999999999</v>
          </cell>
          <cell r="L89">
            <v>30</v>
          </cell>
          <cell r="M89">
            <v>30</v>
          </cell>
          <cell r="W89">
            <v>34.670200000000001</v>
          </cell>
          <cell r="Y89">
            <v>6.6638208028797061</v>
          </cell>
          <cell r="Z89">
            <v>4.9332279594579784</v>
          </cell>
          <cell r="AA89">
            <v>0</v>
          </cell>
          <cell r="AD89">
            <v>0</v>
          </cell>
          <cell r="AE89">
            <v>50.169599999999996</v>
          </cell>
          <cell r="AF89">
            <v>41.051400000000001</v>
          </cell>
          <cell r="AG89">
            <v>39.669200000000004</v>
          </cell>
          <cell r="AH89">
            <v>50.008000000000003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45.280999999999999</v>
          </cell>
          <cell r="D90">
            <v>129.00299999999999</v>
          </cell>
          <cell r="E90">
            <v>36.450000000000003</v>
          </cell>
          <cell r="F90">
            <v>71.468000000000004</v>
          </cell>
          <cell r="G90">
            <v>0</v>
          </cell>
          <cell r="H90">
            <v>1</v>
          </cell>
          <cell r="I90">
            <v>50</v>
          </cell>
          <cell r="J90">
            <v>36.551000000000002</v>
          </cell>
          <cell r="K90">
            <v>-0.10099999999999909</v>
          </cell>
          <cell r="L90">
            <v>30</v>
          </cell>
          <cell r="M90">
            <v>20</v>
          </cell>
          <cell r="W90">
            <v>7.2900000000000009</v>
          </cell>
          <cell r="Y90">
            <v>16.66227709190672</v>
          </cell>
          <cell r="Z90">
            <v>9.8035665294924552</v>
          </cell>
          <cell r="AA90">
            <v>0</v>
          </cell>
          <cell r="AD90">
            <v>0</v>
          </cell>
          <cell r="AE90">
            <v>7.5436000000000005</v>
          </cell>
          <cell r="AF90">
            <v>10.26</v>
          </cell>
          <cell r="AG90">
            <v>13.23</v>
          </cell>
          <cell r="AH90">
            <v>8.1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158</v>
          </cell>
          <cell r="D91">
            <v>1239</v>
          </cell>
          <cell r="E91">
            <v>263</v>
          </cell>
          <cell r="F91">
            <v>60</v>
          </cell>
          <cell r="G91" t="str">
            <v>ябл,дк</v>
          </cell>
          <cell r="H91">
            <v>0.6</v>
          </cell>
          <cell r="I91">
            <v>60</v>
          </cell>
          <cell r="J91">
            <v>361</v>
          </cell>
          <cell r="K91">
            <v>-98</v>
          </cell>
          <cell r="L91">
            <v>50</v>
          </cell>
          <cell r="M91">
            <v>80</v>
          </cell>
          <cell r="W91">
            <v>52.6</v>
          </cell>
          <cell r="X91">
            <v>120</v>
          </cell>
          <cell r="Y91">
            <v>5.8935361216730033</v>
          </cell>
          <cell r="Z91">
            <v>1.1406844106463878</v>
          </cell>
          <cell r="AA91">
            <v>0</v>
          </cell>
          <cell r="AD91">
            <v>0</v>
          </cell>
          <cell r="AE91">
            <v>66</v>
          </cell>
          <cell r="AF91">
            <v>75.8</v>
          </cell>
          <cell r="AG91">
            <v>59</v>
          </cell>
          <cell r="AH91">
            <v>46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138</v>
          </cell>
          <cell r="D92">
            <v>1452</v>
          </cell>
          <cell r="E92">
            <v>357</v>
          </cell>
          <cell r="F92">
            <v>207</v>
          </cell>
          <cell r="G92" t="str">
            <v>ябл,дк</v>
          </cell>
          <cell r="H92">
            <v>0.6</v>
          </cell>
          <cell r="I92">
            <v>60</v>
          </cell>
          <cell r="J92">
            <v>382</v>
          </cell>
          <cell r="K92">
            <v>-25</v>
          </cell>
          <cell r="L92">
            <v>80</v>
          </cell>
          <cell r="M92">
            <v>100</v>
          </cell>
          <cell r="W92">
            <v>71.400000000000006</v>
          </cell>
          <cell r="X92">
            <v>50</v>
          </cell>
          <cell r="Y92">
            <v>6.1204481792717083</v>
          </cell>
          <cell r="Z92">
            <v>2.8991596638655461</v>
          </cell>
          <cell r="AA92">
            <v>0</v>
          </cell>
          <cell r="AD92">
            <v>0</v>
          </cell>
          <cell r="AE92">
            <v>62</v>
          </cell>
          <cell r="AF92">
            <v>80.400000000000006</v>
          </cell>
          <cell r="AG92">
            <v>76.2</v>
          </cell>
          <cell r="AH92">
            <v>77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680</v>
          </cell>
          <cell r="D93">
            <v>2599</v>
          </cell>
          <cell r="E93">
            <v>1759</v>
          </cell>
          <cell r="F93">
            <v>533</v>
          </cell>
          <cell r="G93">
            <v>0</v>
          </cell>
          <cell r="H93">
            <v>0.28000000000000003</v>
          </cell>
          <cell r="I93">
            <v>35</v>
          </cell>
          <cell r="J93">
            <v>1816</v>
          </cell>
          <cell r="K93">
            <v>-57</v>
          </cell>
          <cell r="L93">
            <v>300</v>
          </cell>
          <cell r="M93">
            <v>500</v>
          </cell>
          <cell r="W93">
            <v>351.8</v>
          </cell>
          <cell r="X93">
            <v>600</v>
          </cell>
          <cell r="Y93">
            <v>5.4945992040932348</v>
          </cell>
          <cell r="Z93">
            <v>1.5150653780557135</v>
          </cell>
          <cell r="AA93">
            <v>0</v>
          </cell>
          <cell r="AD93">
            <v>0</v>
          </cell>
          <cell r="AE93">
            <v>323.60000000000002</v>
          </cell>
          <cell r="AF93">
            <v>322.2</v>
          </cell>
          <cell r="AG93">
            <v>320.2</v>
          </cell>
          <cell r="AH93">
            <v>412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797</v>
          </cell>
          <cell r="D94">
            <v>417</v>
          </cell>
          <cell r="E94">
            <v>505</v>
          </cell>
          <cell r="F94">
            <v>321</v>
          </cell>
          <cell r="G94">
            <v>0</v>
          </cell>
          <cell r="H94">
            <v>0.4</v>
          </cell>
          <cell r="I94" t="e">
            <v>#N/A</v>
          </cell>
          <cell r="J94">
            <v>516</v>
          </cell>
          <cell r="K94">
            <v>-11</v>
          </cell>
          <cell r="L94">
            <v>60</v>
          </cell>
          <cell r="M94">
            <v>120</v>
          </cell>
          <cell r="W94">
            <v>101</v>
          </cell>
          <cell r="X94">
            <v>100</v>
          </cell>
          <cell r="Y94">
            <v>5.9504950495049505</v>
          </cell>
          <cell r="Z94">
            <v>3.1782178217821784</v>
          </cell>
          <cell r="AA94">
            <v>0</v>
          </cell>
          <cell r="AD94">
            <v>0</v>
          </cell>
          <cell r="AE94">
            <v>113.4</v>
          </cell>
          <cell r="AF94">
            <v>79.400000000000006</v>
          </cell>
          <cell r="AG94">
            <v>97.6</v>
          </cell>
          <cell r="AH94">
            <v>103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302</v>
          </cell>
          <cell r="D95">
            <v>1222</v>
          </cell>
          <cell r="E95">
            <v>660</v>
          </cell>
          <cell r="F95">
            <v>344</v>
          </cell>
          <cell r="G95">
            <v>0</v>
          </cell>
          <cell r="H95">
            <v>0.33</v>
          </cell>
          <cell r="I95">
            <v>60</v>
          </cell>
          <cell r="J95">
            <v>669</v>
          </cell>
          <cell r="K95">
            <v>-9</v>
          </cell>
          <cell r="L95">
            <v>120</v>
          </cell>
          <cell r="M95">
            <v>150</v>
          </cell>
          <cell r="W95">
            <v>132</v>
          </cell>
          <cell r="X95">
            <v>170</v>
          </cell>
          <cell r="Y95">
            <v>5.9393939393939394</v>
          </cell>
          <cell r="Z95">
            <v>2.606060606060606</v>
          </cell>
          <cell r="AA95">
            <v>0</v>
          </cell>
          <cell r="AD95">
            <v>0</v>
          </cell>
          <cell r="AE95">
            <v>133.6</v>
          </cell>
          <cell r="AF95">
            <v>126.2</v>
          </cell>
          <cell r="AG95">
            <v>129.19999999999999</v>
          </cell>
          <cell r="AH95">
            <v>140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448</v>
          </cell>
          <cell r="D96">
            <v>498</v>
          </cell>
          <cell r="E96">
            <v>389</v>
          </cell>
          <cell r="F96">
            <v>219</v>
          </cell>
          <cell r="G96">
            <v>0</v>
          </cell>
          <cell r="H96">
            <v>0.35</v>
          </cell>
          <cell r="I96" t="e">
            <v>#N/A</v>
          </cell>
          <cell r="J96">
            <v>411</v>
          </cell>
          <cell r="K96">
            <v>-22</v>
          </cell>
          <cell r="L96">
            <v>80</v>
          </cell>
          <cell r="M96">
            <v>100</v>
          </cell>
          <cell r="W96">
            <v>77.8</v>
          </cell>
          <cell r="X96">
            <v>70</v>
          </cell>
          <cell r="Y96">
            <v>6.02827763496144</v>
          </cell>
          <cell r="Z96">
            <v>2.8149100257069408</v>
          </cell>
          <cell r="AA96">
            <v>0</v>
          </cell>
          <cell r="AD96">
            <v>0</v>
          </cell>
          <cell r="AE96">
            <v>87</v>
          </cell>
          <cell r="AF96">
            <v>71.2</v>
          </cell>
          <cell r="AG96">
            <v>76</v>
          </cell>
          <cell r="AH96">
            <v>67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29</v>
          </cell>
          <cell r="D97">
            <v>1129</v>
          </cell>
          <cell r="E97">
            <v>236</v>
          </cell>
          <cell r="F97">
            <v>218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347</v>
          </cell>
          <cell r="K97">
            <v>-111</v>
          </cell>
          <cell r="L97">
            <v>50</v>
          </cell>
          <cell r="M97">
            <v>50</v>
          </cell>
          <cell r="W97">
            <v>47.2</v>
          </cell>
          <cell r="Y97">
            <v>6.7372881355932197</v>
          </cell>
          <cell r="Z97">
            <v>4.6186440677966099</v>
          </cell>
          <cell r="AA97">
            <v>0</v>
          </cell>
          <cell r="AD97">
            <v>0</v>
          </cell>
          <cell r="AE97">
            <v>55</v>
          </cell>
          <cell r="AF97">
            <v>55.2</v>
          </cell>
          <cell r="AG97">
            <v>50.8</v>
          </cell>
          <cell r="AH97">
            <v>41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1178</v>
          </cell>
          <cell r="D98">
            <v>10196</v>
          </cell>
          <cell r="E98">
            <v>5399</v>
          </cell>
          <cell r="F98">
            <v>1527</v>
          </cell>
          <cell r="G98">
            <v>0</v>
          </cell>
          <cell r="H98">
            <v>0.35</v>
          </cell>
          <cell r="I98">
            <v>40</v>
          </cell>
          <cell r="J98">
            <v>5409</v>
          </cell>
          <cell r="K98">
            <v>-10</v>
          </cell>
          <cell r="L98">
            <v>700</v>
          </cell>
          <cell r="M98">
            <v>1000</v>
          </cell>
          <cell r="T98">
            <v>1284</v>
          </cell>
          <cell r="W98">
            <v>679</v>
          </cell>
          <cell r="X98">
            <v>800</v>
          </cell>
          <cell r="Y98">
            <v>5.9307805596465393</v>
          </cell>
          <cell r="Z98">
            <v>2.2488954344624448</v>
          </cell>
          <cell r="AA98">
            <v>150</v>
          </cell>
          <cell r="AD98">
            <v>1854</v>
          </cell>
          <cell r="AE98">
            <v>685.8</v>
          </cell>
          <cell r="AF98">
            <v>705.2</v>
          </cell>
          <cell r="AG98">
            <v>694.8</v>
          </cell>
          <cell r="AH98">
            <v>753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3688</v>
          </cell>
          <cell r="D99">
            <v>19801</v>
          </cell>
          <cell r="E99">
            <v>11764</v>
          </cell>
          <cell r="F99">
            <v>3177</v>
          </cell>
          <cell r="G99" t="str">
            <v>борд</v>
          </cell>
          <cell r="H99">
            <v>0.35</v>
          </cell>
          <cell r="I99">
            <v>45</v>
          </cell>
          <cell r="J99">
            <v>11773</v>
          </cell>
          <cell r="K99">
            <v>-9</v>
          </cell>
          <cell r="L99">
            <v>1800</v>
          </cell>
          <cell r="M99">
            <v>2500</v>
          </cell>
          <cell r="T99">
            <v>270</v>
          </cell>
          <cell r="W99">
            <v>1744.4</v>
          </cell>
          <cell r="X99">
            <v>2600</v>
          </cell>
          <cell r="Y99">
            <v>5.776771382710387</v>
          </cell>
          <cell r="Z99">
            <v>1.8212565925246502</v>
          </cell>
          <cell r="AA99">
            <v>252</v>
          </cell>
          <cell r="AD99">
            <v>2790</v>
          </cell>
          <cell r="AE99">
            <v>1557.4</v>
          </cell>
          <cell r="AF99">
            <v>1588.4</v>
          </cell>
          <cell r="AG99">
            <v>1675.4</v>
          </cell>
          <cell r="AH99">
            <v>2120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211</v>
          </cell>
          <cell r="D100">
            <v>167</v>
          </cell>
          <cell r="E100">
            <v>106</v>
          </cell>
          <cell r="F100">
            <v>201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117</v>
          </cell>
          <cell r="K100">
            <v>-11</v>
          </cell>
          <cell r="L100">
            <v>0</v>
          </cell>
          <cell r="M100">
            <v>0</v>
          </cell>
          <cell r="W100">
            <v>21.2</v>
          </cell>
          <cell r="Y100">
            <v>9.4811320754716988</v>
          </cell>
          <cell r="Z100">
            <v>9.4811320754716988</v>
          </cell>
          <cell r="AA100">
            <v>0</v>
          </cell>
          <cell r="AD100">
            <v>0</v>
          </cell>
          <cell r="AE100">
            <v>22.8</v>
          </cell>
          <cell r="AF100">
            <v>22</v>
          </cell>
          <cell r="AG100">
            <v>23.2</v>
          </cell>
          <cell r="AH100">
            <v>21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332</v>
          </cell>
          <cell r="D101">
            <v>130</v>
          </cell>
          <cell r="E101">
            <v>172</v>
          </cell>
          <cell r="F101">
            <v>150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197</v>
          </cell>
          <cell r="K101">
            <v>-25</v>
          </cell>
          <cell r="L101">
            <v>50</v>
          </cell>
          <cell r="M101">
            <v>50</v>
          </cell>
          <cell r="W101">
            <v>34.4</v>
          </cell>
          <cell r="Y101">
            <v>7.2674418604651168</v>
          </cell>
          <cell r="Z101">
            <v>4.3604651162790695</v>
          </cell>
          <cell r="AA101">
            <v>0</v>
          </cell>
          <cell r="AD101">
            <v>0</v>
          </cell>
          <cell r="AE101">
            <v>23.8</v>
          </cell>
          <cell r="AF101">
            <v>22.2</v>
          </cell>
          <cell r="AG101">
            <v>37.799999999999997</v>
          </cell>
          <cell r="AH101">
            <v>30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268</v>
          </cell>
          <cell r="D102">
            <v>1111</v>
          </cell>
          <cell r="E102">
            <v>424</v>
          </cell>
          <cell r="F102">
            <v>560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485</v>
          </cell>
          <cell r="K102">
            <v>-61</v>
          </cell>
          <cell r="L102">
            <v>100</v>
          </cell>
          <cell r="M102">
            <v>100</v>
          </cell>
          <cell r="W102">
            <v>84.8</v>
          </cell>
          <cell r="Y102">
            <v>8.9622641509433958</v>
          </cell>
          <cell r="Z102">
            <v>6.6037735849056602</v>
          </cell>
          <cell r="AA102">
            <v>0</v>
          </cell>
          <cell r="AD102">
            <v>0</v>
          </cell>
          <cell r="AE102">
            <v>83</v>
          </cell>
          <cell r="AF102">
            <v>80.2</v>
          </cell>
          <cell r="AG102">
            <v>99.4</v>
          </cell>
          <cell r="AH102">
            <v>89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D103">
            <v>300</v>
          </cell>
          <cell r="E103">
            <v>6</v>
          </cell>
          <cell r="F103">
            <v>294</v>
          </cell>
          <cell r="G103">
            <v>0</v>
          </cell>
          <cell r="H103">
            <v>0.06</v>
          </cell>
          <cell r="I103">
            <v>0</v>
          </cell>
          <cell r="J103">
            <v>36</v>
          </cell>
          <cell r="K103">
            <v>-30</v>
          </cell>
          <cell r="L103">
            <v>150</v>
          </cell>
          <cell r="M103">
            <v>100</v>
          </cell>
          <cell r="W103">
            <v>1.2</v>
          </cell>
          <cell r="Y103">
            <v>453.33333333333337</v>
          </cell>
          <cell r="Z103">
            <v>245</v>
          </cell>
          <cell r="AA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6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178</v>
          </cell>
          <cell r="D104">
            <v>785</v>
          </cell>
          <cell r="E104">
            <v>468</v>
          </cell>
          <cell r="F104">
            <v>401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614</v>
          </cell>
          <cell r="K104">
            <v>-146</v>
          </cell>
          <cell r="L104">
            <v>100</v>
          </cell>
          <cell r="M104">
            <v>100</v>
          </cell>
          <cell r="W104">
            <v>93.6</v>
          </cell>
          <cell r="Y104">
            <v>6.4209401709401712</v>
          </cell>
          <cell r="Z104">
            <v>4.2841880341880341</v>
          </cell>
          <cell r="AA104">
            <v>0</v>
          </cell>
          <cell r="AD104">
            <v>0</v>
          </cell>
          <cell r="AE104">
            <v>92.4</v>
          </cell>
          <cell r="AF104">
            <v>41</v>
          </cell>
          <cell r="AG104">
            <v>108.2</v>
          </cell>
          <cell r="AH104">
            <v>121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173</v>
          </cell>
          <cell r="D105">
            <v>1688</v>
          </cell>
          <cell r="E105">
            <v>429</v>
          </cell>
          <cell r="F105">
            <v>160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604</v>
          </cell>
          <cell r="K105">
            <v>-175</v>
          </cell>
          <cell r="L105">
            <v>80</v>
          </cell>
          <cell r="M105">
            <v>80</v>
          </cell>
          <cell r="W105">
            <v>85.8</v>
          </cell>
          <cell r="X105">
            <v>180</v>
          </cell>
          <cell r="Y105">
            <v>5.8275058275058278</v>
          </cell>
          <cell r="Z105">
            <v>1.8648018648018649</v>
          </cell>
          <cell r="AA105">
            <v>0</v>
          </cell>
          <cell r="AD105">
            <v>0</v>
          </cell>
          <cell r="AE105">
            <v>98.8</v>
          </cell>
          <cell r="AF105">
            <v>85</v>
          </cell>
          <cell r="AG105">
            <v>82</v>
          </cell>
          <cell r="AH105">
            <v>99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214</v>
          </cell>
          <cell r="D106">
            <v>203</v>
          </cell>
          <cell r="E106">
            <v>193</v>
          </cell>
          <cell r="F106">
            <v>113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277</v>
          </cell>
          <cell r="K106">
            <v>-84</v>
          </cell>
          <cell r="L106">
            <v>100</v>
          </cell>
          <cell r="M106">
            <v>50</v>
          </cell>
          <cell r="W106">
            <v>38.6</v>
          </cell>
          <cell r="Y106">
            <v>6.8134715025906729</v>
          </cell>
          <cell r="Z106">
            <v>2.9274611398963728</v>
          </cell>
          <cell r="AA106">
            <v>0</v>
          </cell>
          <cell r="AD106">
            <v>0</v>
          </cell>
          <cell r="AE106">
            <v>34.4</v>
          </cell>
          <cell r="AF106">
            <v>27.2</v>
          </cell>
          <cell r="AG106">
            <v>40.799999999999997</v>
          </cell>
          <cell r="AH106">
            <v>10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136</v>
          </cell>
          <cell r="D107">
            <v>466</v>
          </cell>
          <cell r="E107">
            <v>160</v>
          </cell>
          <cell r="F107">
            <v>79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301</v>
          </cell>
          <cell r="K107">
            <v>-141</v>
          </cell>
          <cell r="L107">
            <v>50</v>
          </cell>
          <cell r="M107">
            <v>30</v>
          </cell>
          <cell r="W107">
            <v>32</v>
          </cell>
          <cell r="X107">
            <v>70</v>
          </cell>
          <cell r="Y107">
            <v>7.15625</v>
          </cell>
          <cell r="Z107">
            <v>2.46875</v>
          </cell>
          <cell r="AA107">
            <v>0</v>
          </cell>
          <cell r="AD107">
            <v>0</v>
          </cell>
          <cell r="AE107">
            <v>40.200000000000003</v>
          </cell>
          <cell r="AF107">
            <v>43.2</v>
          </cell>
          <cell r="AG107">
            <v>26.2</v>
          </cell>
          <cell r="AH107">
            <v>14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192.77699999999999</v>
          </cell>
          <cell r="D108">
            <v>181.113</v>
          </cell>
          <cell r="E108">
            <v>191.4</v>
          </cell>
          <cell r="F108">
            <v>79.055000000000007</v>
          </cell>
          <cell r="G108" t="str">
            <v>н</v>
          </cell>
          <cell r="H108">
            <v>1</v>
          </cell>
          <cell r="I108" t="e">
            <v>#N/A</v>
          </cell>
          <cell r="J108">
            <v>162</v>
          </cell>
          <cell r="K108">
            <v>29.400000000000006</v>
          </cell>
          <cell r="L108">
            <v>50</v>
          </cell>
          <cell r="M108">
            <v>50</v>
          </cell>
          <cell r="W108">
            <v>38.28</v>
          </cell>
          <cell r="X108">
            <v>60</v>
          </cell>
          <cell r="Y108">
            <v>6.244905956112853</v>
          </cell>
          <cell r="Z108">
            <v>2.0651776384535006</v>
          </cell>
          <cell r="AA108">
            <v>0</v>
          </cell>
          <cell r="AD108">
            <v>0</v>
          </cell>
          <cell r="AE108">
            <v>8.9775999999999989</v>
          </cell>
          <cell r="AF108">
            <v>30.742399999999996</v>
          </cell>
          <cell r="AG108">
            <v>29</v>
          </cell>
          <cell r="AH108">
            <v>29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55</v>
          </cell>
          <cell r="D109">
            <v>584</v>
          </cell>
          <cell r="E109">
            <v>260</v>
          </cell>
          <cell r="F109">
            <v>260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267</v>
          </cell>
          <cell r="K109">
            <v>-7</v>
          </cell>
          <cell r="L109">
            <v>80</v>
          </cell>
          <cell r="M109">
            <v>100</v>
          </cell>
          <cell r="W109">
            <v>52</v>
          </cell>
          <cell r="Y109">
            <v>8.4615384615384617</v>
          </cell>
          <cell r="Z109">
            <v>5</v>
          </cell>
          <cell r="AA109">
            <v>0</v>
          </cell>
          <cell r="AD109">
            <v>0</v>
          </cell>
          <cell r="AE109">
            <v>54.4</v>
          </cell>
          <cell r="AF109">
            <v>50.6</v>
          </cell>
          <cell r="AG109">
            <v>61.6</v>
          </cell>
          <cell r="AH109">
            <v>82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841</v>
          </cell>
          <cell r="D110">
            <v>811</v>
          </cell>
          <cell r="E110">
            <v>696</v>
          </cell>
          <cell r="F110">
            <v>221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717</v>
          </cell>
          <cell r="K110">
            <v>-21</v>
          </cell>
          <cell r="L110">
            <v>150</v>
          </cell>
          <cell r="M110">
            <v>180</v>
          </cell>
          <cell r="W110">
            <v>139.19999999999999</v>
          </cell>
          <cell r="X110">
            <v>300</v>
          </cell>
          <cell r="Y110">
            <v>6.1135057471264371</v>
          </cell>
          <cell r="Z110">
            <v>1.5876436781609198</v>
          </cell>
          <cell r="AA110">
            <v>0</v>
          </cell>
          <cell r="AD110">
            <v>0</v>
          </cell>
          <cell r="AE110">
            <v>109.4</v>
          </cell>
          <cell r="AF110">
            <v>70.599999999999994</v>
          </cell>
          <cell r="AG110">
            <v>136</v>
          </cell>
          <cell r="AH110">
            <v>144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122.952</v>
          </cell>
          <cell r="D111">
            <v>178.89400000000001</v>
          </cell>
          <cell r="E111">
            <v>166.75</v>
          </cell>
          <cell r="F111">
            <v>74.53</v>
          </cell>
          <cell r="G111" t="str">
            <v>н</v>
          </cell>
          <cell r="H111">
            <v>1</v>
          </cell>
          <cell r="I111" t="e">
            <v>#N/A</v>
          </cell>
          <cell r="J111">
            <v>156.21299999999999</v>
          </cell>
          <cell r="K111">
            <v>10.537000000000006</v>
          </cell>
          <cell r="L111">
            <v>0</v>
          </cell>
          <cell r="M111">
            <v>50</v>
          </cell>
          <cell r="W111">
            <v>33.35</v>
          </cell>
          <cell r="X111">
            <v>100</v>
          </cell>
          <cell r="Y111">
            <v>6.7325337331334332</v>
          </cell>
          <cell r="Z111">
            <v>2.2347826086956522</v>
          </cell>
          <cell r="AA111">
            <v>0</v>
          </cell>
          <cell r="AD111">
            <v>0</v>
          </cell>
          <cell r="AE111">
            <v>11.2796</v>
          </cell>
          <cell r="AF111">
            <v>29.580000000000002</v>
          </cell>
          <cell r="AG111">
            <v>22.908000000000001</v>
          </cell>
          <cell r="AH111">
            <v>49.3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229.911</v>
          </cell>
          <cell r="D112">
            <v>13.919</v>
          </cell>
          <cell r="E112">
            <v>121.8</v>
          </cell>
          <cell r="F112">
            <v>117.68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117.20399999999999</v>
          </cell>
          <cell r="K112">
            <v>4.5960000000000036</v>
          </cell>
          <cell r="L112">
            <v>0</v>
          </cell>
          <cell r="M112">
            <v>0</v>
          </cell>
          <cell r="W112">
            <v>24.36</v>
          </cell>
          <cell r="Y112">
            <v>4.8308702791461418</v>
          </cell>
          <cell r="Z112">
            <v>4.8308702791461418</v>
          </cell>
          <cell r="AA112">
            <v>0</v>
          </cell>
          <cell r="AD112">
            <v>0</v>
          </cell>
          <cell r="AE112">
            <v>14.743799999999998</v>
          </cell>
          <cell r="AF112">
            <v>26.97</v>
          </cell>
          <cell r="AG112">
            <v>20.880000000000003</v>
          </cell>
          <cell r="AH112">
            <v>33.35</v>
          </cell>
          <cell r="AI112" t="str">
            <v>увел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98.763000000000005</v>
          </cell>
          <cell r="D113">
            <v>17.372</v>
          </cell>
          <cell r="E113">
            <v>88.45</v>
          </cell>
          <cell r="F113">
            <v>10.025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97.653000000000006</v>
          </cell>
          <cell r="K113">
            <v>-9.203000000000003</v>
          </cell>
          <cell r="L113">
            <v>0</v>
          </cell>
          <cell r="M113">
            <v>0</v>
          </cell>
          <cell r="W113">
            <v>17.690000000000001</v>
          </cell>
          <cell r="Y113">
            <v>0.56670435274166198</v>
          </cell>
          <cell r="Z113">
            <v>0.56670435274166198</v>
          </cell>
          <cell r="AA113">
            <v>0</v>
          </cell>
          <cell r="AD113">
            <v>0</v>
          </cell>
          <cell r="AE113">
            <v>30.561799999999998</v>
          </cell>
          <cell r="AF113">
            <v>28.71</v>
          </cell>
          <cell r="AG113">
            <v>26.68</v>
          </cell>
          <cell r="AH113">
            <v>5.8</v>
          </cell>
          <cell r="AI113" t="str">
            <v>увел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732</v>
          </cell>
          <cell r="D114">
            <v>662</v>
          </cell>
          <cell r="E114">
            <v>764</v>
          </cell>
          <cell r="F114">
            <v>462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786</v>
          </cell>
          <cell r="K114">
            <v>-22</v>
          </cell>
          <cell r="L114">
            <v>150</v>
          </cell>
          <cell r="M114">
            <v>200</v>
          </cell>
          <cell r="W114">
            <v>152.80000000000001</v>
          </cell>
          <cell r="X114">
            <v>110</v>
          </cell>
          <cell r="Y114">
            <v>6.0340314136125652</v>
          </cell>
          <cell r="Z114">
            <v>3.0235602094240837</v>
          </cell>
          <cell r="AA114">
            <v>0</v>
          </cell>
          <cell r="AD114">
            <v>0</v>
          </cell>
          <cell r="AE114">
            <v>107.4</v>
          </cell>
          <cell r="AF114">
            <v>42.4</v>
          </cell>
          <cell r="AG114">
            <v>158.4</v>
          </cell>
          <cell r="AH114">
            <v>143</v>
          </cell>
          <cell r="AI114" t="str">
            <v>Паша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-791</v>
          </cell>
          <cell r="D115">
            <v>1546</v>
          </cell>
          <cell r="E115">
            <v>1363</v>
          </cell>
          <cell r="F115">
            <v>-624</v>
          </cell>
          <cell r="G115" t="str">
            <v>ак</v>
          </cell>
          <cell r="H115">
            <v>0</v>
          </cell>
          <cell r="I115">
            <v>0</v>
          </cell>
          <cell r="J115">
            <v>1391</v>
          </cell>
          <cell r="K115">
            <v>-28</v>
          </cell>
          <cell r="L115">
            <v>0</v>
          </cell>
          <cell r="M115">
            <v>0</v>
          </cell>
          <cell r="W115">
            <v>272.60000000000002</v>
          </cell>
          <cell r="Y115">
            <v>-2.2890682318415259</v>
          </cell>
          <cell r="Z115">
            <v>-2.2890682318415259</v>
          </cell>
          <cell r="AA115">
            <v>0</v>
          </cell>
          <cell r="AD115">
            <v>0</v>
          </cell>
          <cell r="AE115">
            <v>228.6</v>
          </cell>
          <cell r="AF115">
            <v>264</v>
          </cell>
          <cell r="AG115">
            <v>259</v>
          </cell>
          <cell r="AH115">
            <v>363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-441.459</v>
          </cell>
          <cell r="D116">
            <v>616.06899999999996</v>
          </cell>
          <cell r="E116">
            <v>310.77</v>
          </cell>
          <cell r="F116">
            <v>-139.12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308.38600000000002</v>
          </cell>
          <cell r="K116">
            <v>2.3839999999999577</v>
          </cell>
          <cell r="L116">
            <v>0</v>
          </cell>
          <cell r="M116">
            <v>0</v>
          </cell>
          <cell r="W116">
            <v>62.153999999999996</v>
          </cell>
          <cell r="Y116">
            <v>-2.2383112913086851</v>
          </cell>
          <cell r="Z116">
            <v>-2.2383112913086851</v>
          </cell>
          <cell r="AA116">
            <v>0</v>
          </cell>
          <cell r="AD116">
            <v>0</v>
          </cell>
          <cell r="AE116">
            <v>49.971400000000003</v>
          </cell>
          <cell r="AF116">
            <v>58.426199999999994</v>
          </cell>
          <cell r="AG116">
            <v>54.821600000000004</v>
          </cell>
          <cell r="AH116">
            <v>76.959999999999994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-85.61</v>
          </cell>
          <cell r="D117">
            <v>328.04500000000002</v>
          </cell>
          <cell r="E117">
            <v>422.67599999999999</v>
          </cell>
          <cell r="F117">
            <v>-184.28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417.78800000000001</v>
          </cell>
          <cell r="K117">
            <v>4.8879999999999768</v>
          </cell>
          <cell r="L117">
            <v>0</v>
          </cell>
          <cell r="M117">
            <v>0</v>
          </cell>
          <cell r="W117">
            <v>84.535200000000003</v>
          </cell>
          <cell r="Y117">
            <v>-2.1799203172169701</v>
          </cell>
          <cell r="Z117">
            <v>-2.1799203172169701</v>
          </cell>
          <cell r="AA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58.711400000000005</v>
          </cell>
          <cell r="AH117">
            <v>104.33499999999999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-504</v>
          </cell>
          <cell r="D118">
            <v>729</v>
          </cell>
          <cell r="E118">
            <v>415</v>
          </cell>
          <cell r="F118">
            <v>-192</v>
          </cell>
          <cell r="G118" t="str">
            <v>ак</v>
          </cell>
          <cell r="H118">
            <v>0</v>
          </cell>
          <cell r="I118">
            <v>0</v>
          </cell>
          <cell r="J118">
            <v>425</v>
          </cell>
          <cell r="K118">
            <v>-10</v>
          </cell>
          <cell r="L118">
            <v>0</v>
          </cell>
          <cell r="M118">
            <v>0</v>
          </cell>
          <cell r="W118">
            <v>83</v>
          </cell>
          <cell r="Y118">
            <v>-2.3132530120481927</v>
          </cell>
          <cell r="Z118">
            <v>-2.3132530120481927</v>
          </cell>
          <cell r="AA118">
            <v>0</v>
          </cell>
          <cell r="AD118">
            <v>0</v>
          </cell>
          <cell r="AE118">
            <v>75.2</v>
          </cell>
          <cell r="AF118">
            <v>75.2</v>
          </cell>
          <cell r="AG118">
            <v>66.599999999999994</v>
          </cell>
          <cell r="AH118">
            <v>95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-713</v>
          </cell>
          <cell r="D119">
            <v>987</v>
          </cell>
          <cell r="E119">
            <v>499</v>
          </cell>
          <cell r="F119">
            <v>-230</v>
          </cell>
          <cell r="G119" t="str">
            <v>ак</v>
          </cell>
          <cell r="H119">
            <v>0</v>
          </cell>
          <cell r="I119">
            <v>0</v>
          </cell>
          <cell r="J119">
            <v>514</v>
          </cell>
          <cell r="K119">
            <v>-15</v>
          </cell>
          <cell r="L119">
            <v>0</v>
          </cell>
          <cell r="M119">
            <v>0</v>
          </cell>
          <cell r="W119">
            <v>99.8</v>
          </cell>
          <cell r="Y119">
            <v>-2.3046092184368736</v>
          </cell>
          <cell r="Z119">
            <v>-2.3046092184368736</v>
          </cell>
          <cell r="AA119">
            <v>0</v>
          </cell>
          <cell r="AD119">
            <v>0</v>
          </cell>
          <cell r="AE119">
            <v>99</v>
          </cell>
          <cell r="AF119">
            <v>97.6</v>
          </cell>
          <cell r="AG119">
            <v>94.2</v>
          </cell>
          <cell r="AH119">
            <v>126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42.951000000000001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638.05399999999997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11.7</v>
          </cell>
          <cell r="F9">
            <v>829.14400000000001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2026.84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282.29500000000002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943</v>
          </cell>
          <cell r="F15">
            <v>3390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502</v>
          </cell>
          <cell r="F16">
            <v>5017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</v>
          </cell>
          <cell r="F18">
            <v>76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146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301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285</v>
          </cell>
        </row>
        <row r="23">
          <cell r="A23" t="str">
            <v xml:space="preserve"> 068  Колбаса Особая ТМ Особый рецепт, 0,5 кг, ПОКОМ</v>
          </cell>
          <cell r="F23">
            <v>69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4</v>
          </cell>
          <cell r="F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4</v>
          </cell>
          <cell r="F27">
            <v>1242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366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6</v>
          </cell>
          <cell r="F29">
            <v>1266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62</v>
          </cell>
          <cell r="F30">
            <v>279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F31">
            <v>484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1153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2.4500000000000002</v>
          </cell>
          <cell r="F33">
            <v>801.86699999999996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8143.0860000000002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1.65</v>
          </cell>
          <cell r="F35">
            <v>383.03199999999998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1102.8579999999999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366.03500000000003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11500.9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2.6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90.061999999999998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684.45699999999999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2.5009999999999999</v>
          </cell>
          <cell r="F42">
            <v>7167.27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2.5</v>
          </cell>
          <cell r="F43">
            <v>6399.9279999999999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390.08499999999998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0.85</v>
          </cell>
          <cell r="F45">
            <v>441.85199999999998</v>
          </cell>
        </row>
        <row r="46">
          <cell r="A46" t="str">
            <v xml:space="preserve"> 240  Колбаса Салями охотничья, ВЕС. ПОКОМ</v>
          </cell>
          <cell r="D46">
            <v>0.76</v>
          </cell>
          <cell r="F46">
            <v>28.504999999999999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2.4500000000000002</v>
          </cell>
          <cell r="F47">
            <v>909.26800000000003</v>
          </cell>
        </row>
        <row r="48">
          <cell r="A48" t="str">
            <v xml:space="preserve"> 243  Колбаса Сервелат Зернистый, ВЕС.  ПОКОМ</v>
          </cell>
          <cell r="F48">
            <v>382.5</v>
          </cell>
        </row>
        <row r="49">
          <cell r="A49" t="str">
            <v xml:space="preserve"> 247  Сардельки Нежные, ВЕС.  ПОКОМ</v>
          </cell>
          <cell r="D49">
            <v>2.67</v>
          </cell>
          <cell r="F49">
            <v>246.023</v>
          </cell>
        </row>
        <row r="50">
          <cell r="A50" t="str">
            <v xml:space="preserve"> 248  Сардельки Сочные ТМ Особый рецепт,   ПОКОМ</v>
          </cell>
          <cell r="F50">
            <v>285.04199999999997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10.5</v>
          </cell>
          <cell r="F51">
            <v>1683.7159999999999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6.5</v>
          </cell>
          <cell r="F52">
            <v>126.758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197.761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142.55000000000001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3.6</v>
          </cell>
          <cell r="F55">
            <v>470.17599999999999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2.1</v>
          </cell>
          <cell r="F56">
            <v>502.81599999999997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387.15100000000001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0.70099999999999996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6</v>
          </cell>
          <cell r="F59">
            <v>1913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1027</v>
          </cell>
          <cell r="F60">
            <v>5131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1516</v>
          </cell>
          <cell r="F61">
            <v>5644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762.721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</v>
          </cell>
          <cell r="F63">
            <v>493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12</v>
          </cell>
          <cell r="F65">
            <v>1514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233.80699999999999</v>
          </cell>
        </row>
        <row r="67">
          <cell r="A67" t="str">
            <v xml:space="preserve"> 298  Колбаса Сливушка ТМ Вязанка, 0,375кг,  ПОКОМ</v>
          </cell>
          <cell r="F67">
            <v>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18</v>
          </cell>
          <cell r="F68">
            <v>3127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22</v>
          </cell>
          <cell r="F69">
            <v>3508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70.256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168.83199999999999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14</v>
          </cell>
          <cell r="F72">
            <v>1619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16</v>
          </cell>
          <cell r="F73">
            <v>2027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7</v>
          </cell>
          <cell r="F74">
            <v>1318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520.10500000000002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990.73900000000003</v>
          </cell>
        </row>
        <row r="77">
          <cell r="A77" t="str">
            <v xml:space="preserve"> 316  Колбаса Нежная ТМ Зареченские ВЕС  ПОКОМ</v>
          </cell>
          <cell r="F77">
            <v>69.635999999999996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3416.91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</v>
          </cell>
          <cell r="F79">
            <v>4497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313</v>
          </cell>
          <cell r="F80">
            <v>4147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6</v>
          </cell>
          <cell r="F81">
            <v>1292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815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607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3.96</v>
          </cell>
          <cell r="F84">
            <v>1040.027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</v>
          </cell>
          <cell r="F85">
            <v>352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187.31800000000001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1000</v>
          </cell>
          <cell r="F87">
            <v>4659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10</v>
          </cell>
          <cell r="F88">
            <v>2789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934.98199999999997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563.04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5.6</v>
          </cell>
          <cell r="F91">
            <v>915.83600000000001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754.62699999999995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170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211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3.9</v>
          </cell>
          <cell r="F97">
            <v>327.02800000000002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32.75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</v>
          </cell>
          <cell r="F100">
            <v>441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476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2459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11</v>
          </cell>
          <cell r="F103">
            <v>588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11</v>
          </cell>
          <cell r="F104">
            <v>691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10</v>
          </cell>
          <cell r="F105">
            <v>409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389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1864</v>
          </cell>
          <cell r="F107">
            <v>7053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2805</v>
          </cell>
          <cell r="F108">
            <v>14727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155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215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463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67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604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27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968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333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467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145.52500000000001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666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8</v>
          </cell>
          <cell r="F121">
            <v>684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201.01599999999999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76.950999999999993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82.100999999999999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7</v>
          </cell>
          <cell r="F125">
            <v>764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229</v>
          </cell>
          <cell r="F127">
            <v>229</v>
          </cell>
        </row>
        <row r="128">
          <cell r="A128" t="str">
            <v>3812 СОЧНЫЕ сос п/о мгс 2*2  ОСТАНКИНО</v>
          </cell>
          <cell r="D128">
            <v>1531.7</v>
          </cell>
          <cell r="F128">
            <v>1531.7</v>
          </cell>
        </row>
        <row r="129">
          <cell r="A129" t="str">
            <v>4063 МЯСНАЯ Папа может вар п/о_Л   ОСТАНКИНО</v>
          </cell>
          <cell r="D129">
            <v>1915.15</v>
          </cell>
          <cell r="F129">
            <v>1915.15</v>
          </cell>
        </row>
        <row r="130">
          <cell r="A130" t="str">
            <v>4117 ЭКСТРА Папа может с/к в/у_Л   ОСТАНКИНО</v>
          </cell>
          <cell r="D130">
            <v>69.099999999999994</v>
          </cell>
          <cell r="F130">
            <v>69.596000000000004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121.65</v>
          </cell>
          <cell r="F131">
            <v>121.65</v>
          </cell>
        </row>
        <row r="132">
          <cell r="A132" t="str">
            <v>4813 ФИЛЕЙНАЯ Папа может вар п/о_Л   ОСТАНКИНО</v>
          </cell>
          <cell r="D132">
            <v>458.85</v>
          </cell>
          <cell r="F132">
            <v>458.85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5246 ДОКТОРСКАЯ ПРЕМИУМ вар б/о мгс_30с ОСТАНКИНО</v>
          </cell>
          <cell r="D134">
            <v>23.9</v>
          </cell>
          <cell r="F134">
            <v>23.9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446.8</v>
          </cell>
          <cell r="F136">
            <v>446.8</v>
          </cell>
        </row>
        <row r="137">
          <cell r="A137" t="str">
            <v>5337 ОСОБАЯ СО ШПИКОМ вар п/о  ОСТАНКИНО</v>
          </cell>
          <cell r="D137">
            <v>105.5</v>
          </cell>
          <cell r="F137">
            <v>105.5</v>
          </cell>
        </row>
        <row r="138">
          <cell r="A138" t="str">
            <v>5341 СЕРВЕЛАТ ОХОТНИЧИЙ в/к в/у  ОСТАНКИНО</v>
          </cell>
          <cell r="D138">
            <v>391.5</v>
          </cell>
          <cell r="F138">
            <v>391.5</v>
          </cell>
        </row>
        <row r="139">
          <cell r="A139" t="str">
            <v>5483 ЭКСТРА Папа может с/к в/у 1/250 8шт.   ОСТАНКИНО</v>
          </cell>
          <cell r="D139">
            <v>972</v>
          </cell>
          <cell r="F139">
            <v>972</v>
          </cell>
        </row>
        <row r="140">
          <cell r="A140" t="str">
            <v>5544 Сервелат Финский в/к в/у_45с НОВАЯ ОСТАНКИНО</v>
          </cell>
          <cell r="D140">
            <v>906.5</v>
          </cell>
          <cell r="F140">
            <v>906.5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1073</v>
          </cell>
          <cell r="F142">
            <v>1073</v>
          </cell>
        </row>
        <row r="143">
          <cell r="A143" t="str">
            <v>5708 ПОСОЛЬСКАЯ Папа может с/к в/у ОСТАНКИНО</v>
          </cell>
          <cell r="D143">
            <v>56.5</v>
          </cell>
          <cell r="F143">
            <v>57.012999999999998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190.9</v>
          </cell>
          <cell r="F145">
            <v>190.9</v>
          </cell>
        </row>
        <row r="146">
          <cell r="A146" t="str">
            <v>5851 ЭКСТРА Папа может вар п/о   ОСТАНКИНО</v>
          </cell>
          <cell r="D146">
            <v>331.9</v>
          </cell>
          <cell r="F146">
            <v>331.9</v>
          </cell>
        </row>
        <row r="147">
          <cell r="A147" t="str">
            <v>5931 ОХОТНИЧЬЯ Папа может с/к в/у 1/220 8шт.   ОСТАНКИНО</v>
          </cell>
          <cell r="D147">
            <v>903</v>
          </cell>
          <cell r="F147">
            <v>903</v>
          </cell>
        </row>
        <row r="148">
          <cell r="A148" t="str">
            <v>5976 МОЛОЧНЫЕ ТРАДИЦ. сос п/о в/у 1/350_45с  ОСТАНКИНО</v>
          </cell>
          <cell r="D148">
            <v>1240</v>
          </cell>
          <cell r="F148">
            <v>1240</v>
          </cell>
        </row>
        <row r="149">
          <cell r="A149" t="str">
            <v>5981 МОЛОЧНЫЕ ТРАДИЦ. сос п/о мгс 1*6_45с   ОСТАНКИНО</v>
          </cell>
          <cell r="D149">
            <v>233</v>
          </cell>
          <cell r="F149">
            <v>233</v>
          </cell>
        </row>
        <row r="150">
          <cell r="A150" t="str">
            <v>5982 МОЛОЧНЫЕ ТРАДИЦ. сос п/о мгс 0,6кг_СНГ  ОСТАНКИНО</v>
          </cell>
          <cell r="D150">
            <v>334</v>
          </cell>
          <cell r="F150">
            <v>334</v>
          </cell>
        </row>
        <row r="151">
          <cell r="A151" t="str">
            <v>5992 ВРЕМЯ ОКРОШКИ Папа может вар п/о 0.4кг   ОСТАНКИНО</v>
          </cell>
          <cell r="D151">
            <v>143</v>
          </cell>
          <cell r="F151">
            <v>143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6038 БАВАРСКИЕ Кумач сос п/о мгс 1*3_45с   ОСТАНКИНО</v>
          </cell>
          <cell r="D153">
            <v>2</v>
          </cell>
          <cell r="F153">
            <v>2</v>
          </cell>
        </row>
        <row r="154">
          <cell r="A154" t="str">
            <v>6041 МОЛОЧНЫЕ К ЗАВТРАКУ сос п/о мгс 1*3  ОСТАНКИНО</v>
          </cell>
          <cell r="D154">
            <v>199.7</v>
          </cell>
          <cell r="F154">
            <v>199.7</v>
          </cell>
        </row>
        <row r="155">
          <cell r="A155" t="str">
            <v>6042 МОЛОЧНЫЕ К ЗАВТРАКУ сос п/о в/у 0.4кг   ОСТАНКИНО</v>
          </cell>
          <cell r="D155">
            <v>838</v>
          </cell>
          <cell r="F155">
            <v>838</v>
          </cell>
        </row>
        <row r="156">
          <cell r="A156" t="str">
            <v>6113 СОЧНЫЕ сос п/о мгс 1*6_Ашан  ОСТАНКИНО</v>
          </cell>
          <cell r="D156">
            <v>1594.2</v>
          </cell>
          <cell r="F156">
            <v>1594.2</v>
          </cell>
        </row>
        <row r="157">
          <cell r="A157" t="str">
            <v>6123 МОЛОЧНЫЕ КЛАССИЧЕСКИЕ ПМ сос п/о мгс 2*4   ОСТАНКИНО</v>
          </cell>
          <cell r="D157">
            <v>480.8</v>
          </cell>
          <cell r="F157">
            <v>480.8</v>
          </cell>
        </row>
        <row r="158">
          <cell r="A158" t="str">
            <v>6213 СЕРВЕЛАТ ФИНСКИЙ СН в/к в/у 0.35кг 8шт.  ОСТАНКИНО</v>
          </cell>
          <cell r="D158">
            <v>31</v>
          </cell>
          <cell r="F158">
            <v>31</v>
          </cell>
        </row>
        <row r="159">
          <cell r="A159" t="str">
            <v>6215 СЕРВЕЛАТ ОРЕХОВЫЙ СН в/к в/у 0.35кг 8шт  ОСТАНКИНО</v>
          </cell>
          <cell r="D159">
            <v>6</v>
          </cell>
          <cell r="F159">
            <v>6</v>
          </cell>
        </row>
        <row r="160">
          <cell r="A160" t="str">
            <v>6217 ШПИКАЧКИ ДОМАШНИЕ СН п/о мгс 0.4кг 8шт.  ОСТАНКИНО</v>
          </cell>
          <cell r="D160">
            <v>25</v>
          </cell>
          <cell r="F160">
            <v>25</v>
          </cell>
        </row>
        <row r="161">
          <cell r="A161" t="str">
            <v>6221 НЕАПОЛИТАНСКИЙ ДУЭТ с/к с/н мгс 1/90  ОСТАНКИНО</v>
          </cell>
          <cell r="D161">
            <v>158</v>
          </cell>
          <cell r="F161">
            <v>158</v>
          </cell>
        </row>
        <row r="162">
          <cell r="A162" t="str">
            <v>6222 ИТАЛЬЯНСКОЕ АССОРТИ с/в с/н мгс 1/90 ОСТАНКИНО</v>
          </cell>
          <cell r="D162">
            <v>25</v>
          </cell>
          <cell r="F162">
            <v>25</v>
          </cell>
        </row>
        <row r="163">
          <cell r="A163" t="str">
            <v>6225 ИМПЕРСКАЯ И БАЛЫКОВАЯ в/к с/н мгс 1/90  ОСТАНКИНО</v>
          </cell>
          <cell r="D163">
            <v>40</v>
          </cell>
          <cell r="F163">
            <v>40</v>
          </cell>
        </row>
        <row r="164">
          <cell r="A164" t="str">
            <v>6228 МЯСНОЕ АССОРТИ к/з с/н мгс 1/90 10шт.  ОСТАНКИНО</v>
          </cell>
          <cell r="D164">
            <v>303</v>
          </cell>
          <cell r="F164">
            <v>303</v>
          </cell>
        </row>
        <row r="165">
          <cell r="A165" t="str">
            <v>6241 ХОТ-ДОГ Папа может сос п/о мгс 0.38кг  ОСТАНКИНО</v>
          </cell>
          <cell r="D165">
            <v>50</v>
          </cell>
          <cell r="F165">
            <v>50</v>
          </cell>
        </row>
        <row r="166">
          <cell r="A166" t="str">
            <v>6247 ДОМАШНЯЯ Папа может вар п/о 0,4кг 8шт.  ОСТАНКИНО</v>
          </cell>
          <cell r="D166">
            <v>192</v>
          </cell>
          <cell r="F166">
            <v>192</v>
          </cell>
        </row>
        <row r="167">
          <cell r="A167" t="str">
            <v>6268 ГОВЯЖЬЯ Папа может вар п/о 0,4кг 8 шт.  ОСТАНКИНО</v>
          </cell>
          <cell r="D167">
            <v>289</v>
          </cell>
          <cell r="F167">
            <v>289</v>
          </cell>
        </row>
        <row r="168">
          <cell r="A168" t="str">
            <v>6281 СВИНИНА ДЕЛИКАТ. к/в мл/к в/у 0.3кг 45с  ОСТАНКИНО</v>
          </cell>
          <cell r="D168">
            <v>567</v>
          </cell>
          <cell r="F168">
            <v>567</v>
          </cell>
        </row>
        <row r="169">
          <cell r="A169" t="str">
            <v>6297 ФИЛЕЙНЫЕ сос ц/о в/у 1/270 12шт_45с  ОСТАНКИНО</v>
          </cell>
          <cell r="D169">
            <v>2272</v>
          </cell>
          <cell r="F169">
            <v>2272</v>
          </cell>
        </row>
        <row r="170">
          <cell r="A170" t="str">
            <v>6302 БАЛЫКОВАЯ СН в/к в/у 0.35кг 8шт.  ОСТАНКИНО</v>
          </cell>
          <cell r="D170">
            <v>5</v>
          </cell>
          <cell r="F170">
            <v>5</v>
          </cell>
        </row>
        <row r="171">
          <cell r="A171" t="str">
            <v>6303 МЯСНЫЕ Папа может сос п/о мгс 1.5*3  ОСТАНКИНО</v>
          </cell>
          <cell r="D171">
            <v>336.1</v>
          </cell>
          <cell r="F171">
            <v>336.1</v>
          </cell>
        </row>
        <row r="172">
          <cell r="A172" t="str">
            <v>6325 ДОКТОРСКАЯ ПРЕМИУМ вар п/о 0.4кг 8шт.  ОСТАНКИНО</v>
          </cell>
          <cell r="D172">
            <v>633</v>
          </cell>
          <cell r="F172">
            <v>633</v>
          </cell>
        </row>
        <row r="173">
          <cell r="A173" t="str">
            <v>6333 МЯСНАЯ Папа может вар п/о 0.4кг 8шт.  ОСТАНКИНО</v>
          </cell>
          <cell r="D173">
            <v>5432</v>
          </cell>
          <cell r="F173">
            <v>5433</v>
          </cell>
        </row>
        <row r="174">
          <cell r="A174" t="str">
            <v>6353 ЭКСТРА Папа может вар п/о 0.4кг 8шт.  ОСТАНКИНО</v>
          </cell>
          <cell r="D174">
            <v>2847</v>
          </cell>
          <cell r="F174">
            <v>2849</v>
          </cell>
        </row>
        <row r="175">
          <cell r="A175" t="str">
            <v>6392 ФИЛЕЙНАЯ Папа может вар п/о 0.4кг. ОСТАНКИНО</v>
          </cell>
          <cell r="D175">
            <v>3982</v>
          </cell>
          <cell r="F175">
            <v>3982</v>
          </cell>
        </row>
        <row r="176">
          <cell r="A176" t="str">
            <v>6427 КЛАССИЧЕСКАЯ ПМ вар п/о 0.35кг 8шт. ОСТАНКИНО</v>
          </cell>
          <cell r="D176">
            <v>4566</v>
          </cell>
          <cell r="F176">
            <v>4567</v>
          </cell>
        </row>
        <row r="177">
          <cell r="A177" t="str">
            <v>6438 БОГАТЫРСКИЕ Папа Может сос п/о в/у 0,3кг  ОСТАНКИНО</v>
          </cell>
          <cell r="D177">
            <v>110</v>
          </cell>
          <cell r="F177">
            <v>110</v>
          </cell>
        </row>
        <row r="178">
          <cell r="A178" t="str">
            <v>6450 БЕКОН с/к с/н в/у 1/100 10шт.  ОСТАНКИНО</v>
          </cell>
          <cell r="D178">
            <v>394</v>
          </cell>
          <cell r="F178">
            <v>394</v>
          </cell>
        </row>
        <row r="179">
          <cell r="A179" t="str">
            <v>6453 ЭКСТРА Папа может с/к с/н в/у 1/100 14шт.   ОСТАНКИНО</v>
          </cell>
          <cell r="D179">
            <v>1157</v>
          </cell>
          <cell r="F179">
            <v>1157</v>
          </cell>
        </row>
        <row r="180">
          <cell r="A180" t="str">
            <v>6454 АРОМАТНАЯ с/к с/н в/у 1/100 14шт.  ОСТАНКИНО</v>
          </cell>
          <cell r="D180">
            <v>1170</v>
          </cell>
          <cell r="F180">
            <v>1170</v>
          </cell>
        </row>
        <row r="181">
          <cell r="A181" t="str">
            <v>6470 ВЕТЧ.МРАМОРНАЯ в/у_45с  ОСТАНКИНО</v>
          </cell>
          <cell r="D181">
            <v>10</v>
          </cell>
          <cell r="F181">
            <v>10</v>
          </cell>
        </row>
        <row r="182">
          <cell r="A182" t="str">
            <v>6475 С СЫРОМ Папа может сос ц/о мгс 0.4кг6шт  ОСТАНКИНО</v>
          </cell>
          <cell r="D182">
            <v>281</v>
          </cell>
          <cell r="F182">
            <v>281</v>
          </cell>
        </row>
        <row r="183">
          <cell r="A183" t="str">
            <v>6527 ШПИКАЧКИ СОЧНЫЕ ПМ сар б/о мгс 1*3 45с ОСТАНКИНО</v>
          </cell>
          <cell r="D183">
            <v>470.1</v>
          </cell>
          <cell r="F183">
            <v>470.1</v>
          </cell>
        </row>
        <row r="184">
          <cell r="A184" t="str">
            <v>6555 ПОСОЛЬСКАЯ с/к с/н в/у 1/100 10шт.  ОСТАНКИНО</v>
          </cell>
          <cell r="D184">
            <v>600</v>
          </cell>
          <cell r="F184">
            <v>600</v>
          </cell>
        </row>
        <row r="185">
          <cell r="A185" t="str">
            <v>6562 СЕРВЕЛАТ КАРЕЛЬСКИЙ СН в/к в/у 0,28кг  ОСТАНКИНО</v>
          </cell>
          <cell r="D185">
            <v>227</v>
          </cell>
          <cell r="F185">
            <v>227</v>
          </cell>
        </row>
        <row r="186">
          <cell r="A186" t="str">
            <v>6563 СЛИВОЧНЫЕ СН сос п/о мгс 1*6  ОСТАНКИНО</v>
          </cell>
          <cell r="D186">
            <v>27</v>
          </cell>
          <cell r="F186">
            <v>27</v>
          </cell>
        </row>
        <row r="187">
          <cell r="A187" t="str">
            <v>6586 МРАМОРНАЯ И БАЛЫКОВАЯ в/к с/н мгс 1/90 ОСТАНКИНО</v>
          </cell>
          <cell r="D187">
            <v>151</v>
          </cell>
          <cell r="F187">
            <v>151</v>
          </cell>
        </row>
        <row r="188">
          <cell r="A188" t="str">
            <v>6593 ДОКТОРСКАЯ СН вар п/о 0.45кг 8шт.  ОСТАНКИНО</v>
          </cell>
          <cell r="D188">
            <v>3</v>
          </cell>
          <cell r="F188">
            <v>3</v>
          </cell>
        </row>
        <row r="189">
          <cell r="A189" t="str">
            <v>6601 ГОВЯЖЬИ СН сос п/о мгс 1*6  ОСТАНКИНО</v>
          </cell>
          <cell r="D189">
            <v>151.1</v>
          </cell>
          <cell r="F189">
            <v>151.1</v>
          </cell>
        </row>
        <row r="190">
          <cell r="A190" t="str">
            <v>6602 БАВАРСКИЕ ПМ сос ц/о мгс 0,35кг 8шт.  ОСТАНКИНО</v>
          </cell>
          <cell r="D190">
            <v>594</v>
          </cell>
          <cell r="F190">
            <v>594</v>
          </cell>
        </row>
        <row r="191">
          <cell r="A191" t="str">
            <v>6616 МОЛОЧНЫЕ КЛАССИЧЕСКИЕ сос п/о в/у 0.3кг  ОСТАНКИНО</v>
          </cell>
          <cell r="D191">
            <v>88</v>
          </cell>
          <cell r="F191">
            <v>88</v>
          </cell>
        </row>
        <row r="192">
          <cell r="A192" t="str">
            <v>6645 ВЕТЧ.КЛАССИЧЕСКАЯ СН п/о 0.8кг 4шт.  ОСТАНКИНО</v>
          </cell>
          <cell r="D192">
            <v>10</v>
          </cell>
          <cell r="F192">
            <v>10</v>
          </cell>
        </row>
        <row r="193">
          <cell r="A193" t="str">
            <v>6658 АРОМАТНАЯ С ЧЕСНОЧКОМ СН в/к мтс 0.330кг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79</v>
          </cell>
          <cell r="F194">
            <v>79</v>
          </cell>
        </row>
        <row r="195">
          <cell r="A195" t="str">
            <v>6666 БОЯНСКАЯ Папа может п/к в/у 0,28кг 8 шт. ОСТАНКИНО</v>
          </cell>
          <cell r="D195">
            <v>1533</v>
          </cell>
          <cell r="F195">
            <v>1533</v>
          </cell>
        </row>
        <row r="196">
          <cell r="A196" t="str">
            <v>6669 ВЕНСКАЯ САЛЯМИ п/к в/у 0.28кг 8шт  ОСТАНКИНО</v>
          </cell>
          <cell r="D196">
            <v>611</v>
          </cell>
          <cell r="F196">
            <v>611</v>
          </cell>
        </row>
        <row r="197">
          <cell r="A197" t="str">
            <v>6683 СЕРВЕЛАТ ЗЕРНИСТЫЙ ПМ в/к в/у 0,35кг  ОСТАНКИНО</v>
          </cell>
          <cell r="D197">
            <v>3427</v>
          </cell>
          <cell r="F197">
            <v>3427</v>
          </cell>
        </row>
        <row r="198">
          <cell r="A198" t="str">
            <v>6684 СЕРВЕЛАТ КАРЕЛЬСКИЙ ПМ в/к в/у 0.28кг  ОСТАНКИНО</v>
          </cell>
          <cell r="D198">
            <v>2349</v>
          </cell>
          <cell r="F198">
            <v>2349</v>
          </cell>
        </row>
        <row r="199">
          <cell r="A199" t="str">
            <v>6689 СЕРВЕЛАТ ОХОТНИЧИЙ ПМ в/к в/у 0,35кг 8шт  ОСТАНКИНО</v>
          </cell>
          <cell r="D199">
            <v>5345</v>
          </cell>
          <cell r="F199">
            <v>5345</v>
          </cell>
        </row>
        <row r="200">
          <cell r="A200" t="str">
            <v>6692 СЕРВЕЛАТ ПРИМА в/к в/у 0.28кг 8шт.  ОСТАНКИНО</v>
          </cell>
          <cell r="D200">
            <v>562</v>
          </cell>
          <cell r="F200">
            <v>562</v>
          </cell>
        </row>
        <row r="201">
          <cell r="A201" t="str">
            <v>6697 СЕРВЕЛАТ ФИНСКИЙ ПМ в/к в/у 0,35кг 8шт.  ОСТАНКИНО</v>
          </cell>
          <cell r="D201">
            <v>5882</v>
          </cell>
          <cell r="F201">
            <v>5885</v>
          </cell>
        </row>
        <row r="202">
          <cell r="A202" t="str">
            <v>6713 СОЧНЫЙ ГРИЛЬ ПМ сос п/о мгс 0.41кг 8шт.  ОСТАНКИНО</v>
          </cell>
          <cell r="D202">
            <v>1545</v>
          </cell>
          <cell r="F202">
            <v>1545</v>
          </cell>
        </row>
        <row r="203">
          <cell r="A203" t="str">
            <v>6716 ОСОБАЯ Коровино (в сетке) 0.5кг 8шт.  ОСТАНКИНО</v>
          </cell>
          <cell r="D203">
            <v>751</v>
          </cell>
          <cell r="F203">
            <v>751</v>
          </cell>
        </row>
        <row r="204">
          <cell r="A204" t="str">
            <v>6722 СОЧНЫЕ ПМ сос п/о мгс 0,41кг 10шт.  ОСТАНКИНО</v>
          </cell>
          <cell r="D204">
            <v>6363</v>
          </cell>
          <cell r="F204">
            <v>6363</v>
          </cell>
        </row>
        <row r="205">
          <cell r="A205" t="str">
            <v>6726 СЛИВОЧНЫЕ ПМ сос п/о мгс 0.41кг 10шт.  ОСТАНКИНО</v>
          </cell>
          <cell r="D205">
            <v>3379</v>
          </cell>
          <cell r="F205">
            <v>3379</v>
          </cell>
        </row>
        <row r="206">
          <cell r="A206" t="str">
            <v>6734 ОСОБАЯ СО ШПИКОМ Коровино (в сетке) 0,5кг ОСТАНКИНО</v>
          </cell>
          <cell r="D206">
            <v>213</v>
          </cell>
          <cell r="F206">
            <v>213</v>
          </cell>
        </row>
        <row r="207">
          <cell r="A207" t="str">
            <v>6751 СЛИВОЧНЫЕ СН сос п/о мгс 0,41кг 10шт.  ОСТАНКИНО</v>
          </cell>
          <cell r="D207">
            <v>16</v>
          </cell>
          <cell r="F207">
            <v>16</v>
          </cell>
        </row>
        <row r="208">
          <cell r="A208" t="str">
            <v>6756 ВЕТЧ.ЛЮБИТЕЛЬСКАЯ п/о  ОСТАНКИНО</v>
          </cell>
          <cell r="D208">
            <v>200.9</v>
          </cell>
          <cell r="F208">
            <v>200.9</v>
          </cell>
        </row>
        <row r="209">
          <cell r="A209" t="str">
            <v>6776 ХОТ-ДОГ Папа может сос п/о мгс 0.35кг  ОСТАНКИНО</v>
          </cell>
          <cell r="D209">
            <v>317</v>
          </cell>
          <cell r="F209">
            <v>317</v>
          </cell>
        </row>
        <row r="210">
          <cell r="A210" t="str">
            <v>6777 МЯСНЫЕ С ГОВЯДИНОЙ ПМ сос п/о мгс 0.4кг  ОСТАНКИНО</v>
          </cell>
          <cell r="D210">
            <v>296</v>
          </cell>
          <cell r="F210">
            <v>296</v>
          </cell>
        </row>
        <row r="211">
          <cell r="A211" t="str">
            <v>6822 ИЗ ОТБОРНОГО МЯСА ПМ сос п/о мгс 0,36кг  ОСТАНКИНО</v>
          </cell>
          <cell r="D211">
            <v>139</v>
          </cell>
          <cell r="F211">
            <v>139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164</v>
          </cell>
          <cell r="F212">
            <v>166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230</v>
          </cell>
          <cell r="F213">
            <v>230</v>
          </cell>
        </row>
        <row r="214">
          <cell r="A214" t="str">
            <v>БОНУС Z-ОСОБАЯ Коровино вар п/о (5324)  ОСТАНКИНО</v>
          </cell>
          <cell r="D214">
            <v>30</v>
          </cell>
          <cell r="F214">
            <v>30</v>
          </cell>
        </row>
        <row r="215">
          <cell r="A215" t="str">
            <v>БОНУС Z-ОСОБАЯ Коровино вар п/о 0.5кг_СНГ (6305)  ОСТАНКИНО</v>
          </cell>
          <cell r="D215">
            <v>30</v>
          </cell>
          <cell r="F215">
            <v>30</v>
          </cell>
        </row>
        <row r="216">
          <cell r="A216" t="str">
            <v>БОНУС СОЧНЫЕ сос п/о мгс 0.41кг_UZ (6087)  ОСТАНКИНО</v>
          </cell>
          <cell r="D216">
            <v>1093</v>
          </cell>
          <cell r="F216">
            <v>1093</v>
          </cell>
        </row>
        <row r="217">
          <cell r="A217" t="str">
            <v>БОНУС СОЧНЫЕ сос п/о мгс 1*6_UZ (6088)  ОСТАНКИНО</v>
          </cell>
          <cell r="D217">
            <v>331</v>
          </cell>
          <cell r="F217">
            <v>331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1428</v>
          </cell>
        </row>
        <row r="219">
          <cell r="A219" t="str">
            <v>БОНУС_283  Сосиски Сочинки, ВЕС, ТМ Стародворье ПОКОМ</v>
          </cell>
          <cell r="F219">
            <v>19.504000000000001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0.7</v>
          </cell>
          <cell r="F220">
            <v>306.98599999999999</v>
          </cell>
        </row>
        <row r="221">
          <cell r="A221" t="str">
            <v>БОНУС_Колбаса вареная Филейская ТМ Вязанка. ВЕС  ПОКОМ</v>
          </cell>
          <cell r="F221">
            <v>423.18799999999999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419</v>
          </cell>
        </row>
        <row r="223">
          <cell r="A223" t="str">
            <v>БОНУС_Колбаса Сервелат Филедворский, фиброуз, в/у 0,35 кг срез,  ПОКОМ</v>
          </cell>
          <cell r="D223">
            <v>1</v>
          </cell>
          <cell r="F223">
            <v>529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2</v>
          </cell>
          <cell r="F224">
            <v>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391</v>
          </cell>
        </row>
        <row r="226">
          <cell r="A226" t="str">
            <v>Бутербродная вареная 0,47 кг шт.  СПК</v>
          </cell>
          <cell r="D226">
            <v>25</v>
          </cell>
          <cell r="F226">
            <v>25</v>
          </cell>
        </row>
        <row r="227">
          <cell r="A227" t="str">
            <v>Вацлавская вареная 400 гр.шт.  СПК</v>
          </cell>
          <cell r="D227">
            <v>3</v>
          </cell>
          <cell r="F227">
            <v>3</v>
          </cell>
        </row>
        <row r="228">
          <cell r="A228" t="str">
            <v>Вацлавская п/к (черева) 390 гр.шт. термоус.пак  СПК</v>
          </cell>
          <cell r="D228">
            <v>28</v>
          </cell>
          <cell r="F228">
            <v>28</v>
          </cell>
        </row>
        <row r="229">
          <cell r="A229" t="str">
            <v>Ветчина Вацлавская 400 гр.шт.  СПК</v>
          </cell>
          <cell r="D229">
            <v>3</v>
          </cell>
          <cell r="F229">
            <v>3</v>
          </cell>
        </row>
        <row r="230">
          <cell r="A230" t="str">
            <v>ВЫВЕДЕНА!! 295  Сосиски Баварские с сыром,  0.84кг, БАВАРУШКИ  ПОКОМ</v>
          </cell>
          <cell r="F230">
            <v>6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341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533</v>
          </cell>
          <cell r="F233">
            <v>1788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</v>
          </cell>
          <cell r="F234">
            <v>1095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87</v>
          </cell>
          <cell r="F235">
            <v>402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11</v>
          </cell>
          <cell r="F236">
            <v>11</v>
          </cell>
        </row>
        <row r="237">
          <cell r="A237" t="str">
            <v>Дельгаро с/в "Эликатессе" 140 гр.шт.  СПК</v>
          </cell>
          <cell r="D237">
            <v>56</v>
          </cell>
          <cell r="F237">
            <v>58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183</v>
          </cell>
          <cell r="F238">
            <v>183</v>
          </cell>
        </row>
        <row r="239">
          <cell r="A239" t="str">
            <v>Докторская вареная в/с 0,47 кг шт.  СПК</v>
          </cell>
          <cell r="D239">
            <v>14</v>
          </cell>
          <cell r="F239">
            <v>14</v>
          </cell>
        </row>
        <row r="240">
          <cell r="A240" t="str">
            <v>Докторская вареная термоус.пак. "Высокий вкус"  СПК</v>
          </cell>
          <cell r="D240">
            <v>188.916</v>
          </cell>
          <cell r="F240">
            <v>188.916</v>
          </cell>
        </row>
        <row r="241">
          <cell r="A241" t="str">
            <v>Жар-боллы с курочкой и сыром, ВЕС ТМ Зареченские  ПОКОМ</v>
          </cell>
          <cell r="F241">
            <v>202.01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37</v>
          </cell>
        </row>
        <row r="243">
          <cell r="A243" t="str">
            <v>Жар-ладушки с мясом ТМ Зареченские ВЕС ПОКОМ</v>
          </cell>
          <cell r="F243">
            <v>330.91399999999999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40.011000000000003</v>
          </cell>
        </row>
        <row r="245">
          <cell r="A245" t="str">
            <v>Жар-ладушки с яблоком и грушей ТМ Зареченские ВЕС ПОКОМ</v>
          </cell>
          <cell r="F245">
            <v>37</v>
          </cell>
        </row>
        <row r="246">
          <cell r="A246" t="str">
            <v>ЖАР-мени ВЕС ТМ Зареченские  ПОКОМ</v>
          </cell>
          <cell r="F246">
            <v>178.5</v>
          </cell>
        </row>
        <row r="247">
          <cell r="A247" t="str">
            <v>Карбонад Юбилейный 0,13кг нар.д/ф шт. СПК</v>
          </cell>
          <cell r="D247">
            <v>11</v>
          </cell>
          <cell r="F247">
            <v>11</v>
          </cell>
        </row>
        <row r="248">
          <cell r="A248" t="str">
            <v>Классика с/к 235 гр.шт. "Высокий вкус"  СПК</v>
          </cell>
          <cell r="D248">
            <v>154</v>
          </cell>
          <cell r="F248">
            <v>154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620</v>
          </cell>
          <cell r="F249">
            <v>628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501</v>
          </cell>
          <cell r="F250">
            <v>506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78</v>
          </cell>
          <cell r="F251">
            <v>86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10</v>
          </cell>
          <cell r="F252">
            <v>10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7</v>
          </cell>
          <cell r="F253">
            <v>470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</v>
          </cell>
          <cell r="F254">
            <v>809</v>
          </cell>
        </row>
        <row r="255">
          <cell r="A255" t="str">
            <v>Ла Фаворте с/в "Эликатессе" 140 гр.шт.  СПК</v>
          </cell>
          <cell r="D255">
            <v>30</v>
          </cell>
          <cell r="F255">
            <v>30</v>
          </cell>
        </row>
        <row r="256">
          <cell r="A256" t="str">
            <v>Ливерная Печеночная "Просто выгодно" 0,3 кг.шт.  СПК</v>
          </cell>
          <cell r="D256">
            <v>88</v>
          </cell>
          <cell r="F256">
            <v>88</v>
          </cell>
        </row>
        <row r="257">
          <cell r="A257" t="str">
            <v>Любительская вареная термоус.пак. "Высокий вкус"  СПК</v>
          </cell>
          <cell r="D257">
            <v>144</v>
          </cell>
          <cell r="F257">
            <v>144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5.4</v>
          </cell>
          <cell r="F258">
            <v>97.602999999999994</v>
          </cell>
        </row>
        <row r="259">
          <cell r="A259" t="str">
            <v>Мини-сосиски в тесте "Фрайпики" 3,7кг ВЕС,  ПОКОМ</v>
          </cell>
          <cell r="F259">
            <v>3.7</v>
          </cell>
        </row>
        <row r="260">
          <cell r="A260" t="str">
            <v>Мини-сосиски в тесте "Фрайпики" 3,7кг ВЕС, ТМ Зареченские  ПОКОМ</v>
          </cell>
          <cell r="D260">
            <v>7.4</v>
          </cell>
          <cell r="F260">
            <v>126.101</v>
          </cell>
        </row>
        <row r="261">
          <cell r="A261" t="str">
            <v>Мусульманская вареная "Просто выгодно"  СПК</v>
          </cell>
          <cell r="D261">
            <v>13</v>
          </cell>
          <cell r="F261">
            <v>13</v>
          </cell>
        </row>
        <row r="262">
          <cell r="A262" t="str">
            <v>Мусульманская п/к "Просто выгодно" термофор.пак.  СПК</v>
          </cell>
          <cell r="D262">
            <v>3.5</v>
          </cell>
          <cell r="F262">
            <v>3.5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3</v>
          </cell>
          <cell r="F263">
            <v>2053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3</v>
          </cell>
          <cell r="F264">
            <v>1479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</v>
          </cell>
          <cell r="F265">
            <v>1724</v>
          </cell>
        </row>
        <row r="266">
          <cell r="A266" t="str">
            <v>Наггетсы с куриным филе и сыром ТМ Вязанка 0,25 кг ПОКОМ</v>
          </cell>
          <cell r="D266">
            <v>2</v>
          </cell>
          <cell r="F266">
            <v>545</v>
          </cell>
        </row>
        <row r="267">
          <cell r="A267" t="str">
            <v>Наггетсы Хрустящие ТМ Зареченские. ВЕС ПОКОМ</v>
          </cell>
          <cell r="F267">
            <v>449.00099999999998</v>
          </cell>
        </row>
        <row r="268">
          <cell r="A268" t="str">
            <v>Оригинальная с перцем с/к  СПК</v>
          </cell>
          <cell r="D268">
            <v>365.75</v>
          </cell>
          <cell r="F268">
            <v>615.75</v>
          </cell>
        </row>
        <row r="269">
          <cell r="A269" t="str">
            <v>Особая вареная  СПК</v>
          </cell>
          <cell r="D269">
            <v>6</v>
          </cell>
          <cell r="F269">
            <v>6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7</v>
          </cell>
          <cell r="F270">
            <v>9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319</v>
          </cell>
        </row>
        <row r="272">
          <cell r="A272" t="str">
            <v>Пельмени Бигбули #МЕГАВКУСИЩЕ с сочной грудинкой 0,43 кг  ПОКОМ</v>
          </cell>
          <cell r="D272">
            <v>1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5</v>
          </cell>
          <cell r="F273">
            <v>762</v>
          </cell>
        </row>
        <row r="274">
          <cell r="A274" t="str">
            <v>Пельмени Бигбули с мясом, Горячая штучка 0,43кг  ПОКОМ</v>
          </cell>
          <cell r="D274">
            <v>1</v>
          </cell>
          <cell r="F274">
            <v>216</v>
          </cell>
        </row>
        <row r="275">
          <cell r="A275" t="str">
            <v>Пельмени Бигбули с мясом, Горячая штучка 0,9кг  ПОКОМ</v>
          </cell>
          <cell r="D275">
            <v>385</v>
          </cell>
          <cell r="F275">
            <v>700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1036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D277">
            <v>1</v>
          </cell>
          <cell r="F277">
            <v>224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307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710</v>
          </cell>
          <cell r="F279">
            <v>2547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1073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1614.001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1257</v>
          </cell>
          <cell r="F282">
            <v>3549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881</v>
          </cell>
        </row>
        <row r="284">
          <cell r="A284" t="str">
            <v>Пельмени Левантские ТМ Особый рецепт 0,8 кг  ПОКОМ</v>
          </cell>
          <cell r="D284">
            <v>2</v>
          </cell>
          <cell r="F284">
            <v>17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156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4</v>
          </cell>
          <cell r="F286">
            <v>1414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F287">
            <v>253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760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684</v>
          </cell>
        </row>
        <row r="290">
          <cell r="A290" t="str">
            <v>Пельмени Сочные сфера 0,9 кг ТМ Стародворье ПОКОМ</v>
          </cell>
          <cell r="F290">
            <v>313</v>
          </cell>
        </row>
        <row r="291">
          <cell r="A291" t="str">
            <v>Пипперони с/к "Эликатессе" 0,10 кг.шт.  СПК</v>
          </cell>
          <cell r="D291">
            <v>10</v>
          </cell>
          <cell r="F291">
            <v>10</v>
          </cell>
        </row>
        <row r="292">
          <cell r="A292" t="str">
            <v>Плавленый Сыр 45% "С ветчиной" СТМ "ПапаМожет" 180гр  ОСТАНКИНО</v>
          </cell>
          <cell r="D292">
            <v>26</v>
          </cell>
          <cell r="F292">
            <v>26</v>
          </cell>
        </row>
        <row r="293">
          <cell r="A293" t="str">
            <v>Плавленый Сыр 45% "С грибами" СТМ "ПапаМожет 180гр  ОСТАНКИНО</v>
          </cell>
          <cell r="D293">
            <v>22</v>
          </cell>
          <cell r="F293">
            <v>22</v>
          </cell>
        </row>
        <row r="294">
          <cell r="A294" t="str">
            <v>По-Австрийски с/к 260 гр.шт. "Высокий вкус"  СПК</v>
          </cell>
          <cell r="D294">
            <v>103</v>
          </cell>
          <cell r="F294">
            <v>103</v>
          </cell>
        </row>
        <row r="295">
          <cell r="A295" t="str">
            <v>Покровская вареная 0,47 кг шт.  СПК</v>
          </cell>
          <cell r="D295">
            <v>27</v>
          </cell>
          <cell r="F295">
            <v>27</v>
          </cell>
        </row>
        <row r="296">
          <cell r="A296" t="str">
            <v>Продукт колбасный с сыром копченый Коровино 400 гр  ОСТАНКИНО</v>
          </cell>
          <cell r="D296">
            <v>22</v>
          </cell>
          <cell r="F296">
            <v>22</v>
          </cell>
        </row>
        <row r="297">
          <cell r="A297" t="str">
            <v>Салями Трюфель с/в "Эликатессе" 0,16 кг.шт.  СПК</v>
          </cell>
          <cell r="D297">
            <v>110</v>
          </cell>
          <cell r="F297">
            <v>112</v>
          </cell>
        </row>
        <row r="298">
          <cell r="A298" t="str">
            <v>Салями Финская с/к 235 гр.шт. "Высокий вкус"  СПК</v>
          </cell>
          <cell r="D298">
            <v>28</v>
          </cell>
          <cell r="F298">
            <v>28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162.19999999999999</v>
          </cell>
          <cell r="F299">
            <v>162.19999999999999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134.5</v>
          </cell>
          <cell r="F300">
            <v>134.5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14</v>
          </cell>
          <cell r="F301">
            <v>15.173999999999999</v>
          </cell>
        </row>
        <row r="302">
          <cell r="A302" t="str">
            <v>Семейная с чесночком Экстра вареная  СПК</v>
          </cell>
          <cell r="D302">
            <v>56.5</v>
          </cell>
          <cell r="F302">
            <v>56.5</v>
          </cell>
        </row>
        <row r="303">
          <cell r="A303" t="str">
            <v>Семейная с чесночком Экстра вареная 0,5 кг.шт.  СПК</v>
          </cell>
          <cell r="D303">
            <v>12</v>
          </cell>
          <cell r="F303">
            <v>12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20</v>
          </cell>
          <cell r="F304">
            <v>20</v>
          </cell>
        </row>
        <row r="305">
          <cell r="A305" t="str">
            <v>Сервелат Финский в/к 0,38 кг.шт. термофор.пак.  СПК</v>
          </cell>
          <cell r="D305">
            <v>12</v>
          </cell>
          <cell r="F305">
            <v>12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20</v>
          </cell>
          <cell r="F306">
            <v>20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126</v>
          </cell>
          <cell r="F307">
            <v>126</v>
          </cell>
        </row>
        <row r="308">
          <cell r="A308" t="str">
            <v>Сибирская особая с/к 0,235 кг шт.  СПК</v>
          </cell>
          <cell r="D308">
            <v>161</v>
          </cell>
          <cell r="F308">
            <v>162</v>
          </cell>
        </row>
        <row r="309">
          <cell r="A309" t="str">
            <v>Славянская п/к 0,38 кг шт.термофор.пак.  СПК</v>
          </cell>
          <cell r="D309">
            <v>6</v>
          </cell>
          <cell r="F309">
            <v>6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42</v>
          </cell>
        </row>
        <row r="311">
          <cell r="A311" t="str">
            <v>Смак-мени с мясом 1кг ТМ Зареченские ПОКОМ</v>
          </cell>
          <cell r="F311">
            <v>107</v>
          </cell>
        </row>
        <row r="312">
          <cell r="A312" t="str">
            <v>Смаколадьи с яблоком и грушей ТМ Зареченские,0,9 кг ПОКОМ</v>
          </cell>
          <cell r="F312">
            <v>18</v>
          </cell>
        </row>
        <row r="313">
          <cell r="A313" t="str">
            <v>Сосиски "Баварские" 0,36 кг.шт. вак.упак.  СПК</v>
          </cell>
          <cell r="D313">
            <v>14</v>
          </cell>
          <cell r="F313">
            <v>14</v>
          </cell>
        </row>
        <row r="314">
          <cell r="A314" t="str">
            <v>Сосиски "БОЛЬШАЯ сосиска" "Сибирский стандарт" (лоток с ср.защ.атм.)  СПК</v>
          </cell>
          <cell r="D314">
            <v>3</v>
          </cell>
          <cell r="F314">
            <v>3</v>
          </cell>
        </row>
        <row r="315">
          <cell r="A315" t="str">
            <v>Сосиски "Молочные" 0,36 кг.шт. вак.упак.  СПК</v>
          </cell>
          <cell r="D315">
            <v>26</v>
          </cell>
          <cell r="F315">
            <v>26</v>
          </cell>
        </row>
        <row r="316">
          <cell r="A316" t="str">
            <v>Сосиски Классические (в ср.защ.атм.) СПК</v>
          </cell>
          <cell r="D316">
            <v>2</v>
          </cell>
          <cell r="F316">
            <v>2</v>
          </cell>
        </row>
        <row r="317">
          <cell r="A317" t="str">
            <v>Сосиски Мусульманские "Просто выгодно" (в ср.защ.атм.)  СПК</v>
          </cell>
          <cell r="D317">
            <v>31</v>
          </cell>
          <cell r="F317">
            <v>31</v>
          </cell>
        </row>
        <row r="318">
          <cell r="A318" t="str">
            <v>Сосиски Хот-дог ВЕС (лоток с ср.защ.атм.)   СПК</v>
          </cell>
          <cell r="D318">
            <v>50</v>
          </cell>
          <cell r="F318">
            <v>50</v>
          </cell>
        </row>
        <row r="319">
          <cell r="A319" t="str">
            <v>Сосисоны в темпуре ВЕС  ПОКОМ</v>
          </cell>
          <cell r="D319">
            <v>3.6</v>
          </cell>
          <cell r="F319">
            <v>146.70400000000001</v>
          </cell>
        </row>
        <row r="320">
          <cell r="A320" t="str">
            <v>Сочный мегачебурек ТМ Зареченские ВЕС ПОКОМ</v>
          </cell>
          <cell r="F320">
            <v>84.38</v>
          </cell>
        </row>
        <row r="321">
          <cell r="A321" t="str">
            <v>Сыр "Пармезан" 40% колотый 100 гр  ОСТАНКИНО</v>
          </cell>
          <cell r="D321">
            <v>7</v>
          </cell>
          <cell r="F321">
            <v>7</v>
          </cell>
        </row>
        <row r="322">
          <cell r="A322" t="str">
            <v>Сыр "Пармезан" 40% кусок 180 гр  ОСТАНКИНО</v>
          </cell>
          <cell r="D322">
            <v>78</v>
          </cell>
          <cell r="F322">
            <v>78</v>
          </cell>
        </row>
        <row r="323">
          <cell r="A323" t="str">
            <v>Сыр Боккончини копченый 40% 100 гр.  ОСТАНКИНО</v>
          </cell>
          <cell r="D323">
            <v>35</v>
          </cell>
          <cell r="F323">
            <v>35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5</v>
          </cell>
          <cell r="F324">
            <v>5</v>
          </cell>
        </row>
        <row r="325">
          <cell r="A325" t="str">
            <v>Сыр колбасный копченый Папа Может 400 гр  ОСТАНКИНО</v>
          </cell>
          <cell r="D325">
            <v>17</v>
          </cell>
          <cell r="F325">
            <v>17</v>
          </cell>
        </row>
        <row r="326">
          <cell r="A326" t="str">
            <v>Сыр Останкино "Алтайский Gold" 50% вес  ОСТАНКИНО</v>
          </cell>
          <cell r="D326">
            <v>1.5</v>
          </cell>
          <cell r="F326">
            <v>1.5</v>
          </cell>
        </row>
        <row r="327">
          <cell r="A327" t="str">
            <v>Сыр ПАПА МОЖЕТ "Гауда Голд" 45% 180 г  ОСТАНКИНО</v>
          </cell>
          <cell r="D327">
            <v>347</v>
          </cell>
          <cell r="F327">
            <v>347</v>
          </cell>
        </row>
        <row r="328">
          <cell r="A328" t="str">
            <v>Сыр Папа Может "Гауда Голд", 45% брусок ВЕС ОСТАНКИНО</v>
          </cell>
          <cell r="D328">
            <v>13</v>
          </cell>
          <cell r="F328">
            <v>13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743</v>
          </cell>
          <cell r="F329">
            <v>743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33.6</v>
          </cell>
          <cell r="F330">
            <v>33.6</v>
          </cell>
        </row>
        <row r="331">
          <cell r="A331" t="str">
            <v>Сыр Папа Может "Пошехонский" 45% вес (= 3 кг)  ОСТАНКИНО</v>
          </cell>
          <cell r="D331">
            <v>30</v>
          </cell>
          <cell r="F331">
            <v>30</v>
          </cell>
        </row>
        <row r="332">
          <cell r="A332" t="str">
            <v>Сыр ПАПА МОЖЕТ "Российский традиционный" 45% 180 г  ОСТАНКИНО</v>
          </cell>
          <cell r="D332">
            <v>496</v>
          </cell>
          <cell r="F332">
            <v>496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19</v>
          </cell>
          <cell r="F334">
            <v>19</v>
          </cell>
        </row>
        <row r="335">
          <cell r="A335" t="str">
            <v>Сыр Папа Может Гауда  45% вес   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Голландский  45% вес      Останкино</v>
          </cell>
          <cell r="D336">
            <v>7.5</v>
          </cell>
          <cell r="F336">
            <v>7.5</v>
          </cell>
        </row>
        <row r="337">
          <cell r="A337" t="str">
            <v>Сыр Папа Может Голландский 45%, нарез, 125г (9 шт)  Останкино</v>
          </cell>
          <cell r="D337">
            <v>119</v>
          </cell>
          <cell r="F337">
            <v>119</v>
          </cell>
        </row>
        <row r="338">
          <cell r="A338" t="str">
            <v>Сыр Папа Может Министерский 45% 200г  Останкино</v>
          </cell>
          <cell r="D338">
            <v>77</v>
          </cell>
          <cell r="F338">
            <v>77</v>
          </cell>
        </row>
        <row r="339">
          <cell r="A339" t="str">
            <v>Сыр Папа Может Российский  50% 200гр    Останкино</v>
          </cell>
          <cell r="D339">
            <v>416</v>
          </cell>
          <cell r="F339">
            <v>416</v>
          </cell>
        </row>
        <row r="340">
          <cell r="A340" t="str">
            <v>Сыр Папа Может Российский 50%, нарезка 125г  Останкино</v>
          </cell>
          <cell r="D340">
            <v>167</v>
          </cell>
          <cell r="F340">
            <v>167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120</v>
          </cell>
          <cell r="F341">
            <v>123.27800000000001</v>
          </cell>
        </row>
        <row r="342">
          <cell r="A342" t="str">
            <v>Сыр Папа Может Тильзитер   45% 200гр     Останкино</v>
          </cell>
          <cell r="D342">
            <v>239</v>
          </cell>
          <cell r="F342">
            <v>239</v>
          </cell>
        </row>
        <row r="343">
          <cell r="A343" t="str">
            <v>Сыр Папа Может Тильзитер   45% вес      Останкино</v>
          </cell>
          <cell r="D343">
            <v>24.6</v>
          </cell>
          <cell r="F343">
            <v>24.6</v>
          </cell>
        </row>
        <row r="344">
          <cell r="A344" t="str">
            <v>Сыр Плавл. Сливочный 55% 190гр  Останкино</v>
          </cell>
          <cell r="D344">
            <v>36</v>
          </cell>
          <cell r="F344">
            <v>36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52</v>
          </cell>
          <cell r="F345">
            <v>52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9.5</v>
          </cell>
          <cell r="F346">
            <v>9.5</v>
          </cell>
        </row>
        <row r="347">
          <cell r="A347" t="str">
            <v>Сыр рассольный жирный Чечил 45% 100 гр  ОСТАНКИНО</v>
          </cell>
          <cell r="D347">
            <v>92</v>
          </cell>
          <cell r="F347">
            <v>92</v>
          </cell>
        </row>
        <row r="348">
          <cell r="A348" t="str">
            <v>Сыр рассольный жирный Чечил копченый 45% 100 гр  ОСТАНКИНО</v>
          </cell>
          <cell r="D348">
            <v>59</v>
          </cell>
          <cell r="F348">
            <v>59</v>
          </cell>
        </row>
        <row r="349">
          <cell r="A349" t="str">
            <v>Сыр Скаморца свежий 40% 100 гр.  ОСТАНКИНО</v>
          </cell>
          <cell r="D349">
            <v>28</v>
          </cell>
          <cell r="F349">
            <v>28</v>
          </cell>
        </row>
        <row r="350">
          <cell r="A350" t="str">
            <v>Сыр Творож. Сливочный 140 гр  ОСТАНКИНО</v>
          </cell>
          <cell r="D350">
            <v>1</v>
          </cell>
          <cell r="F350">
            <v>1</v>
          </cell>
        </row>
        <row r="351">
          <cell r="A351" t="str">
            <v>Сыр творожный с зеленью 60% Папа может 140 гр.  ОСТАНКИНО</v>
          </cell>
          <cell r="D351">
            <v>32</v>
          </cell>
          <cell r="F351">
            <v>32</v>
          </cell>
        </row>
        <row r="352">
          <cell r="A352" t="str">
            <v>Сыч/Прод Коровино Российский 50% 200г СЗМЖ  ОСТАНКИНО</v>
          </cell>
          <cell r="D352">
            <v>141</v>
          </cell>
          <cell r="F352">
            <v>141</v>
          </cell>
        </row>
        <row r="353">
          <cell r="A353" t="str">
            <v>Сыч/Прод Коровино Российский Оригин 50% ВЕС (5 кг)  ОСТАНКИНО</v>
          </cell>
          <cell r="D353">
            <v>333</v>
          </cell>
          <cell r="F353">
            <v>333</v>
          </cell>
        </row>
        <row r="354">
          <cell r="A354" t="str">
            <v>Сыч/Прод Коровино Российский Оригин 50% ВЕС НОВАЯ (5 кг)  ОСТАНКИНО</v>
          </cell>
          <cell r="D354">
            <v>9</v>
          </cell>
          <cell r="F354">
            <v>9</v>
          </cell>
        </row>
        <row r="355">
          <cell r="A355" t="str">
            <v>Сыч/Прод Коровино Тильзитер 50% 200г СЗМЖ  ОСТАНКИНО</v>
          </cell>
          <cell r="D355">
            <v>97</v>
          </cell>
          <cell r="F355">
            <v>97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23</v>
          </cell>
          <cell r="F356">
            <v>23</v>
          </cell>
        </row>
        <row r="357">
          <cell r="A357" t="str">
            <v>Сыч/Прод Коровино Тильзитер Оригин 50% ВЕС НОВАЯ (5 кг брус) СЗМЖ  ОСТАНКИНО</v>
          </cell>
          <cell r="D357">
            <v>5</v>
          </cell>
          <cell r="F357">
            <v>5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14</v>
          </cell>
          <cell r="F358">
            <v>14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158</v>
          </cell>
          <cell r="F359">
            <v>158</v>
          </cell>
        </row>
        <row r="360">
          <cell r="A360" t="str">
            <v>Торо Неро с/в "Эликатессе" 140 гр.шт.  СПК</v>
          </cell>
          <cell r="D360">
            <v>42</v>
          </cell>
          <cell r="F360">
            <v>43</v>
          </cell>
        </row>
        <row r="361">
          <cell r="A361" t="str">
            <v>Уши свиные копченые к пиву 0,15кг нар. д/ф шт.  СПК</v>
          </cell>
          <cell r="D361">
            <v>35</v>
          </cell>
          <cell r="F361">
            <v>35</v>
          </cell>
        </row>
        <row r="362">
          <cell r="A362" t="str">
            <v>Фестивальная пора с/к 100 гр.шт.нар. (лоток с ср.защ.атм.)  СПК</v>
          </cell>
          <cell r="D362">
            <v>139</v>
          </cell>
          <cell r="F362">
            <v>139</v>
          </cell>
        </row>
        <row r="363">
          <cell r="A363" t="str">
            <v>Фестивальная пора с/к 235 гр.шт.  СПК</v>
          </cell>
          <cell r="D363">
            <v>409</v>
          </cell>
          <cell r="F363">
            <v>410</v>
          </cell>
        </row>
        <row r="364">
          <cell r="A364" t="str">
            <v>Фестивальная пора с/к термоус.пак  СПК</v>
          </cell>
          <cell r="D364">
            <v>4</v>
          </cell>
          <cell r="F364">
            <v>4</v>
          </cell>
        </row>
        <row r="365">
          <cell r="A365" t="str">
            <v>Фестивальная с/к ВЕС   СПК</v>
          </cell>
          <cell r="D365">
            <v>39.6</v>
          </cell>
          <cell r="F365">
            <v>109.6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9</v>
          </cell>
          <cell r="F366">
            <v>18.001000000000001</v>
          </cell>
        </row>
        <row r="367">
          <cell r="A367" t="str">
            <v>Фуэт с/в "Эликатессе" 160 гр.шт.  СПК</v>
          </cell>
          <cell r="D367">
            <v>160</v>
          </cell>
          <cell r="F367">
            <v>161</v>
          </cell>
        </row>
        <row r="368">
          <cell r="A368" t="str">
            <v>Хинкали Классические ТМ Зареченские ВЕС ПОКОМ</v>
          </cell>
          <cell r="F368">
            <v>100</v>
          </cell>
        </row>
        <row r="369">
          <cell r="A369" t="str">
            <v>Хотстеры ТМ Горячая штучка ТС Хотстеры 0,25 кг зам  ПОКОМ</v>
          </cell>
          <cell r="D369">
            <v>452</v>
          </cell>
          <cell r="F369">
            <v>1489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198</v>
          </cell>
        </row>
        <row r="371">
          <cell r="A371" t="str">
            <v>Хрустящие крылышки ТМ Горячая штучка 0,3 кг зам  ПОКОМ</v>
          </cell>
          <cell r="D371">
            <v>5</v>
          </cell>
          <cell r="F371">
            <v>261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10.8</v>
          </cell>
        </row>
        <row r="373">
          <cell r="A373" t="str">
            <v>Чебупай сочное яблоко ТМ Горячая штучка 0,2 кг зам.  ПОКОМ</v>
          </cell>
          <cell r="F373">
            <v>236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353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168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775</v>
          </cell>
          <cell r="F376">
            <v>2255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954</v>
          </cell>
          <cell r="F377">
            <v>3171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490</v>
          </cell>
        </row>
        <row r="380">
          <cell r="A380" t="str">
            <v>Чебуреки сочные, ВЕС, куриные жарен. зам  ПОКОМ</v>
          </cell>
          <cell r="F380">
            <v>5</v>
          </cell>
        </row>
        <row r="381">
          <cell r="A381" t="str">
            <v>Шпикачки Русские (черева) (в ср.защ.атм.) "Высокий вкус"  СПК</v>
          </cell>
          <cell r="D381">
            <v>159.69999999999999</v>
          </cell>
          <cell r="F381">
            <v>159.69999999999999</v>
          </cell>
        </row>
        <row r="382">
          <cell r="A382" t="str">
            <v>Эликапреза с/в "Эликатессе" 0,10 кг.шт. нарезка (лоток с ср.защ.атм.)  СПК</v>
          </cell>
          <cell r="D382">
            <v>41</v>
          </cell>
          <cell r="F382">
            <v>43</v>
          </cell>
        </row>
        <row r="383">
          <cell r="A383" t="str">
            <v>Юбилейная с/к 0,10 кг.шт. нарезка (лоток с ср.защ.атм.)  СПК</v>
          </cell>
          <cell r="D383">
            <v>79</v>
          </cell>
          <cell r="F383">
            <v>79</v>
          </cell>
        </row>
        <row r="384">
          <cell r="A384" t="str">
            <v>Юбилейная с/к 0,235 кг.шт.  СПК</v>
          </cell>
          <cell r="D384">
            <v>946</v>
          </cell>
          <cell r="F384">
            <v>947</v>
          </cell>
        </row>
        <row r="385">
          <cell r="A385" t="str">
            <v>Итого</v>
          </cell>
          <cell r="D385">
            <v>106360.557</v>
          </cell>
          <cell r="F385">
            <v>286389.72100000002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15340.5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12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160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215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58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152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6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42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50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1195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30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70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18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1225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60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900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750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36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54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24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34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180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57.5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24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30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44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290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300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214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62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122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250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275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165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165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120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73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79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30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650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405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370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71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96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85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185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34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330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330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190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123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154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129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24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56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66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60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315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87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49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105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800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1500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10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177.5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15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113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30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187.5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23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31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11.04.2024 - 11.04.2024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34.558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129.72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171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76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150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32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172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61.6</v>
          </cell>
        </row>
        <row r="30">
          <cell r="A30" t="str">
            <v xml:space="preserve"> 201  Ветчина Нежная ТМ Особый рецепт, (2,5кг), ПОКОМ</v>
          </cell>
          <cell r="D30">
            <v>667.50099999999998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85.844999999999999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160.16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46.98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1280.386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4.4000000000000004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148.72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485.15600000000001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622.59500000000003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47.573999999999998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44</v>
          </cell>
        </row>
        <row r="41">
          <cell r="A41" t="str">
            <v xml:space="preserve"> 240  Колбаса Салями охотничья, ВЕС. ПОКОМ</v>
          </cell>
          <cell r="D41">
            <v>5.625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126.126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32.25</v>
          </cell>
        </row>
        <row r="45">
          <cell r="A45" t="str">
            <v xml:space="preserve"> 248  Сардельки Сочные ТМ Особый рецепт,   ПОКОМ</v>
          </cell>
          <cell r="D45">
            <v>30.24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196.941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61.65</v>
          </cell>
        </row>
        <row r="49">
          <cell r="A49" t="str">
            <v xml:space="preserve"> 263  Шпикачки Стародворские, ВЕС.  ПОКОМ</v>
          </cell>
          <cell r="D49">
            <v>23.46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58.22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26.27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238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637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326</v>
          </cell>
        </row>
        <row r="56">
          <cell r="A56" t="str">
            <v xml:space="preserve"> 283  Сосиски Сочинки, ВЕС, ТМ Стародворье ПОКОМ</v>
          </cell>
          <cell r="D56">
            <v>107.995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155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29.315000000000001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495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594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7.8650000000000002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49.335000000000001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284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328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235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33.575000000000003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85.364999999999995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205.2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678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456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187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68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109.755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115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387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85.86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71.28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93.96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93.15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19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42.112000000000002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79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100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70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40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537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1118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26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95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98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23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14.5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52.2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15.95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10.15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137</v>
          </cell>
        </row>
        <row r="117">
          <cell r="A117" t="str">
            <v>3215 ВЕТЧ.МЯСНАЯ Папа может п/о 0.4кг 8шт.    ОСТАНКИНО</v>
          </cell>
          <cell r="D117">
            <v>56</v>
          </cell>
        </row>
        <row r="118">
          <cell r="A118" t="str">
            <v>3297 СЫТНЫЕ Папа может сар б/о мгс 1*3 СНГ  ОСТАНКИНО</v>
          </cell>
          <cell r="D118">
            <v>49.923999999999999</v>
          </cell>
        </row>
        <row r="119">
          <cell r="A119" t="str">
            <v>3812 СОЧНЫЕ сос п/о мгс 2*2  ОСТАНКИНО</v>
          </cell>
          <cell r="D119">
            <v>177.209</v>
          </cell>
        </row>
        <row r="120">
          <cell r="A120" t="str">
            <v>4063 МЯСНАЯ Папа может вар п/о_Л   ОСТАНКИНО</v>
          </cell>
          <cell r="D120">
            <v>236.44300000000001</v>
          </cell>
        </row>
        <row r="121">
          <cell r="A121" t="str">
            <v>4117 ЭКСТРА Папа может с/к в/у_Л   ОСТАНКИНО</v>
          </cell>
          <cell r="D121">
            <v>4.5650000000000004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29.678999999999998</v>
          </cell>
        </row>
        <row r="123">
          <cell r="A123" t="str">
            <v>4813 ФИЛЕЙНАЯ Папа может вар п/о_Л   ОСТАНКИНО</v>
          </cell>
          <cell r="D123">
            <v>70.113</v>
          </cell>
        </row>
        <row r="124">
          <cell r="A124" t="str">
            <v>4993 САЛЯМИ ИТАЛЬЯНСКАЯ с/к в/у 1/250*8_120c ОСТАНКИНО</v>
          </cell>
          <cell r="D124">
            <v>81</v>
          </cell>
        </row>
        <row r="125">
          <cell r="A125" t="str">
            <v>5246 ДОКТОРСКАЯ ПРЕМИУМ вар б/о мгс_30с ОСТАНКИНО</v>
          </cell>
          <cell r="D125">
            <v>4.3959999999999999</v>
          </cell>
        </row>
        <row r="126">
          <cell r="A126" t="str">
            <v>5336 ОСОБАЯ вар п/о  ОСТАНКИНО</v>
          </cell>
          <cell r="D126">
            <v>69.16</v>
          </cell>
        </row>
        <row r="127">
          <cell r="A127" t="str">
            <v>5337 ОСОБАЯ СО ШПИКОМ вар п/о  ОСТАНКИНО</v>
          </cell>
          <cell r="D127">
            <v>21.655999999999999</v>
          </cell>
        </row>
        <row r="128">
          <cell r="A128" t="str">
            <v>5341 СЕРВЕЛАТ ОХОТНИЧИЙ в/к в/у  ОСТАНКИНО</v>
          </cell>
          <cell r="D128">
            <v>28.866</v>
          </cell>
        </row>
        <row r="129">
          <cell r="A129" t="str">
            <v>5483 ЭКСТРА Папа может с/к в/у 1/250 8шт.   ОСТАНКИНО</v>
          </cell>
          <cell r="D129">
            <v>171</v>
          </cell>
        </row>
        <row r="130">
          <cell r="A130" t="str">
            <v>5544 Сервелат Финский в/к в/у_45с НОВАЯ ОСТАНКИНО</v>
          </cell>
          <cell r="D130">
            <v>64.447999999999993</v>
          </cell>
        </row>
        <row r="131">
          <cell r="A131" t="str">
            <v>5682 САЛЯМИ МЕЛКОЗЕРНЕНАЯ с/к в/у 1/120_60с   ОСТАНКИНО</v>
          </cell>
          <cell r="D131">
            <v>268</v>
          </cell>
        </row>
        <row r="132">
          <cell r="A132" t="str">
            <v>5706 АРОМАТНАЯ Папа может с/к в/у 1/250 8шт.  ОСТАНКИНО</v>
          </cell>
          <cell r="D132">
            <v>210</v>
          </cell>
        </row>
        <row r="133">
          <cell r="A133" t="str">
            <v>5708 ПОСОЛЬСКАЯ Папа может с/к в/у ОСТАНКИНО</v>
          </cell>
          <cell r="D133">
            <v>4.1980000000000004</v>
          </cell>
        </row>
        <row r="134">
          <cell r="A134" t="str">
            <v>5820 СЛИВОЧНЫЕ Папа может сос п/о мгс 2*2_45с   ОСТАНКИНО</v>
          </cell>
          <cell r="D134">
            <v>32.792000000000002</v>
          </cell>
        </row>
        <row r="135">
          <cell r="A135" t="str">
            <v>5851 ЭКСТРА Папа может вар п/о   ОСТАНКИНО</v>
          </cell>
          <cell r="D135">
            <v>66.706000000000003</v>
          </cell>
        </row>
        <row r="136">
          <cell r="A136" t="str">
            <v>5931 ОХОТНИЧЬЯ Папа может с/к в/у 1/220 8шт.   ОСТАНКИНО</v>
          </cell>
          <cell r="D136">
            <v>164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41.622</v>
          </cell>
        </row>
        <row r="139">
          <cell r="A139" t="str">
            <v>5982 МОЛОЧНЫЕ ТРАДИЦ. сос п/о мгс 0,6кг_СНГ  ОСТАНКИНО</v>
          </cell>
          <cell r="D139">
            <v>87</v>
          </cell>
        </row>
        <row r="140">
          <cell r="A140" t="str">
            <v>5992 ВРЕМЯ ОКРОШКИ Папа может вар п/о 0.4кг   ОСТАНКИНО</v>
          </cell>
          <cell r="D140">
            <v>124</v>
          </cell>
        </row>
        <row r="141">
          <cell r="A141" t="str">
            <v>6113 СОЧНЫЕ сос п/о мгс 1*6_Ашан  ОСТАНКИНО</v>
          </cell>
          <cell r="D141">
            <v>168.87100000000001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141.40600000000001</v>
          </cell>
        </row>
        <row r="143">
          <cell r="A143" t="str">
            <v>6213 СЕРВЕЛАТ ФИНСКИЙ СН в/к в/у 0.35кг 8шт.  ОСТАНКИНО</v>
          </cell>
          <cell r="D143">
            <v>6</v>
          </cell>
        </row>
        <row r="144">
          <cell r="A144" t="str">
            <v>6215 СЕРВЕЛАТ ОРЕХОВЫЙ СН в/к в/у 0.35кг 8шт  ОСТАНКИНО</v>
          </cell>
          <cell r="D144">
            <v>1</v>
          </cell>
        </row>
        <row r="145">
          <cell r="A145" t="str">
            <v>6217 ШПИКАЧКИ ДОМАШНИЕ СН п/о мгс 0.4кг 8шт.  ОСТАНКИНО</v>
          </cell>
          <cell r="D145">
            <v>9</v>
          </cell>
        </row>
        <row r="146">
          <cell r="A146" t="str">
            <v>6221 НЕАПОЛИТАНСКИЙ ДУЭТ с/к с/н мгс 1/90  ОСТАНКИНО</v>
          </cell>
          <cell r="D146">
            <v>35</v>
          </cell>
        </row>
        <row r="147">
          <cell r="A147" t="str">
            <v>6222 ИТАЛЬЯНСКОЕ АССОРТИ с/в с/н мгс 1/90 ОСТАНКИНО</v>
          </cell>
          <cell r="D147">
            <v>20</v>
          </cell>
        </row>
        <row r="148">
          <cell r="A148" t="str">
            <v>6228 МЯСНОЕ АССОРТИ к/з с/н мгс 1/90 10шт.  ОСТАНКИНО</v>
          </cell>
          <cell r="D148">
            <v>38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36</v>
          </cell>
        </row>
        <row r="151">
          <cell r="A151" t="str">
            <v>6281 СВИНИНА ДЕЛИКАТ. к/в мл/к в/у 0.3кг 45с  ОСТАНКИНО</v>
          </cell>
          <cell r="D151">
            <v>41</v>
          </cell>
        </row>
        <row r="152">
          <cell r="A152" t="str">
            <v>6297 ФИЛЕЙНЫЕ сос ц/о в/у 1/270 12шт_45с  ОСТАНКИНО</v>
          </cell>
          <cell r="D152">
            <v>217</v>
          </cell>
        </row>
        <row r="153">
          <cell r="A153" t="str">
            <v>6303 МЯСНЫЕ Папа может сос п/о мгс 1.5*3  ОСТАНКИНО</v>
          </cell>
          <cell r="D153">
            <v>38.564</v>
          </cell>
        </row>
        <row r="154">
          <cell r="A154" t="str">
            <v>6325 ДОКТОРСКАЯ ПРЕМИУМ вар п/о 0.4кг 8шт.  ОСТАНКИНО</v>
          </cell>
          <cell r="D154">
            <v>110</v>
          </cell>
        </row>
        <row r="155">
          <cell r="A155" t="str">
            <v>6333 МЯСНАЯ Папа может вар п/о 0.4кг 8шт.  ОСТАНКИНО</v>
          </cell>
          <cell r="D155">
            <v>666</v>
          </cell>
        </row>
        <row r="156">
          <cell r="A156" t="str">
            <v>6353 ЭКСТРА Папа может вар п/о 0.4кг 8шт.  ОСТАНКИНО</v>
          </cell>
          <cell r="D156">
            <v>282</v>
          </cell>
        </row>
        <row r="157">
          <cell r="A157" t="str">
            <v>6392 ФИЛЕЙНАЯ Папа может вар п/о 0.4кг. ОСТАНКИНО</v>
          </cell>
          <cell r="D157">
            <v>477</v>
          </cell>
        </row>
        <row r="158">
          <cell r="A158" t="str">
            <v>6427 КЛАССИЧЕСКАЯ ПМ вар п/о 0.35кг 8шт. ОСТАНКИНО</v>
          </cell>
          <cell r="D158">
            <v>105</v>
          </cell>
        </row>
        <row r="159">
          <cell r="A159" t="str">
            <v>6453 ЭКСТРА Папа может с/к с/н в/у 1/100 14шт.   ОСТАНКИНО</v>
          </cell>
          <cell r="D159">
            <v>281</v>
          </cell>
        </row>
        <row r="160">
          <cell r="A160" t="str">
            <v>6454 АРОМАТНАЯ с/к с/н в/у 1/100 14шт.  ОСТАНКИНО</v>
          </cell>
          <cell r="D160">
            <v>227</v>
          </cell>
        </row>
        <row r="161">
          <cell r="A161" t="str">
            <v>6475 С СЫРОМ Папа может сос ц/о мгс 0.4кг6шт  ОСТАНКИНО</v>
          </cell>
          <cell r="D161">
            <v>70</v>
          </cell>
        </row>
        <row r="162">
          <cell r="A162" t="str">
            <v>6527 ШПИКАЧКИ СОЧНЫЕ ПМ сар б/о мгс 1*3 45с ОСТАНКИНО</v>
          </cell>
          <cell r="D162">
            <v>89.361999999999995</v>
          </cell>
        </row>
        <row r="163">
          <cell r="A163" t="str">
            <v>6555 ПОСОЛЬСКАЯ с/к с/н в/у 1/100 10шт.  ОСТАНКИНО</v>
          </cell>
          <cell r="D163">
            <v>191</v>
          </cell>
        </row>
        <row r="164">
          <cell r="A164" t="str">
            <v>6562 СЕРВЕЛАТ КАРЕЛЬСКИЙ СН в/к в/у 0,28кг  ОСТАНКИНО</v>
          </cell>
          <cell r="D164">
            <v>11</v>
          </cell>
        </row>
        <row r="165">
          <cell r="A165" t="str">
            <v>6563 СЛИВОЧНЫЕ СН сос п/о мгс 1*6  ОСТАНКИНО</v>
          </cell>
          <cell r="D165">
            <v>1.0900000000000001</v>
          </cell>
        </row>
        <row r="166">
          <cell r="A166" t="str">
            <v>6586 МРАМОРНАЯ И БАЛЫКОВАЯ в/к с/н мгс 1/90 ОСТАНКИНО</v>
          </cell>
          <cell r="D166">
            <v>31</v>
          </cell>
        </row>
        <row r="167">
          <cell r="A167" t="str">
            <v>6601 ГОВЯЖЬИ СН сос п/о мгс 1*6  ОСТАНКИНО</v>
          </cell>
          <cell r="D167">
            <v>23.425000000000001</v>
          </cell>
        </row>
        <row r="168">
          <cell r="A168" t="str">
            <v>6602 БАВАРСКИЕ ПМ сос ц/о мгс 0,35кг 8шт.  ОСТАНКИНО</v>
          </cell>
          <cell r="D168">
            <v>123</v>
          </cell>
        </row>
        <row r="169">
          <cell r="A169" t="str">
            <v>6616 МОЛОЧНЫЕ КЛАССИЧЕСКИЕ сос п/о в/у 0.3кг  ОСТАНКИНО</v>
          </cell>
          <cell r="D169">
            <v>18</v>
          </cell>
        </row>
        <row r="170">
          <cell r="A170" t="str">
            <v>6661 СОЧНЫЙ ГРИЛЬ ПМ сос п/о мгс 1.5*4_Маяк  ОСТАНКИНО</v>
          </cell>
          <cell r="D170">
            <v>20.181999999999999</v>
          </cell>
        </row>
        <row r="171">
          <cell r="A171" t="str">
            <v>6666 БОЯНСКАЯ Папа может п/к в/у 0,28кг 8 шт. ОСТАНКИНО</v>
          </cell>
          <cell r="D171">
            <v>315</v>
          </cell>
        </row>
        <row r="172">
          <cell r="A172" t="str">
            <v>6669 ВЕНСКАЯ САЛЯМИ п/к в/у 0.28кг 8шт  ОСТАНКИНО</v>
          </cell>
          <cell r="D172">
            <v>107</v>
          </cell>
        </row>
        <row r="173">
          <cell r="A173" t="str">
            <v>6683 СЕРВЕЛАТ ЗЕРНИСТЫЙ ПМ в/к в/у 0,35кг  ОСТАНКИНО</v>
          </cell>
          <cell r="D173">
            <v>440</v>
          </cell>
        </row>
        <row r="174">
          <cell r="A174" t="str">
            <v>6684 СЕРВЕЛАТ КАРЕЛЬСКИЙ ПМ в/к в/у 0.28кг  ОСТАНКИНО</v>
          </cell>
          <cell r="D174">
            <v>360</v>
          </cell>
        </row>
        <row r="175">
          <cell r="A175" t="str">
            <v>6689 СЕРВЕЛАТ ОХОТНИЧИЙ ПМ в/к в/у 0,35кг 8шт  ОСТАНКИНО</v>
          </cell>
          <cell r="D175">
            <v>686</v>
          </cell>
        </row>
        <row r="176">
          <cell r="A176" t="str">
            <v>6692 СЕРВЕЛАТ ПРИМА в/к в/у 0.28кг 8шт.  ОСТАНКИНО</v>
          </cell>
          <cell r="D176">
            <v>85</v>
          </cell>
        </row>
        <row r="177">
          <cell r="A177" t="str">
            <v>6697 СЕРВЕЛАТ ФИНСКИЙ ПМ в/к в/у 0,35кг 8шт.  ОСТАНКИНО</v>
          </cell>
          <cell r="D177">
            <v>730</v>
          </cell>
        </row>
        <row r="178">
          <cell r="A178" t="str">
            <v>6713 СОЧНЫЙ ГРИЛЬ ПМ сос п/о мгс 0.41кг 8шт.  ОСТАНКИНО</v>
          </cell>
          <cell r="D178">
            <v>166</v>
          </cell>
        </row>
        <row r="179">
          <cell r="A179" t="str">
            <v>6716 ОСОБАЯ Коровино (в сетке) 0.5кг 8шт.  ОСТАНКИНО</v>
          </cell>
          <cell r="D179">
            <v>151</v>
          </cell>
        </row>
        <row r="180">
          <cell r="A180" t="str">
            <v>6722 СОЧНЫЕ ПМ сос п/о мгс 0,41кг 10шт.  ОСТАНКИНО</v>
          </cell>
          <cell r="D180">
            <v>571</v>
          </cell>
        </row>
        <row r="181">
          <cell r="A181" t="str">
            <v>6726 СЛИВОЧНЫЕ ПМ сос п/о мгс 0.41кг 10шт.  ОСТАНКИНО</v>
          </cell>
          <cell r="D181">
            <v>374</v>
          </cell>
        </row>
        <row r="182">
          <cell r="A182" t="str">
            <v>6734 ОСОБАЯ СО ШПИКОМ Коровино (в сетке) 0,5кг ОСТАНКИНО</v>
          </cell>
          <cell r="D182">
            <v>26</v>
          </cell>
        </row>
        <row r="183">
          <cell r="A183" t="str">
            <v>6756 ВЕТЧ.ЛЮБИТЕЛЬСКАЯ п/о  ОСТАНКИНО</v>
          </cell>
          <cell r="D183">
            <v>10.71</v>
          </cell>
        </row>
        <row r="184">
          <cell r="A184" t="str">
            <v>6776 ХОТ-ДОГ Папа может сос п/о мгс 0.35кг  ОСТАНКИНО</v>
          </cell>
          <cell r="D184">
            <v>97</v>
          </cell>
        </row>
        <row r="185">
          <cell r="A185" t="str">
            <v>6777 МЯСНЫЕ С ГОВЯДИНОЙ ПМ сос п/о мгс 0.4кг  ОСТАНКИНО</v>
          </cell>
          <cell r="D185">
            <v>214</v>
          </cell>
        </row>
        <row r="186">
          <cell r="A186" t="str">
            <v>6822 ИЗ ОТБОРНОГО МЯСА ПМ сос п/о мгс 0,36кг  ОСТАНКИНО</v>
          </cell>
          <cell r="D186">
            <v>2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19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53</v>
          </cell>
        </row>
        <row r="189">
          <cell r="A189" t="str">
            <v>БОНУС Z-ОСОБАЯ Коровино вар п/о (5324)  ОСТАНКИНО</v>
          </cell>
          <cell r="D189">
            <v>1.93</v>
          </cell>
        </row>
        <row r="190">
          <cell r="A190" t="str">
            <v>БОНУС Z-ОСОБАЯ Коровино вар п/о 0.5кг_СНГ (6305)  ОСТАНКИНО</v>
          </cell>
          <cell r="D190">
            <v>7</v>
          </cell>
        </row>
        <row r="191">
          <cell r="A191" t="str">
            <v>БОНУС СОЧНЫЕ сос п/о мгс 0.41кг_UZ (6087)  ОСТАНКИНО</v>
          </cell>
          <cell r="D191">
            <v>214</v>
          </cell>
        </row>
        <row r="192">
          <cell r="A192" t="str">
            <v>БОНУС СОЧНЫЕ сос п/о мгс 1*6_UZ (6088)  ОСТАНКИНО</v>
          </cell>
          <cell r="D192">
            <v>19.946000000000002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299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44.4</v>
          </cell>
        </row>
        <row r="195">
          <cell r="A195" t="str">
            <v>БОНУС_Колбаса вареная Филейская ТМ Вязанка. ВЕС  ПОКОМ</v>
          </cell>
          <cell r="D195">
            <v>75.825000000000003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96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17</v>
          </cell>
        </row>
        <row r="200">
          <cell r="A200" t="str">
            <v>Вацлавская п/к (черева) 390 гр.шт. термоус.пак  СПК</v>
          </cell>
          <cell r="D200">
            <v>2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91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198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286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2</v>
          </cell>
        </row>
        <row r="206">
          <cell r="A206" t="str">
            <v>Дельгаро с/в "Эликатессе" 140 гр.шт.  СПК</v>
          </cell>
          <cell r="D206">
            <v>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</v>
          </cell>
        </row>
        <row r="208">
          <cell r="A208" t="str">
            <v>Докторская вареная в/с 0,47 кг шт.  СПК</v>
          </cell>
          <cell r="D208">
            <v>7</v>
          </cell>
        </row>
        <row r="209">
          <cell r="A209" t="str">
            <v>Докторская вареная термоус.пак. "Высокий вкус"  СПК</v>
          </cell>
          <cell r="D209">
            <v>7.9</v>
          </cell>
        </row>
        <row r="210">
          <cell r="A210" t="str">
            <v>Жар-боллы с курочкой и сыром, ВЕС ТМ Зареченские  ПОКОМ</v>
          </cell>
          <cell r="D210">
            <v>48</v>
          </cell>
        </row>
        <row r="211">
          <cell r="A211" t="str">
            <v>Жар-ладушки с клубникой и вишней ВЕС ТМ Зареченские  ПОКОМ</v>
          </cell>
          <cell r="D211">
            <v>14.8</v>
          </cell>
        </row>
        <row r="212">
          <cell r="A212" t="str">
            <v>Жар-ладушки с мясом ТМ Зареченские ВЕС ПОКОМ</v>
          </cell>
          <cell r="D212">
            <v>70.3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18.5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33</v>
          </cell>
        </row>
        <row r="216">
          <cell r="A216" t="str">
            <v>Карбонад Юбилейный 0,13кг нар.д/ф шт. СПК</v>
          </cell>
          <cell r="D216">
            <v>2</v>
          </cell>
        </row>
        <row r="217">
          <cell r="A217" t="str">
            <v>Классика с/к 235 гр.шт. "Высокий вкус"  СПК</v>
          </cell>
          <cell r="D217">
            <v>23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119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114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3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Ливерная Печеночная "Просто выгодно" 0,3 кг.шт.  СПК</v>
          </cell>
          <cell r="D225">
            <v>9</v>
          </cell>
        </row>
        <row r="226">
          <cell r="A226" t="str">
            <v>Любительская вареная термоус.пак. "Высокий вкус"  СПК</v>
          </cell>
          <cell r="D226">
            <v>5.0650000000000004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30.6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40.700000000000003</v>
          </cell>
        </row>
        <row r="229">
          <cell r="A229" t="str">
            <v>Мусульманская вареная "Просто выгодно"  СПК</v>
          </cell>
          <cell r="D229">
            <v>7.056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284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219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251</v>
          </cell>
        </row>
        <row r="233">
          <cell r="A233" t="str">
            <v>Наггетсы с куриным филе и сыром ТМ Вязанка 0,25 кг ПОКОМ</v>
          </cell>
          <cell r="D233">
            <v>167</v>
          </cell>
        </row>
        <row r="234">
          <cell r="A234" t="str">
            <v>Наггетсы Хрустящие ТМ Зареченские. ВЕС ПОКОМ</v>
          </cell>
          <cell r="D234">
            <v>95</v>
          </cell>
        </row>
        <row r="235">
          <cell r="A235" t="str">
            <v>Оригинальная с перцем с/к  СПК</v>
          </cell>
          <cell r="D235">
            <v>56.854999999999997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34</v>
          </cell>
        </row>
        <row r="240">
          <cell r="A240" t="str">
            <v>Пельмени Бигбули с мясом, Горячая штучка 0,43кг  ПОКОМ</v>
          </cell>
          <cell r="D240">
            <v>59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58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3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285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268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360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303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278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39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87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136</v>
          </cell>
        </row>
        <row r="256">
          <cell r="A256" t="str">
            <v>Пельмени Сочные сфера 0,9 кг ТМ Стародворье ПОКОМ</v>
          </cell>
          <cell r="D256">
            <v>23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13</v>
          </cell>
        </row>
        <row r="259">
          <cell r="A259" t="str">
            <v>Салями Трюфель с/в "Эликатессе" 0,16 кг.шт.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7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16.145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10.67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3.4609999999999999</v>
          </cell>
        </row>
        <row r="264">
          <cell r="A264" t="str">
            <v>Семейная с чесночком Экстра вареная  СПК</v>
          </cell>
          <cell r="D264">
            <v>4.7039999999999997</v>
          </cell>
        </row>
        <row r="265">
          <cell r="A265" t="str">
            <v>Семейная с чесночком Экстра вареная 0,5 кг.шт.  СПК</v>
          </cell>
          <cell r="D265">
            <v>7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4</v>
          </cell>
        </row>
        <row r="267">
          <cell r="A267" t="str">
            <v>Сервелат Финский в/к 0,38 кг.шт. термофор.пак.  СПК</v>
          </cell>
          <cell r="D267">
            <v>4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10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22</v>
          </cell>
        </row>
        <row r="270">
          <cell r="A270" t="str">
            <v>Сибирская особая с/к 0,235 кг шт.  СПК</v>
          </cell>
          <cell r="D270">
            <v>40</v>
          </cell>
        </row>
        <row r="271">
          <cell r="A271" t="str">
            <v>Славянская п/к 0,38 кг шт.термофор.пак.  СПК</v>
          </cell>
          <cell r="D271">
            <v>1</v>
          </cell>
        </row>
        <row r="272">
          <cell r="A272" t="str">
            <v>Смак-мени с картофелем и сочной грудинкой 1кг ТМ Зареченские ПОКОМ</v>
          </cell>
          <cell r="D272">
            <v>13</v>
          </cell>
        </row>
        <row r="273">
          <cell r="A273" t="str">
            <v>Смак-мени с мясом 1кг ТМ Зареченские ПОКОМ</v>
          </cell>
          <cell r="D273">
            <v>24</v>
          </cell>
        </row>
        <row r="274">
          <cell r="A274" t="str">
            <v>Сосиски "Баварские" 0,36 кг.шт. вак.упак.  СПК</v>
          </cell>
          <cell r="D274">
            <v>3</v>
          </cell>
        </row>
        <row r="275">
          <cell r="A275" t="str">
            <v>Сосиски "Молочные" 0,36 кг.шт. вак.упак.  СПК</v>
          </cell>
          <cell r="D275">
            <v>11</v>
          </cell>
        </row>
        <row r="276">
          <cell r="A276" t="str">
            <v>Сосиски Мусульманские "Просто выгодно" (в ср.защ.атм.)  СПК</v>
          </cell>
          <cell r="D276">
            <v>18.37</v>
          </cell>
        </row>
        <row r="277">
          <cell r="A277" t="str">
            <v>Сосиски Хот-дог ВЕС (лоток с ср.защ.атм.)   СПК</v>
          </cell>
          <cell r="D277">
            <v>21.975000000000001</v>
          </cell>
        </row>
        <row r="278">
          <cell r="A278" t="str">
            <v>Сосисоны в темпуре ВЕС  ПОКОМ</v>
          </cell>
          <cell r="D278">
            <v>41.4</v>
          </cell>
        </row>
        <row r="279">
          <cell r="A279" t="str">
            <v>Сочный мегачебурек ТМ Зареченские ВЕС ПОКОМ</v>
          </cell>
          <cell r="D279">
            <v>17.920000000000002</v>
          </cell>
        </row>
        <row r="280">
          <cell r="A280" t="str">
            <v>Торо Неро с/в "Эликатессе" 140 гр.шт.  СПК</v>
          </cell>
          <cell r="D280">
            <v>2</v>
          </cell>
        </row>
        <row r="281">
          <cell r="A281" t="str">
            <v>Уши свиные копченые к пиву 0,15кг нар. д/ф шт.  СПК</v>
          </cell>
          <cell r="D281">
            <v>4</v>
          </cell>
        </row>
        <row r="282">
          <cell r="A282" t="str">
            <v>Фестивальная пора с/к 100 гр.шт.нар. (лоток с ср.защ.атм.)  СПК</v>
          </cell>
          <cell r="D282">
            <v>50</v>
          </cell>
        </row>
        <row r="283">
          <cell r="A283" t="str">
            <v>Фестивальная пора с/к 235 гр.шт.  СПК</v>
          </cell>
          <cell r="D283">
            <v>58</v>
          </cell>
        </row>
        <row r="284">
          <cell r="A284" t="str">
            <v>Фестивальная пора с/к термоус.пак  СПК</v>
          </cell>
          <cell r="D284">
            <v>4.7919999999999998</v>
          </cell>
        </row>
        <row r="285">
          <cell r="A285" t="str">
            <v>Фестивальная с/к ВЕС   СПК</v>
          </cell>
          <cell r="D285">
            <v>2.9660000000000002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2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167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35</v>
          </cell>
        </row>
        <row r="291">
          <cell r="A291" t="str">
            <v>Хрустящие крылышки ТМ Горячая штучка 0,3 кг зам  ПОКОМ</v>
          </cell>
          <cell r="D291">
            <v>34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7.4</v>
          </cell>
        </row>
        <row r="293">
          <cell r="A293" t="str">
            <v>Чебупай сочное яблоко ТМ Горячая штучка 0,2 кг зам.  ПОКОМ</v>
          </cell>
          <cell r="D293">
            <v>13</v>
          </cell>
        </row>
        <row r="294">
          <cell r="A294" t="str">
            <v>Чебупай спелая вишня ТМ Горячая штучка 0,2 кг зам.  ПОКОМ</v>
          </cell>
          <cell r="D294">
            <v>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27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289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305</v>
          </cell>
        </row>
        <row r="298">
          <cell r="A298" t="str">
            <v>Чебуреки Мясные вес 2,7 кг ТМ Зареченские ВЕС ПОКОМ</v>
          </cell>
          <cell r="D298">
            <v>10.8</v>
          </cell>
        </row>
        <row r="299">
          <cell r="A299" t="str">
            <v>Чебуреки сочные ВЕС ТМ Зареченские  ПОКОМ</v>
          </cell>
          <cell r="D299">
            <v>110</v>
          </cell>
        </row>
        <row r="300">
          <cell r="A300" t="str">
            <v>Шпикачки Русские (черева) (в ср.защ.атм.) "Высокий вкус"  СПК</v>
          </cell>
          <cell r="D300">
            <v>19.175000000000001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7</v>
          </cell>
        </row>
        <row r="302">
          <cell r="A302" t="str">
            <v>Юбилейная с/к 0,10 кг.шт. нарезка (лоток с ср.защ.атм.)  СПК</v>
          </cell>
          <cell r="D302">
            <v>24</v>
          </cell>
        </row>
        <row r="303">
          <cell r="A303" t="str">
            <v>Юбилейная с/к 0,235 кг.шт.  СПК</v>
          </cell>
          <cell r="D303">
            <v>117</v>
          </cell>
        </row>
        <row r="304">
          <cell r="A304" t="str">
            <v>Итого</v>
          </cell>
          <cell r="D304">
            <v>34917.584000000003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05.04.2024 - 11.04.2024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107.246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254.714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486.07400000000001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67.783000000000001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252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114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100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225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102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132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162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132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110.24</v>
          </cell>
        </row>
        <row r="24">
          <cell r="A24" t="str">
            <v xml:space="preserve"> 201  Ветчина Нежная ТМ Особый рецепт, (2,5кг), ПОКОМ</v>
          </cell>
          <cell r="D24">
            <v>2483.0810000000001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53.09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475.94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3766.93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158.09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1765.7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D30">
            <v>1985.74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109.21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78.631</v>
          </cell>
        </row>
        <row r="33">
          <cell r="A33" t="str">
            <v xml:space="preserve"> 240  Колбаса Салями охотничья, ВЕС. ПОКОМ</v>
          </cell>
          <cell r="D33">
            <v>8.7200000000000006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199.71899999999999</v>
          </cell>
        </row>
        <row r="35">
          <cell r="A35" t="str">
            <v xml:space="preserve"> 243  Колбаса Сервелат Зернистый, ВЕС.  ПОКОМ</v>
          </cell>
          <cell r="D35">
            <v>117.324</v>
          </cell>
        </row>
        <row r="36">
          <cell r="A36" t="str">
            <v xml:space="preserve"> 247  Сардельки Нежные, ВЕС.  ПОКОМ</v>
          </cell>
          <cell r="D36">
            <v>87.046000000000006</v>
          </cell>
        </row>
        <row r="37">
          <cell r="A37" t="str">
            <v xml:space="preserve"> 248  Сардельки Сочные ТМ Особый рецепт,   ПОКОМ</v>
          </cell>
          <cell r="D37">
            <v>48.424999999999997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349.904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40.091999999999999</v>
          </cell>
        </row>
        <row r="40">
          <cell r="A40" t="str">
            <v xml:space="preserve"> 263  Шпикачки Стародворские, ВЕС.  ПОКОМ</v>
          </cell>
          <cell r="D40">
            <v>16.809999999999999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114.292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189.14099999999999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103.92100000000001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396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540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500</v>
          </cell>
        </row>
        <row r="47">
          <cell r="A47" t="str">
            <v xml:space="preserve"> 283  Сосиски Сочинки, ВЕС, ТМ Стародворье ПОКОМ</v>
          </cell>
          <cell r="D47">
            <v>111.57</v>
          </cell>
        </row>
        <row r="48">
          <cell r="A48" t="str">
            <v xml:space="preserve"> 290  Колбаса Царедворская, 0,4кг ТМ Стародворье  Поком</v>
          </cell>
          <cell r="D48">
            <v>70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222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246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324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306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240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176.50200000000001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215.11199999999999</v>
          </cell>
        </row>
        <row r="57">
          <cell r="A57" t="str">
            <v xml:space="preserve"> 318  Сосиски Датские ТМ Зареченские, ВЕС  ПОКОМ</v>
          </cell>
          <cell r="D57">
            <v>1127.0170000000001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780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650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222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144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160.44</v>
          </cell>
        </row>
        <row r="64">
          <cell r="A64" t="str">
            <v xml:space="preserve"> 335  Колбаса Сливушка ТМ Вязанка. ВЕС.  ПОКОМ </v>
          </cell>
          <cell r="D64">
            <v>57.863999999999997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648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223.834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150.053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284.00299999999999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164.07599999999999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114.709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90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624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56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1734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2988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48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48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20</v>
          </cell>
        </row>
        <row r="87">
          <cell r="A87" t="str">
            <v xml:space="preserve"> 421  Сосиски Царедворские 0,33 кг ТМ Стародворье  ПОКОМ</v>
          </cell>
          <cell r="D87">
            <v>378</v>
          </cell>
        </row>
        <row r="88">
          <cell r="A88" t="str">
            <v xml:space="preserve"> 422  Деликатесы Бекон Балыкбургский ТМ Баварушка  0,15 кг.ПОКОМ</v>
          </cell>
          <cell r="D88">
            <v>40</v>
          </cell>
        </row>
        <row r="89">
          <cell r="A89" t="str">
            <v xml:space="preserve"> 426  Колбаса варенокопченая из мяса птицы Сервелат Царедворский, 0,28 кг срез ПОКОМ</v>
          </cell>
          <cell r="D89">
            <v>186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11.525</v>
          </cell>
        </row>
        <row r="91">
          <cell r="A91" t="str">
            <v xml:space="preserve"> 428  Сосиски Царедворские по-баварски ТМ Стародворье, 0,33 кг ПОКОМ</v>
          </cell>
          <cell r="D91">
            <v>378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60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34.755000000000003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90</v>
          </cell>
        </row>
        <row r="95">
          <cell r="A95" t="str">
            <v>Итого</v>
          </cell>
          <cell r="D95">
            <v>31520.323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1" sqref="AN11"/>
    </sheetView>
  </sheetViews>
  <sheetFormatPr defaultColWidth="10.5" defaultRowHeight="11.45" customHeight="1" outlineLevelRow="1" x14ac:dyDescent="0.2"/>
  <cols>
    <col min="1" max="1" width="62.8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5.1640625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34" width="6.6640625" style="5" bestFit="1" customWidth="1"/>
    <col min="35" max="35" width="9" style="5" customWidth="1"/>
    <col min="36" max="36" width="6.6640625" style="5" bestFit="1" customWidth="1"/>
    <col min="37" max="37" width="7" style="5" customWidth="1"/>
    <col min="38" max="39" width="1.33203125" style="5" customWidth="1"/>
    <col min="40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O5" s="14" t="s">
        <v>147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139</v>
      </c>
      <c r="AJ5" s="14" t="s">
        <v>142</v>
      </c>
      <c r="AK5" s="14" t="s">
        <v>147</v>
      </c>
    </row>
    <row r="6" spans="1:38" ht="11.1" customHeight="1" x14ac:dyDescent="0.2">
      <c r="A6" s="6"/>
      <c r="B6" s="6"/>
      <c r="C6" s="3"/>
      <c r="D6" s="3"/>
      <c r="E6" s="9">
        <f>SUM(E7:E123)</f>
        <v>155762.34899999996</v>
      </c>
      <c r="F6" s="9">
        <f>SUM(F7:F123)</f>
        <v>38574.645000000011</v>
      </c>
      <c r="J6" s="9">
        <f>SUM(J7:J123)</f>
        <v>157231.36299999995</v>
      </c>
      <c r="K6" s="9">
        <f t="shared" ref="K6:X6" si="0">SUM(K7:K123)</f>
        <v>-1469.0139999999988</v>
      </c>
      <c r="L6" s="9">
        <f t="shared" si="0"/>
        <v>22599.798000000003</v>
      </c>
      <c r="M6" s="9">
        <f t="shared" si="0"/>
        <v>28560</v>
      </c>
      <c r="N6" s="9">
        <f t="shared" si="0"/>
        <v>25210</v>
      </c>
      <c r="O6" s="9">
        <f t="shared" si="0"/>
        <v>15340.5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22126.319200000002</v>
      </c>
      <c r="X6" s="9">
        <f t="shared" si="0"/>
        <v>30860</v>
      </c>
      <c r="AA6" s="9">
        <f t="shared" ref="AA6" si="1">SUM(AA7:AA123)</f>
        <v>2988.4300000000003</v>
      </c>
      <c r="AB6" s="9">
        <f t="shared" ref="AB6" si="2">SUM(AB7:AB123)</f>
        <v>0</v>
      </c>
      <c r="AC6" s="9">
        <f t="shared" ref="AC6" si="3">SUM(AC7:AC123)</f>
        <v>31520.323</v>
      </c>
      <c r="AD6" s="9">
        <f t="shared" ref="AD6" si="4">SUM(AD7:AD123)</f>
        <v>10622</v>
      </c>
      <c r="AE6" s="9">
        <f t="shared" ref="AE6" si="5">SUM(AE7:AE123)</f>
        <v>21103.712000000007</v>
      </c>
      <c r="AF6" s="9">
        <f t="shared" ref="AF6" si="6">SUM(AF7:AF123)</f>
        <v>21033.070800000009</v>
      </c>
      <c r="AG6" s="9">
        <f t="shared" ref="AG6" si="7">SUM(AG7:AG123)</f>
        <v>22517.073800000009</v>
      </c>
      <c r="AH6" s="9">
        <f t="shared" ref="AH6" si="8">SUM(AH7:AH123)</f>
        <v>17633.317000000003</v>
      </c>
      <c r="AJ6" s="9">
        <f t="shared" ref="AJ6:AK6" si="9">SUM(AJ7:AJ123)</f>
        <v>17469.400000000001</v>
      </c>
      <c r="AK6" s="9">
        <f t="shared" si="9"/>
        <v>10238.17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19.167000000000002</v>
      </c>
      <c r="D7" s="8">
        <v>139.19399999999999</v>
      </c>
      <c r="E7" s="8">
        <v>30.303000000000001</v>
      </c>
      <c r="F7" s="8">
        <v>46.107999999999997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42.951000000000001</v>
      </c>
      <c r="K7" s="13">
        <f>E7-J7</f>
        <v>-12.648</v>
      </c>
      <c r="L7" s="13">
        <f>VLOOKUP(A:A,[1]TDSheet!$A:$L,12,0)</f>
        <v>0</v>
      </c>
      <c r="M7" s="13">
        <f>VLOOKUP(A:A,[1]TDSheet!$A:$M,13,0)</f>
        <v>20</v>
      </c>
      <c r="N7" s="13">
        <f>VLOOKUP(A:A,[1]TDSheet!$A:$X,24,0)</f>
        <v>0</v>
      </c>
      <c r="O7" s="13">
        <f>VLOOKUP(A:A,[3]TDSheet!$A:$C,3,0)</f>
        <v>12</v>
      </c>
      <c r="P7" s="13"/>
      <c r="Q7" s="13"/>
      <c r="R7" s="13"/>
      <c r="S7" s="13"/>
      <c r="T7" s="13"/>
      <c r="U7" s="13"/>
      <c r="V7" s="13"/>
      <c r="W7" s="13">
        <f>(E7-AA7-AC7-AD7)/5</f>
        <v>6.0606</v>
      </c>
      <c r="X7" s="15"/>
      <c r="Y7" s="16">
        <f>(F7+L7+M7+N7+X7)/W7</f>
        <v>10.907830907830908</v>
      </c>
      <c r="Z7" s="13">
        <f>F7/W7</f>
        <v>7.6078276078276073</v>
      </c>
      <c r="AA7" s="13">
        <f>VLOOKUP(A:A,[1]TDSheet!$A:$AA,27,0)</f>
        <v>0</v>
      </c>
      <c r="AB7" s="13"/>
      <c r="AC7" s="13">
        <v>0</v>
      </c>
      <c r="AD7" s="13">
        <f>VLOOKUP(A:A,[1]TDSheet!$A:$AD,30,0)</f>
        <v>0</v>
      </c>
      <c r="AE7" s="13">
        <f>VLOOKUP(A:A,[1]TDSheet!$A:$AE,31,0)</f>
        <v>11.354000000000001</v>
      </c>
      <c r="AF7" s="13">
        <f>VLOOKUP(A:A,[1]TDSheet!$A:$AF,32,0)</f>
        <v>9.8013999999999992</v>
      </c>
      <c r="AG7" s="13">
        <f>VLOOKUP(A:A,[1]TDSheet!$A:$AG,33,0)</f>
        <v>10.101000000000001</v>
      </c>
      <c r="AH7" s="13">
        <f>VLOOKUP(A:A,[4]TDSheet!$A:$D,4,0)</f>
        <v>8.6579999999999995</v>
      </c>
      <c r="AI7" s="13">
        <f>VLOOKUP(A:A,[1]TDSheet!$A:$AI,35,0)</f>
        <v>0</v>
      </c>
      <c r="AJ7" s="13">
        <f>X7*H7</f>
        <v>0</v>
      </c>
      <c r="AK7" s="13">
        <f>O7*H7</f>
        <v>12</v>
      </c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494.45</v>
      </c>
      <c r="D8" s="8">
        <v>2119.5650000000001</v>
      </c>
      <c r="E8" s="8">
        <v>613.02599999999995</v>
      </c>
      <c r="F8" s="8">
        <v>350.928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638.05399999999997</v>
      </c>
      <c r="K8" s="13">
        <f t="shared" ref="K8:K71" si="10">E8-J8</f>
        <v>-25.02800000000002</v>
      </c>
      <c r="L8" s="13">
        <f>VLOOKUP(A:A,[1]TDSheet!$A:$L,12,0)</f>
        <v>0</v>
      </c>
      <c r="M8" s="13">
        <f>VLOOKUP(A:A,[1]TDSheet!$A:$M,13,0)</f>
        <v>150</v>
      </c>
      <c r="N8" s="13">
        <f>VLOOKUP(A:A,[1]TDSheet!$A:$X,24,0)</f>
        <v>200</v>
      </c>
      <c r="O8" s="13">
        <f>VLOOKUP(A:A,[3]TDSheet!$A:$C,3,0)</f>
        <v>53</v>
      </c>
      <c r="P8" s="13"/>
      <c r="Q8" s="13"/>
      <c r="R8" s="13"/>
      <c r="S8" s="13"/>
      <c r="T8" s="13"/>
      <c r="U8" s="13"/>
      <c r="V8" s="13"/>
      <c r="W8" s="13">
        <f t="shared" ref="W8:W71" si="11">(E8-AA8-AC8-AD8)/5</f>
        <v>101.15599999999999</v>
      </c>
      <c r="X8" s="15">
        <v>150</v>
      </c>
      <c r="Y8" s="16">
        <f t="shared" ref="Y8:Y71" si="12">(F8+L8+M8+N8+X8)/W8</f>
        <v>8.4120368539681287</v>
      </c>
      <c r="Z8" s="13">
        <f t="shared" ref="Z8:Z71" si="13">F8/W8</f>
        <v>3.4691763217209064</v>
      </c>
      <c r="AA8" s="13">
        <f>VLOOKUP(A:A,[1]TDSheet!$A:$AA,27,0)</f>
        <v>0</v>
      </c>
      <c r="AB8" s="13"/>
      <c r="AC8" s="13">
        <f>VLOOKUP(A:A,[5]TDSheet!$A:$D,4,0)</f>
        <v>107.246</v>
      </c>
      <c r="AD8" s="13">
        <f>VLOOKUP(A:A,[1]TDSheet!$A:$AD,30,0)</f>
        <v>0</v>
      </c>
      <c r="AE8" s="13">
        <f>VLOOKUP(A:A,[1]TDSheet!$A:$AE,31,0)</f>
        <v>80.465799999999987</v>
      </c>
      <c r="AF8" s="13">
        <f>VLOOKUP(A:A,[1]TDSheet!$A:$AF,32,0)</f>
        <v>77.996600000000001</v>
      </c>
      <c r="AG8" s="13">
        <f>VLOOKUP(A:A,[1]TDSheet!$A:$AG,33,0)</f>
        <v>113.6632</v>
      </c>
      <c r="AH8" s="13">
        <f>VLOOKUP(A:A,[4]TDSheet!$A:$D,4,0)</f>
        <v>34.558</v>
      </c>
      <c r="AI8" s="13" t="str">
        <f>VLOOKUP(A:A,[1]TDSheet!$A:$AI,35,0)</f>
        <v>апр яб</v>
      </c>
      <c r="AJ8" s="13">
        <f t="shared" ref="AJ8:AJ71" si="14">X8*H8</f>
        <v>150</v>
      </c>
      <c r="AK8" s="13">
        <f t="shared" ref="AK8:AK71" si="15">O8*H8</f>
        <v>53</v>
      </c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229.465</v>
      </c>
      <c r="D9" s="8">
        <v>1523.913</v>
      </c>
      <c r="E9" s="8">
        <v>816.36099999999999</v>
      </c>
      <c r="F9" s="8">
        <v>91.602000000000004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829.14400000000001</v>
      </c>
      <c r="K9" s="13">
        <f t="shared" si="10"/>
        <v>-12.783000000000015</v>
      </c>
      <c r="L9" s="13">
        <f>VLOOKUP(A:A,[1]TDSheet!$A:$L,12,0)</f>
        <v>110</v>
      </c>
      <c r="M9" s="13">
        <f>VLOOKUP(A:A,[1]TDSheet!$A:$M,13,0)</f>
        <v>140</v>
      </c>
      <c r="N9" s="13">
        <f>VLOOKUP(A:A,[1]TDSheet!$A:$X,24,0)</f>
        <v>90</v>
      </c>
      <c r="O9" s="13">
        <f>VLOOKUP(A:A,[3]TDSheet!$A:$C,3,0)</f>
        <v>160</v>
      </c>
      <c r="P9" s="13"/>
      <c r="Q9" s="13"/>
      <c r="R9" s="13"/>
      <c r="S9" s="13"/>
      <c r="T9" s="13"/>
      <c r="U9" s="13"/>
      <c r="V9" s="13"/>
      <c r="W9" s="13">
        <f t="shared" si="11"/>
        <v>91.646199999999993</v>
      </c>
      <c r="X9" s="15">
        <v>160</v>
      </c>
      <c r="Y9" s="16">
        <f t="shared" si="12"/>
        <v>6.4552812882585426</v>
      </c>
      <c r="Z9" s="13">
        <f t="shared" si="13"/>
        <v>0.99951771049972626</v>
      </c>
      <c r="AA9" s="13">
        <f>VLOOKUP(A:A,[1]TDSheet!$A:$AA,27,0)</f>
        <v>103.416</v>
      </c>
      <c r="AB9" s="13"/>
      <c r="AC9" s="13">
        <f>VLOOKUP(A:A,[5]TDSheet!$A:$D,4,0)</f>
        <v>254.714</v>
      </c>
      <c r="AD9" s="13">
        <f>VLOOKUP(A:A,[1]TDSheet!$A:$AD,30,0)</f>
        <v>0</v>
      </c>
      <c r="AE9" s="13">
        <f>VLOOKUP(A:A,[1]TDSheet!$A:$AE,31,0)</f>
        <v>79.196399999999997</v>
      </c>
      <c r="AF9" s="13">
        <f>VLOOKUP(A:A,[1]TDSheet!$A:$AF,32,0)</f>
        <v>85.59</v>
      </c>
      <c r="AG9" s="13">
        <f>VLOOKUP(A:A,[1]TDSheet!$A:$AG,33,0)</f>
        <v>91.53</v>
      </c>
      <c r="AH9" s="13">
        <f>VLOOKUP(A:A,[4]TDSheet!$A:$D,4,0)</f>
        <v>98.55</v>
      </c>
      <c r="AI9" s="13" t="e">
        <f>VLOOKUP(A:A,[1]TDSheet!$A:$AI,35,0)</f>
        <v>#N/A</v>
      </c>
      <c r="AJ9" s="13">
        <f t="shared" si="14"/>
        <v>160</v>
      </c>
      <c r="AK9" s="13">
        <f t="shared" si="15"/>
        <v>160</v>
      </c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580.02700000000004</v>
      </c>
      <c r="D10" s="8">
        <v>4484.6570000000002</v>
      </c>
      <c r="E10" s="8">
        <v>2037.8620000000001</v>
      </c>
      <c r="F10" s="8">
        <v>411.077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2026.84</v>
      </c>
      <c r="K10" s="13">
        <f t="shared" si="10"/>
        <v>11.022000000000162</v>
      </c>
      <c r="L10" s="13">
        <f>VLOOKUP(A:A,[1]TDSheet!$A:$L,12,0)</f>
        <v>350</v>
      </c>
      <c r="M10" s="13">
        <f>VLOOKUP(A:A,[1]TDSheet!$A:$M,13,0)</f>
        <v>400</v>
      </c>
      <c r="N10" s="13">
        <f>VLOOKUP(A:A,[1]TDSheet!$A:$X,24,0)</f>
        <v>500</v>
      </c>
      <c r="O10" s="13">
        <f>VLOOKUP(A:A,[3]TDSheet!$A:$C,3,0)</f>
        <v>215</v>
      </c>
      <c r="P10" s="13"/>
      <c r="Q10" s="13"/>
      <c r="R10" s="13"/>
      <c r="S10" s="13"/>
      <c r="T10" s="13"/>
      <c r="U10" s="13"/>
      <c r="V10" s="13"/>
      <c r="W10" s="13">
        <f t="shared" si="11"/>
        <v>310.35759999999999</v>
      </c>
      <c r="X10" s="15">
        <v>360</v>
      </c>
      <c r="Y10" s="16">
        <f t="shared" si="12"/>
        <v>6.5120912134905025</v>
      </c>
      <c r="Z10" s="13">
        <f t="shared" si="13"/>
        <v>1.3245269328026767</v>
      </c>
      <c r="AA10" s="13">
        <f>VLOOKUP(A:A,[1]TDSheet!$A:$AA,27,0)</f>
        <v>0</v>
      </c>
      <c r="AB10" s="13"/>
      <c r="AC10" s="13">
        <f>VLOOKUP(A:A,[5]TDSheet!$A:$D,4,0)</f>
        <v>486.07400000000001</v>
      </c>
      <c r="AD10" s="13">
        <f>VLOOKUP(A:A,[1]TDSheet!$A:$AD,30,0)</f>
        <v>0</v>
      </c>
      <c r="AE10" s="13">
        <f>VLOOKUP(A:A,[1]TDSheet!$A:$AE,31,0)</f>
        <v>254.72659999999996</v>
      </c>
      <c r="AF10" s="13">
        <f>VLOOKUP(A:A,[1]TDSheet!$A:$AF,32,0)</f>
        <v>282.88200000000001</v>
      </c>
      <c r="AG10" s="13">
        <f>VLOOKUP(A:A,[1]TDSheet!$A:$AG,33,0)</f>
        <v>290.47560000000004</v>
      </c>
      <c r="AH10" s="13">
        <f>VLOOKUP(A:A,[4]TDSheet!$A:$D,4,0)</f>
        <v>129.72</v>
      </c>
      <c r="AI10" s="13" t="str">
        <f>VLOOKUP(A:A,[1]TDSheet!$A:$AI,35,0)</f>
        <v>продапр</v>
      </c>
      <c r="AJ10" s="13">
        <f t="shared" si="14"/>
        <v>360</v>
      </c>
      <c r="AK10" s="13">
        <f t="shared" si="15"/>
        <v>215</v>
      </c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67.59</v>
      </c>
      <c r="D11" s="8">
        <v>477.774</v>
      </c>
      <c r="E11" s="8">
        <v>267.51900000000001</v>
      </c>
      <c r="F11" s="8">
        <v>25.899000000000001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282.29500000000002</v>
      </c>
      <c r="K11" s="13">
        <f t="shared" si="10"/>
        <v>-14.77600000000001</v>
      </c>
      <c r="L11" s="13">
        <f>VLOOKUP(A:A,[1]TDSheet!$A:$L,12,0)</f>
        <v>30</v>
      </c>
      <c r="M11" s="13">
        <f>VLOOKUP(A:A,[1]TDSheet!$A:$M,13,0)</f>
        <v>50</v>
      </c>
      <c r="N11" s="13">
        <f>VLOOKUP(A:A,[1]TDSheet!$A:$X,24,0)</f>
        <v>110</v>
      </c>
      <c r="O11" s="13">
        <f>VLOOKUP(A:A,[3]TDSheet!$A:$C,3,0)</f>
        <v>58</v>
      </c>
      <c r="P11" s="13"/>
      <c r="Q11" s="13"/>
      <c r="R11" s="13"/>
      <c r="S11" s="13"/>
      <c r="T11" s="13"/>
      <c r="U11" s="13"/>
      <c r="V11" s="13"/>
      <c r="W11" s="13">
        <f t="shared" si="11"/>
        <v>39.947199999999995</v>
      </c>
      <c r="X11" s="15">
        <v>50</v>
      </c>
      <c r="Y11" s="16">
        <f t="shared" si="12"/>
        <v>6.6562612648696291</v>
      </c>
      <c r="Z11" s="13">
        <f t="shared" si="13"/>
        <v>0.64833079665158022</v>
      </c>
      <c r="AA11" s="13">
        <f>VLOOKUP(A:A,[1]TDSheet!$A:$AA,27,0)</f>
        <v>0</v>
      </c>
      <c r="AB11" s="13"/>
      <c r="AC11" s="13">
        <f>VLOOKUP(A:A,[5]TDSheet!$A:$D,4,0)</f>
        <v>67.783000000000001</v>
      </c>
      <c r="AD11" s="13">
        <f>VLOOKUP(A:A,[1]TDSheet!$A:$AD,30,0)</f>
        <v>0</v>
      </c>
      <c r="AE11" s="13">
        <f>VLOOKUP(A:A,[1]TDSheet!$A:$AE,31,0)</f>
        <v>27.806999999999999</v>
      </c>
      <c r="AF11" s="13">
        <f>VLOOKUP(A:A,[1]TDSheet!$A:$AF,32,0)</f>
        <v>28.993200000000002</v>
      </c>
      <c r="AG11" s="13">
        <f>VLOOKUP(A:A,[1]TDSheet!$A:$AG,33,0)</f>
        <v>32.118999999999993</v>
      </c>
      <c r="AH11" s="13">
        <f>VLOOKUP(A:A,[4]TDSheet!$A:$D,4,0)</f>
        <v>32.65</v>
      </c>
      <c r="AI11" s="13" t="e">
        <f>VLOOKUP(A:A,[1]TDSheet!$A:$AI,35,0)</f>
        <v>#N/A</v>
      </c>
      <c r="AJ11" s="13">
        <f t="shared" si="14"/>
        <v>50</v>
      </c>
      <c r="AK11" s="13">
        <f t="shared" si="15"/>
        <v>58</v>
      </c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34</v>
      </c>
      <c r="D12" s="8">
        <v>594</v>
      </c>
      <c r="E12" s="8">
        <v>220</v>
      </c>
      <c r="F12" s="8">
        <v>48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241</v>
      </c>
      <c r="K12" s="13">
        <f t="shared" si="10"/>
        <v>-21</v>
      </c>
      <c r="L12" s="13">
        <f>VLOOKUP(A:A,[1]TDSheet!$A:$L,12,0)</f>
        <v>20</v>
      </c>
      <c r="M12" s="13">
        <f>VLOOKUP(A:A,[1]TDSheet!$A:$M,13,0)</f>
        <v>40</v>
      </c>
      <c r="N12" s="13">
        <f>VLOOKUP(A:A,[1]TDSheet!$A:$X,24,0)</f>
        <v>20</v>
      </c>
      <c r="O12" s="13">
        <f>VLOOKUP(A:A,[3]TDSheet!$A:$C,3,0)</f>
        <v>35</v>
      </c>
      <c r="P12" s="13"/>
      <c r="Q12" s="13"/>
      <c r="R12" s="13"/>
      <c r="S12" s="13"/>
      <c r="T12" s="13"/>
      <c r="U12" s="13"/>
      <c r="V12" s="13"/>
      <c r="W12" s="13">
        <f t="shared" si="11"/>
        <v>24.8</v>
      </c>
      <c r="X12" s="15">
        <v>40</v>
      </c>
      <c r="Y12" s="16">
        <f t="shared" si="12"/>
        <v>6.774193548387097</v>
      </c>
      <c r="Z12" s="13">
        <f t="shared" si="13"/>
        <v>1.9354838709677418</v>
      </c>
      <c r="AA12" s="13">
        <f>VLOOKUP(A:A,[1]TDSheet!$A:$AA,27,0)</f>
        <v>0</v>
      </c>
      <c r="AB12" s="13"/>
      <c r="AC12" s="13">
        <f>VLOOKUP(A:A,[5]TDSheet!$A:$D,4,0)</f>
        <v>96</v>
      </c>
      <c r="AD12" s="13">
        <f>VLOOKUP(A:A,[1]TDSheet!$A:$AD,30,0)</f>
        <v>0</v>
      </c>
      <c r="AE12" s="13">
        <f>VLOOKUP(A:A,[1]TDSheet!$A:$AE,31,0)</f>
        <v>31.6</v>
      </c>
      <c r="AF12" s="13">
        <f>VLOOKUP(A:A,[1]TDSheet!$A:$AF,32,0)</f>
        <v>29.2</v>
      </c>
      <c r="AG12" s="13">
        <f>VLOOKUP(A:A,[1]TDSheet!$A:$AG,33,0)</f>
        <v>28.2</v>
      </c>
      <c r="AH12" s="13">
        <f>VLOOKUP(A:A,[4]TDSheet!$A:$D,4,0)</f>
        <v>28</v>
      </c>
      <c r="AI12" s="13">
        <f>VLOOKUP(A:A,[1]TDSheet!$A:$AI,35,0)</f>
        <v>0</v>
      </c>
      <c r="AJ12" s="13">
        <f t="shared" si="14"/>
        <v>20</v>
      </c>
      <c r="AK12" s="13">
        <f t="shared" si="15"/>
        <v>17.5</v>
      </c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607</v>
      </c>
      <c r="D13" s="8">
        <v>3038</v>
      </c>
      <c r="E13" s="8">
        <v>2536</v>
      </c>
      <c r="F13" s="8">
        <v>535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2567</v>
      </c>
      <c r="K13" s="13">
        <f t="shared" si="10"/>
        <v>-31</v>
      </c>
      <c r="L13" s="13">
        <f>VLOOKUP(A:A,[1]TDSheet!$A:$L,12,0)</f>
        <v>320</v>
      </c>
      <c r="M13" s="13">
        <f>VLOOKUP(A:A,[1]TDSheet!$A:$M,13,0)</f>
        <v>400</v>
      </c>
      <c r="N13" s="13">
        <f>VLOOKUP(A:A,[1]TDSheet!$A:$X,24,0)</f>
        <v>400</v>
      </c>
      <c r="O13" s="13">
        <f>VLOOKUP(A:A,[3]TDSheet!$A:$C,3,0)</f>
        <v>242</v>
      </c>
      <c r="P13" s="13"/>
      <c r="Q13" s="13"/>
      <c r="R13" s="13"/>
      <c r="S13" s="13"/>
      <c r="T13" s="13"/>
      <c r="U13" s="13"/>
      <c r="V13" s="13"/>
      <c r="W13" s="13">
        <f t="shared" si="11"/>
        <v>275.2</v>
      </c>
      <c r="X13" s="15">
        <v>300</v>
      </c>
      <c r="Y13" s="16">
        <f t="shared" si="12"/>
        <v>7.1039244186046515</v>
      </c>
      <c r="Z13" s="13">
        <f t="shared" si="13"/>
        <v>1.9440406976744187</v>
      </c>
      <c r="AA13" s="13">
        <f>VLOOKUP(A:A,[1]TDSheet!$A:$AA,27,0)</f>
        <v>0</v>
      </c>
      <c r="AB13" s="13"/>
      <c r="AC13" s="13">
        <f>VLOOKUP(A:A,[5]TDSheet!$A:$D,4,0)</f>
        <v>500</v>
      </c>
      <c r="AD13" s="13">
        <f>VLOOKUP(A:A,[1]TDSheet!$A:$AD,30,0)</f>
        <v>660</v>
      </c>
      <c r="AE13" s="13">
        <f>VLOOKUP(A:A,[1]TDSheet!$A:$AE,31,0)</f>
        <v>253.8</v>
      </c>
      <c r="AF13" s="13">
        <f>VLOOKUP(A:A,[1]TDSheet!$A:$AF,32,0)</f>
        <v>252.4</v>
      </c>
      <c r="AG13" s="13">
        <f>VLOOKUP(A:A,[1]TDSheet!$A:$AG,33,0)</f>
        <v>282.39999999999998</v>
      </c>
      <c r="AH13" s="13">
        <f>VLOOKUP(A:A,[4]TDSheet!$A:$D,4,0)</f>
        <v>221</v>
      </c>
      <c r="AI13" s="13" t="str">
        <f>VLOOKUP(A:A,[1]TDSheet!$A:$AI,35,0)</f>
        <v>?????</v>
      </c>
      <c r="AJ13" s="13">
        <f t="shared" si="14"/>
        <v>120</v>
      </c>
      <c r="AK13" s="13">
        <f t="shared" si="15"/>
        <v>96.800000000000011</v>
      </c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1343</v>
      </c>
      <c r="D14" s="8">
        <v>10640</v>
      </c>
      <c r="E14" s="8">
        <v>3354</v>
      </c>
      <c r="F14" s="8">
        <v>1584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3390</v>
      </c>
      <c r="K14" s="13">
        <f t="shared" si="10"/>
        <v>-36</v>
      </c>
      <c r="L14" s="13">
        <f>VLOOKUP(A:A,[1]TDSheet!$A:$L,12,0)</f>
        <v>600</v>
      </c>
      <c r="M14" s="13">
        <f>VLOOKUP(A:A,[1]TDSheet!$A:$M,13,0)</f>
        <v>800</v>
      </c>
      <c r="N14" s="13">
        <f>VLOOKUP(A:A,[1]TDSheet!$A:$X,24,0)</f>
        <v>0</v>
      </c>
      <c r="O14" s="13">
        <f>VLOOKUP(A:A,[3]TDSheet!$A:$C,3,0)</f>
        <v>152</v>
      </c>
      <c r="P14" s="13"/>
      <c r="Q14" s="13"/>
      <c r="R14" s="13"/>
      <c r="S14" s="13"/>
      <c r="T14" s="13"/>
      <c r="U14" s="13"/>
      <c r="V14" s="13"/>
      <c r="W14" s="13">
        <f t="shared" si="11"/>
        <v>433.2</v>
      </c>
      <c r="X14" s="15"/>
      <c r="Y14" s="16">
        <f t="shared" si="12"/>
        <v>6.8882733148661126</v>
      </c>
      <c r="Z14" s="13">
        <f t="shared" si="13"/>
        <v>3.6565096952908589</v>
      </c>
      <c r="AA14" s="13">
        <f>VLOOKUP(A:A,[1]TDSheet!$A:$AA,27,0)</f>
        <v>0</v>
      </c>
      <c r="AB14" s="13"/>
      <c r="AC14" s="13">
        <f>VLOOKUP(A:A,[5]TDSheet!$A:$D,4,0)</f>
        <v>252</v>
      </c>
      <c r="AD14" s="13">
        <f>VLOOKUP(A:A,[1]TDSheet!$A:$AD,30,0)</f>
        <v>936</v>
      </c>
      <c r="AE14" s="13">
        <f>VLOOKUP(A:A,[1]TDSheet!$A:$AE,31,0)</f>
        <v>676</v>
      </c>
      <c r="AF14" s="13">
        <f>VLOOKUP(A:A,[1]TDSheet!$A:$AF,32,0)</f>
        <v>664.8</v>
      </c>
      <c r="AG14" s="13">
        <f>VLOOKUP(A:A,[1]TDSheet!$A:$AG,33,0)</f>
        <v>579.6</v>
      </c>
      <c r="AH14" s="13">
        <f>VLOOKUP(A:A,[4]TDSheet!$A:$D,4,0)</f>
        <v>360</v>
      </c>
      <c r="AI14" s="13" t="str">
        <f>VLOOKUP(A:A,[1]TDSheet!$A:$AI,35,0)</f>
        <v>оконч</v>
      </c>
      <c r="AJ14" s="13">
        <f t="shared" si="14"/>
        <v>0</v>
      </c>
      <c r="AK14" s="13">
        <f t="shared" si="15"/>
        <v>68.400000000000006</v>
      </c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1286</v>
      </c>
      <c r="D15" s="8">
        <v>10945</v>
      </c>
      <c r="E15" s="8">
        <v>4967</v>
      </c>
      <c r="F15" s="8">
        <v>926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5017</v>
      </c>
      <c r="K15" s="13">
        <f t="shared" si="10"/>
        <v>-50</v>
      </c>
      <c r="L15" s="13">
        <f>VLOOKUP(A:A,[1]TDSheet!$A:$L,12,0)</f>
        <v>1000</v>
      </c>
      <c r="M15" s="13">
        <f>VLOOKUP(A:A,[1]TDSheet!$A:$M,13,0)</f>
        <v>1100</v>
      </c>
      <c r="N15" s="13">
        <f>VLOOKUP(A:A,[1]TDSheet!$A:$X,24,0)</f>
        <v>1500</v>
      </c>
      <c r="O15" s="13">
        <f>VLOOKUP(A:A,[3]TDSheet!$A:$C,3,0)</f>
        <v>152</v>
      </c>
      <c r="P15" s="13"/>
      <c r="Q15" s="13"/>
      <c r="R15" s="13"/>
      <c r="S15" s="13"/>
      <c r="T15" s="13"/>
      <c r="U15" s="13"/>
      <c r="V15" s="13"/>
      <c r="W15" s="13">
        <f t="shared" si="11"/>
        <v>843.4</v>
      </c>
      <c r="X15" s="15">
        <v>1200</v>
      </c>
      <c r="Y15" s="16">
        <f t="shared" si="12"/>
        <v>6.7891866255631967</v>
      </c>
      <c r="Z15" s="13">
        <f t="shared" si="13"/>
        <v>1.097936921982452</v>
      </c>
      <c r="AA15" s="13">
        <f>VLOOKUP(A:A,[1]TDSheet!$A:$AA,27,0)</f>
        <v>0</v>
      </c>
      <c r="AB15" s="13"/>
      <c r="AC15" s="13">
        <f>VLOOKUP(A:A,[5]TDSheet!$A:$D,4,0)</f>
        <v>258</v>
      </c>
      <c r="AD15" s="13">
        <f>VLOOKUP(A:A,[1]TDSheet!$A:$AD,30,0)</f>
        <v>492</v>
      </c>
      <c r="AE15" s="13">
        <f>VLOOKUP(A:A,[1]TDSheet!$A:$AE,31,0)</f>
        <v>569.4</v>
      </c>
      <c r="AF15" s="13">
        <f>VLOOKUP(A:A,[1]TDSheet!$A:$AF,32,0)</f>
        <v>521.6</v>
      </c>
      <c r="AG15" s="13">
        <f>VLOOKUP(A:A,[1]TDSheet!$A:$AG,33,0)</f>
        <v>792.2</v>
      </c>
      <c r="AH15" s="13">
        <f>VLOOKUP(A:A,[4]TDSheet!$A:$D,4,0)</f>
        <v>583</v>
      </c>
      <c r="AI15" s="13" t="str">
        <f>VLOOKUP(A:A,[1]TDSheet!$A:$AI,35,0)</f>
        <v>апр яб</v>
      </c>
      <c r="AJ15" s="13">
        <f t="shared" si="14"/>
        <v>540</v>
      </c>
      <c r="AK15" s="13">
        <f t="shared" si="15"/>
        <v>68.400000000000006</v>
      </c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12</v>
      </c>
      <c r="D16" s="8">
        <v>625</v>
      </c>
      <c r="E16" s="8">
        <v>267</v>
      </c>
      <c r="F16" s="8">
        <v>62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338</v>
      </c>
      <c r="K16" s="13">
        <f t="shared" si="10"/>
        <v>-71</v>
      </c>
      <c r="L16" s="13">
        <f>VLOOKUP(A:A,[1]TDSheet!$A:$L,12,0)</f>
        <v>30</v>
      </c>
      <c r="M16" s="13">
        <f>VLOOKUP(A:A,[1]TDSheet!$A:$M,13,0)</f>
        <v>50</v>
      </c>
      <c r="N16" s="13">
        <f>VLOOKUP(A:A,[1]TDSheet!$A:$X,24,0)</f>
        <v>30</v>
      </c>
      <c r="O16" s="13">
        <f>VLOOKUP(A:A,[3]TDSheet!$A:$C,3,0)</f>
        <v>6</v>
      </c>
      <c r="P16" s="13"/>
      <c r="Q16" s="13"/>
      <c r="R16" s="13"/>
      <c r="S16" s="13"/>
      <c r="T16" s="13"/>
      <c r="U16" s="13"/>
      <c r="V16" s="13"/>
      <c r="W16" s="13">
        <f t="shared" si="11"/>
        <v>30.6</v>
      </c>
      <c r="X16" s="15">
        <v>30</v>
      </c>
      <c r="Y16" s="16">
        <f t="shared" si="12"/>
        <v>6.6013071895424833</v>
      </c>
      <c r="Z16" s="13">
        <f t="shared" si="13"/>
        <v>2.0261437908496731</v>
      </c>
      <c r="AA16" s="13">
        <f>VLOOKUP(A:A,[1]TDSheet!$A:$AA,27,0)</f>
        <v>0</v>
      </c>
      <c r="AB16" s="13"/>
      <c r="AC16" s="13">
        <f>VLOOKUP(A:A,[5]TDSheet!$A:$D,4,0)</f>
        <v>114</v>
      </c>
      <c r="AD16" s="13">
        <f>VLOOKUP(A:A,[1]TDSheet!$A:$AD,30,0)</f>
        <v>0</v>
      </c>
      <c r="AE16" s="13">
        <f>VLOOKUP(A:A,[1]TDSheet!$A:$AE,31,0)</f>
        <v>36.4</v>
      </c>
      <c r="AF16" s="13">
        <f>VLOOKUP(A:A,[1]TDSheet!$A:$AF,32,0)</f>
        <v>29.2</v>
      </c>
      <c r="AG16" s="13">
        <f>VLOOKUP(A:A,[1]TDSheet!$A:$AG,33,0)</f>
        <v>36</v>
      </c>
      <c r="AH16" s="13">
        <f>VLOOKUP(A:A,[4]TDSheet!$A:$D,4,0)</f>
        <v>33</v>
      </c>
      <c r="AI16" s="13" t="e">
        <f>VLOOKUP(A:A,[1]TDSheet!$A:$AI,35,0)</f>
        <v>#N/A</v>
      </c>
      <c r="AJ16" s="13">
        <f t="shared" si="14"/>
        <v>15</v>
      </c>
      <c r="AK16" s="13">
        <f t="shared" si="15"/>
        <v>3</v>
      </c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64</v>
      </c>
      <c r="D17" s="8">
        <v>150</v>
      </c>
      <c r="E17" s="8">
        <v>59</v>
      </c>
      <c r="F17" s="8">
        <v>50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76</v>
      </c>
      <c r="K17" s="13">
        <f t="shared" si="10"/>
        <v>-17</v>
      </c>
      <c r="L17" s="13">
        <f>VLOOKUP(A:A,[1]TDSheet!$A:$L,12,0)</f>
        <v>20</v>
      </c>
      <c r="M17" s="13">
        <f>VLOOKUP(A:A,[1]TDSheet!$A:$M,13,0)</f>
        <v>20</v>
      </c>
      <c r="N17" s="13">
        <f>VLOOKUP(A:A,[1]TDSheet!$A:$X,24,0)</f>
        <v>0</v>
      </c>
      <c r="O17" s="13">
        <f>VLOOKUP(A:A,[3]TDSheet!$A:$C,3,0)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11.8</v>
      </c>
      <c r="X17" s="15"/>
      <c r="Y17" s="16">
        <f t="shared" si="12"/>
        <v>7.6271186440677958</v>
      </c>
      <c r="Z17" s="13">
        <f t="shared" si="13"/>
        <v>4.2372881355932197</v>
      </c>
      <c r="AA17" s="13">
        <f>VLOOKUP(A:A,[1]TDSheet!$A:$AA,27,0)</f>
        <v>0</v>
      </c>
      <c r="AB17" s="13"/>
      <c r="AC17" s="13">
        <v>0</v>
      </c>
      <c r="AD17" s="13">
        <f>VLOOKUP(A:A,[1]TDSheet!$A:$AD,30,0)</f>
        <v>0</v>
      </c>
      <c r="AE17" s="13">
        <f>VLOOKUP(A:A,[1]TDSheet!$A:$AE,31,0)</f>
        <v>17.399999999999999</v>
      </c>
      <c r="AF17" s="13">
        <f>VLOOKUP(A:A,[1]TDSheet!$A:$AF,32,0)</f>
        <v>15.8</v>
      </c>
      <c r="AG17" s="13">
        <f>VLOOKUP(A:A,[1]TDSheet!$A:$AG,33,0)</f>
        <v>16.399999999999999</v>
      </c>
      <c r="AH17" s="13">
        <f>VLOOKUP(A:A,[4]TDSheet!$A:$D,4,0)</f>
        <v>22</v>
      </c>
      <c r="AI17" s="13">
        <f>VLOOKUP(A:A,[1]TDSheet!$A:$AI,35,0)</f>
        <v>0</v>
      </c>
      <c r="AJ17" s="13">
        <f t="shared" si="14"/>
        <v>0</v>
      </c>
      <c r="AK17" s="13">
        <f t="shared" si="15"/>
        <v>0</v>
      </c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64</v>
      </c>
      <c r="D18" s="8">
        <v>368</v>
      </c>
      <c r="E18" s="8">
        <v>139</v>
      </c>
      <c r="F18" s="8">
        <v>109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0"/>
        <v>-7</v>
      </c>
      <c r="L18" s="13">
        <f>VLOOKUP(A:A,[1]TDSheet!$A:$L,12,0)</f>
        <v>100</v>
      </c>
      <c r="M18" s="13">
        <f>VLOOKUP(A:A,[1]TDSheet!$A:$M,13,0)</f>
        <v>0</v>
      </c>
      <c r="N18" s="13">
        <f>VLOOKUP(A:A,[1]TDSheet!$A:$X,24,0)</f>
        <v>0</v>
      </c>
      <c r="O18" s="13">
        <f>VLOOKUP(A:A,[3]TDSheet!$A:$C,3,0)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27.8</v>
      </c>
      <c r="X18" s="15">
        <v>150</v>
      </c>
      <c r="Y18" s="16">
        <f t="shared" si="12"/>
        <v>12.913669064748202</v>
      </c>
      <c r="Z18" s="13">
        <f t="shared" si="13"/>
        <v>3.920863309352518</v>
      </c>
      <c r="AA18" s="13">
        <f>VLOOKUP(A:A,[1]TDSheet!$A:$AA,27,0)</f>
        <v>0</v>
      </c>
      <c r="AB18" s="13"/>
      <c r="AC18" s="13">
        <v>0</v>
      </c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20.8</v>
      </c>
      <c r="AG18" s="13">
        <f>VLOOKUP(A:A,[1]TDSheet!$A:$AG,33,0)</f>
        <v>33.799999999999997</v>
      </c>
      <c r="AH18" s="13">
        <f>VLOOKUP(A:A,[4]TDSheet!$A:$D,4,0)</f>
        <v>38</v>
      </c>
      <c r="AI18" s="13" t="e">
        <f>VLOOKUP(A:A,[1]TDSheet!$A:$AI,35,0)</f>
        <v>#N/A</v>
      </c>
      <c r="AJ18" s="13">
        <f t="shared" si="14"/>
        <v>25.500000000000004</v>
      </c>
      <c r="AK18" s="13">
        <f t="shared" si="15"/>
        <v>0</v>
      </c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47</v>
      </c>
      <c r="D19" s="8">
        <v>1124</v>
      </c>
      <c r="E19" s="8">
        <v>97</v>
      </c>
      <c r="F19" s="8">
        <v>78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124</v>
      </c>
      <c r="K19" s="13">
        <f t="shared" si="10"/>
        <v>-27</v>
      </c>
      <c r="L19" s="13">
        <f>VLOOKUP(A:A,[1]TDSheet!$A:$L,12,0)</f>
        <v>40</v>
      </c>
      <c r="M19" s="13">
        <f>VLOOKUP(A:A,[1]TDSheet!$A:$M,13,0)</f>
        <v>40</v>
      </c>
      <c r="N19" s="13">
        <f>VLOOKUP(A:A,[1]TDSheet!$A:$X,24,0)</f>
        <v>0</v>
      </c>
      <c r="O19" s="13">
        <f>VLOOKUP(A:A,[3]TDSheet!$A:$C,3,0)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19.399999999999999</v>
      </c>
      <c r="X19" s="15"/>
      <c r="Y19" s="16">
        <f t="shared" si="12"/>
        <v>8.1443298969072178</v>
      </c>
      <c r="Z19" s="13">
        <f t="shared" si="13"/>
        <v>4.0206185567010309</v>
      </c>
      <c r="AA19" s="13">
        <f>VLOOKUP(A:A,[1]TDSheet!$A:$AA,27,0)</f>
        <v>0</v>
      </c>
      <c r="AB19" s="13"/>
      <c r="AC19" s="13">
        <v>0</v>
      </c>
      <c r="AD19" s="13">
        <f>VLOOKUP(A:A,[1]TDSheet!$A:$AD,30,0)</f>
        <v>0</v>
      </c>
      <c r="AE19" s="13">
        <f>VLOOKUP(A:A,[1]TDSheet!$A:$AE,31,0)</f>
        <v>38.6</v>
      </c>
      <c r="AF19" s="13">
        <f>VLOOKUP(A:A,[1]TDSheet!$A:$AF,32,0)</f>
        <v>44.6</v>
      </c>
      <c r="AG19" s="13">
        <f>VLOOKUP(A:A,[1]TDSheet!$A:$AG,33,0)</f>
        <v>27.2</v>
      </c>
      <c r="AH19" s="13">
        <f>VLOOKUP(A:A,[4]TDSheet!$A:$D,4,0)</f>
        <v>1</v>
      </c>
      <c r="AI19" s="13" t="str">
        <f>VLOOKUP(A:A,[1]TDSheet!$A:$AI,35,0)</f>
        <v>оконч</v>
      </c>
      <c r="AJ19" s="13">
        <f t="shared" si="14"/>
        <v>0</v>
      </c>
      <c r="AK19" s="13">
        <f t="shared" si="15"/>
        <v>0</v>
      </c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944</v>
      </c>
      <c r="D20" s="8">
        <v>905</v>
      </c>
      <c r="E20" s="17">
        <v>708</v>
      </c>
      <c r="F20" s="18">
        <v>252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301</v>
      </c>
      <c r="K20" s="13">
        <f t="shared" si="10"/>
        <v>407</v>
      </c>
      <c r="L20" s="13">
        <f>VLOOKUP(A:A,[1]TDSheet!$A:$L,12,0)</f>
        <v>120</v>
      </c>
      <c r="M20" s="13">
        <f>VLOOKUP(A:A,[1]TDSheet!$A:$M,13,0)</f>
        <v>180</v>
      </c>
      <c r="N20" s="13">
        <f>VLOOKUP(A:A,[1]TDSheet!$A:$X,24,0)</f>
        <v>100</v>
      </c>
      <c r="O20" s="13">
        <f>VLOOKUP(A:A,[3]TDSheet!$A:$C,3,0)</f>
        <v>28</v>
      </c>
      <c r="P20" s="13"/>
      <c r="Q20" s="13"/>
      <c r="R20" s="13"/>
      <c r="S20" s="13"/>
      <c r="T20" s="13"/>
      <c r="U20" s="13"/>
      <c r="V20" s="13"/>
      <c r="W20" s="13">
        <f t="shared" si="11"/>
        <v>121.6</v>
      </c>
      <c r="X20" s="15">
        <v>200</v>
      </c>
      <c r="Y20" s="16">
        <f t="shared" si="12"/>
        <v>7.0065789473684212</v>
      </c>
      <c r="Z20" s="13">
        <f t="shared" si="13"/>
        <v>2.0723684210526319</v>
      </c>
      <c r="AA20" s="13">
        <f>VLOOKUP(A:A,[1]TDSheet!$A:$AA,27,0)</f>
        <v>0</v>
      </c>
      <c r="AB20" s="13"/>
      <c r="AC20" s="13">
        <f>VLOOKUP(A:A,[5]TDSheet!$A:$D,4,0)</f>
        <v>100</v>
      </c>
      <c r="AD20" s="13">
        <f>VLOOKUP(A:A,[1]TDSheet!$A:$AD,30,0)</f>
        <v>0</v>
      </c>
      <c r="AE20" s="13">
        <f>VLOOKUP(A:A,[1]TDSheet!$A:$AE,31,0)</f>
        <v>117.8</v>
      </c>
      <c r="AF20" s="13">
        <f>VLOOKUP(A:A,[1]TDSheet!$A:$AF,32,0)</f>
        <v>116.8</v>
      </c>
      <c r="AG20" s="13">
        <f>VLOOKUP(A:A,[1]TDSheet!$A:$AG,33,0)</f>
        <v>124</v>
      </c>
      <c r="AH20" s="13">
        <f>VLOOKUP(A:A,[4]TDSheet!$A:$D,4,0)</f>
        <v>70</v>
      </c>
      <c r="AI20" s="13" t="e">
        <f>VLOOKUP(A:A,[1]TDSheet!$A:$AI,35,0)</f>
        <v>#N/A</v>
      </c>
      <c r="AJ20" s="13">
        <f t="shared" si="14"/>
        <v>100</v>
      </c>
      <c r="AK20" s="13">
        <f t="shared" si="15"/>
        <v>14</v>
      </c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25</v>
      </c>
      <c r="D21" s="8">
        <v>832</v>
      </c>
      <c r="E21" s="8">
        <v>231</v>
      </c>
      <c r="F21" s="8">
        <v>92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285</v>
      </c>
      <c r="K21" s="13">
        <f t="shared" si="10"/>
        <v>-54</v>
      </c>
      <c r="L21" s="13">
        <f>VLOOKUP(A:A,[1]TDSheet!$A:$L,12,0)</f>
        <v>50</v>
      </c>
      <c r="M21" s="13">
        <f>VLOOKUP(A:A,[1]TDSheet!$A:$M,13,0)</f>
        <v>70</v>
      </c>
      <c r="N21" s="13">
        <f>VLOOKUP(A:A,[1]TDSheet!$A:$X,24,0)</f>
        <v>0</v>
      </c>
      <c r="O21" s="13">
        <f>VLOOKUP(A:A,[3]TDSheet!$A:$C,3,0)</f>
        <v>6</v>
      </c>
      <c r="P21" s="13"/>
      <c r="Q21" s="13"/>
      <c r="R21" s="13"/>
      <c r="S21" s="13"/>
      <c r="T21" s="13"/>
      <c r="U21" s="13"/>
      <c r="V21" s="13"/>
      <c r="W21" s="13">
        <f t="shared" si="11"/>
        <v>41.4</v>
      </c>
      <c r="X21" s="15">
        <v>60</v>
      </c>
      <c r="Y21" s="16">
        <f t="shared" si="12"/>
        <v>6.5700483091787438</v>
      </c>
      <c r="Z21" s="13">
        <f t="shared" si="13"/>
        <v>2.2222222222222223</v>
      </c>
      <c r="AA21" s="13">
        <f>VLOOKUP(A:A,[1]TDSheet!$A:$AA,27,0)</f>
        <v>0</v>
      </c>
      <c r="AB21" s="13"/>
      <c r="AC21" s="13">
        <f>VLOOKUP(A:A,[5]TDSheet!$A:$D,4,0)</f>
        <v>24</v>
      </c>
      <c r="AD21" s="13">
        <f>VLOOKUP(A:A,[1]TDSheet!$A:$AD,30,0)</f>
        <v>0</v>
      </c>
      <c r="AE21" s="13">
        <f>VLOOKUP(A:A,[1]TDSheet!$A:$AE,31,0)</f>
        <v>50.2</v>
      </c>
      <c r="AF21" s="13">
        <f>VLOOKUP(A:A,[1]TDSheet!$A:$AF,32,0)</f>
        <v>42</v>
      </c>
      <c r="AG21" s="13">
        <f>VLOOKUP(A:A,[1]TDSheet!$A:$AG,33,0)</f>
        <v>49.4</v>
      </c>
      <c r="AH21" s="13">
        <f>VLOOKUP(A:A,[4]TDSheet!$A:$D,4,0)</f>
        <v>66</v>
      </c>
      <c r="AI21" s="13">
        <f>VLOOKUP(A:A,[1]TDSheet!$A:$AI,35,0)</f>
        <v>0</v>
      </c>
      <c r="AJ21" s="13">
        <f t="shared" si="14"/>
        <v>18</v>
      </c>
      <c r="AK21" s="13">
        <f t="shared" si="15"/>
        <v>1.7999999999999998</v>
      </c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6</v>
      </c>
      <c r="D22" s="8">
        <v>209</v>
      </c>
      <c r="E22" s="8">
        <v>60</v>
      </c>
      <c r="F22" s="8">
        <v>108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69</v>
      </c>
      <c r="K22" s="13">
        <f t="shared" si="10"/>
        <v>-9</v>
      </c>
      <c r="L22" s="13">
        <f>VLOOKUP(A:A,[1]TDSheet!$A:$L,12,0)</f>
        <v>20</v>
      </c>
      <c r="M22" s="13">
        <f>VLOOKUP(A:A,[1]TDSheet!$A:$M,13,0)</f>
        <v>20</v>
      </c>
      <c r="N22" s="13">
        <f>VLOOKUP(A:A,[1]TDSheet!$A:$X,24,0)</f>
        <v>0</v>
      </c>
      <c r="O22" s="13">
        <f>VLOOKUP(A:A,[3]TDSheet!$A:$C,3,0)</f>
        <v>6</v>
      </c>
      <c r="P22" s="13"/>
      <c r="Q22" s="13"/>
      <c r="R22" s="13"/>
      <c r="S22" s="13"/>
      <c r="T22" s="13"/>
      <c r="U22" s="13"/>
      <c r="V22" s="13"/>
      <c r="W22" s="13">
        <f t="shared" si="11"/>
        <v>12</v>
      </c>
      <c r="X22" s="15"/>
      <c r="Y22" s="16">
        <f t="shared" si="12"/>
        <v>12.333333333333334</v>
      </c>
      <c r="Z22" s="13">
        <f t="shared" si="13"/>
        <v>9</v>
      </c>
      <c r="AA22" s="13">
        <f>VLOOKUP(A:A,[1]TDSheet!$A:$AA,27,0)</f>
        <v>0</v>
      </c>
      <c r="AB22" s="13"/>
      <c r="AC22" s="13">
        <v>0</v>
      </c>
      <c r="AD22" s="13">
        <f>VLOOKUP(A:A,[1]TDSheet!$A:$AD,30,0)</f>
        <v>0</v>
      </c>
      <c r="AE22" s="13">
        <f>VLOOKUP(A:A,[1]TDSheet!$A:$AE,31,0)</f>
        <v>14.2</v>
      </c>
      <c r="AF22" s="13">
        <f>VLOOKUP(A:A,[1]TDSheet!$A:$AF,32,0)</f>
        <v>11.2</v>
      </c>
      <c r="AG22" s="13">
        <f>VLOOKUP(A:A,[1]TDSheet!$A:$AG,33,0)</f>
        <v>18.2</v>
      </c>
      <c r="AH22" s="13">
        <f>VLOOKUP(A:A,[4]TDSheet!$A:$D,4,0)</f>
        <v>14</v>
      </c>
      <c r="AI22" s="13" t="str">
        <f>VLOOKUP(A:A,[1]TDSheet!$A:$AI,35,0)</f>
        <v>увел</v>
      </c>
      <c r="AJ22" s="13">
        <f t="shared" si="14"/>
        <v>0</v>
      </c>
      <c r="AK22" s="13">
        <f t="shared" si="15"/>
        <v>3</v>
      </c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1674</v>
      </c>
      <c r="D23" s="8">
        <v>731</v>
      </c>
      <c r="E23" s="8">
        <v>1225</v>
      </c>
      <c r="F23" s="8">
        <v>604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1242</v>
      </c>
      <c r="K23" s="13">
        <f t="shared" si="10"/>
        <v>-17</v>
      </c>
      <c r="L23" s="13">
        <f>VLOOKUP(A:A,[1]TDSheet!$A:$L,12,0)</f>
        <v>300</v>
      </c>
      <c r="M23" s="13">
        <f>VLOOKUP(A:A,[1]TDSheet!$A:$M,13,0)</f>
        <v>300</v>
      </c>
      <c r="N23" s="13">
        <f>VLOOKUP(A:A,[1]TDSheet!$A:$X,24,0)</f>
        <v>500</v>
      </c>
      <c r="O23" s="13">
        <f>VLOOKUP(A:A,[3]TDSheet!$A:$C,3,0)</f>
        <v>50</v>
      </c>
      <c r="P23" s="13"/>
      <c r="Q23" s="13"/>
      <c r="R23" s="13"/>
      <c r="S23" s="13"/>
      <c r="T23" s="13"/>
      <c r="U23" s="13"/>
      <c r="V23" s="13"/>
      <c r="W23" s="13">
        <f t="shared" si="11"/>
        <v>200</v>
      </c>
      <c r="X23" s="15">
        <v>1000</v>
      </c>
      <c r="Y23" s="16">
        <f t="shared" si="12"/>
        <v>13.52</v>
      </c>
      <c r="Z23" s="13">
        <f t="shared" si="13"/>
        <v>3.02</v>
      </c>
      <c r="AA23" s="13">
        <f>VLOOKUP(A:A,[1]TDSheet!$A:$AA,27,0)</f>
        <v>0</v>
      </c>
      <c r="AB23" s="13"/>
      <c r="AC23" s="13">
        <f>VLOOKUP(A:A,[5]TDSheet!$A:$D,4,0)</f>
        <v>225</v>
      </c>
      <c r="AD23" s="13">
        <f>VLOOKUP(A:A,[1]TDSheet!$A:$AD,30,0)</f>
        <v>0</v>
      </c>
      <c r="AE23" s="13">
        <f>VLOOKUP(A:A,[1]TDSheet!$A:$AE,31,0)</f>
        <v>191</v>
      </c>
      <c r="AF23" s="13">
        <f>VLOOKUP(A:A,[1]TDSheet!$A:$AF,32,0)</f>
        <v>170.2</v>
      </c>
      <c r="AG23" s="13">
        <f>VLOOKUP(A:A,[1]TDSheet!$A:$AG,33,0)</f>
        <v>227.6</v>
      </c>
      <c r="AH23" s="13">
        <f>VLOOKUP(A:A,[4]TDSheet!$A:$D,4,0)</f>
        <v>171</v>
      </c>
      <c r="AI23" s="13">
        <f>VLOOKUP(A:A,[1]TDSheet!$A:$AI,35,0)</f>
        <v>0</v>
      </c>
      <c r="AJ23" s="13">
        <f t="shared" si="14"/>
        <v>170</v>
      </c>
      <c r="AK23" s="13">
        <f t="shared" si="15"/>
        <v>8.5</v>
      </c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70</v>
      </c>
      <c r="D24" s="8">
        <v>1123</v>
      </c>
      <c r="E24" s="8">
        <v>331</v>
      </c>
      <c r="F24" s="8">
        <v>125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366</v>
      </c>
      <c r="K24" s="13">
        <f t="shared" si="10"/>
        <v>-35</v>
      </c>
      <c r="L24" s="13">
        <f>VLOOKUP(A:A,[1]TDSheet!$A:$L,12,0)</f>
        <v>50</v>
      </c>
      <c r="M24" s="13">
        <f>VLOOKUP(A:A,[1]TDSheet!$A:$M,13,0)</f>
        <v>70</v>
      </c>
      <c r="N24" s="13">
        <f>VLOOKUP(A:A,[1]TDSheet!$A:$X,24,0)</f>
        <v>0</v>
      </c>
      <c r="O24" s="13">
        <f>VLOOKUP(A:A,[3]TDSheet!$A:$C,3,0)</f>
        <v>42</v>
      </c>
      <c r="P24" s="13"/>
      <c r="Q24" s="13"/>
      <c r="R24" s="13"/>
      <c r="S24" s="13"/>
      <c r="T24" s="13"/>
      <c r="U24" s="13"/>
      <c r="V24" s="13"/>
      <c r="W24" s="13">
        <f t="shared" si="11"/>
        <v>45.8</v>
      </c>
      <c r="X24" s="15">
        <v>60</v>
      </c>
      <c r="Y24" s="16">
        <f t="shared" si="12"/>
        <v>6.6593886462882104</v>
      </c>
      <c r="Z24" s="13">
        <f t="shared" si="13"/>
        <v>2.7292576419213974</v>
      </c>
      <c r="AA24" s="13">
        <f>VLOOKUP(A:A,[1]TDSheet!$A:$AA,27,0)</f>
        <v>0</v>
      </c>
      <c r="AB24" s="13"/>
      <c r="AC24" s="13">
        <f>VLOOKUP(A:A,[5]TDSheet!$A:$D,4,0)</f>
        <v>102</v>
      </c>
      <c r="AD24" s="13">
        <f>VLOOKUP(A:A,[1]TDSheet!$A:$AD,30,0)</f>
        <v>0</v>
      </c>
      <c r="AE24" s="13">
        <f>VLOOKUP(A:A,[1]TDSheet!$A:$AE,31,0)</f>
        <v>40.200000000000003</v>
      </c>
      <c r="AF24" s="13">
        <f>VLOOKUP(A:A,[1]TDSheet!$A:$AF,32,0)</f>
        <v>38.799999999999997</v>
      </c>
      <c r="AG24" s="13">
        <f>VLOOKUP(A:A,[1]TDSheet!$A:$AG,33,0)</f>
        <v>50.4</v>
      </c>
      <c r="AH24" s="13">
        <f>VLOOKUP(A:A,[4]TDSheet!$A:$D,4,0)</f>
        <v>76</v>
      </c>
      <c r="AI24" s="13" t="e">
        <f>VLOOKUP(A:A,[1]TDSheet!$A:$AI,35,0)</f>
        <v>#N/A</v>
      </c>
      <c r="AJ24" s="13">
        <f t="shared" si="14"/>
        <v>22.8</v>
      </c>
      <c r="AK24" s="13">
        <f t="shared" si="15"/>
        <v>15.96</v>
      </c>
      <c r="AL24" s="13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142</v>
      </c>
      <c r="D25" s="8">
        <v>4396</v>
      </c>
      <c r="E25" s="8">
        <v>993</v>
      </c>
      <c r="F25" s="8">
        <v>449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1266</v>
      </c>
      <c r="K25" s="13">
        <f t="shared" si="10"/>
        <v>-273</v>
      </c>
      <c r="L25" s="13">
        <f>VLOOKUP(A:A,[1]TDSheet!$A:$L,12,0)</f>
        <v>200</v>
      </c>
      <c r="M25" s="13">
        <f>VLOOKUP(A:A,[1]TDSheet!$A:$M,13,0)</f>
        <v>200</v>
      </c>
      <c r="N25" s="13">
        <f>VLOOKUP(A:A,[1]TDSheet!$A:$X,24,0)</f>
        <v>250</v>
      </c>
      <c r="O25" s="13">
        <f>VLOOKUP(A:A,[3]TDSheet!$A:$C,3,0)</f>
        <v>51</v>
      </c>
      <c r="P25" s="13"/>
      <c r="Q25" s="13"/>
      <c r="R25" s="13"/>
      <c r="S25" s="13"/>
      <c r="T25" s="13"/>
      <c r="U25" s="13"/>
      <c r="V25" s="13"/>
      <c r="W25" s="13">
        <f t="shared" si="11"/>
        <v>172.2</v>
      </c>
      <c r="X25" s="15">
        <v>200</v>
      </c>
      <c r="Y25" s="16">
        <f t="shared" si="12"/>
        <v>7.543554006968642</v>
      </c>
      <c r="Z25" s="13">
        <f t="shared" si="13"/>
        <v>2.6074332171893149</v>
      </c>
      <c r="AA25" s="13">
        <f>VLOOKUP(A:A,[1]TDSheet!$A:$AA,27,0)</f>
        <v>0</v>
      </c>
      <c r="AB25" s="13"/>
      <c r="AC25" s="13">
        <f>VLOOKUP(A:A,[5]TDSheet!$A:$D,4,0)</f>
        <v>132</v>
      </c>
      <c r="AD25" s="13">
        <f>VLOOKUP(A:A,[1]TDSheet!$A:$AD,30,0)</f>
        <v>0</v>
      </c>
      <c r="AE25" s="13">
        <f>VLOOKUP(A:A,[1]TDSheet!$A:$AE,31,0)</f>
        <v>188.6</v>
      </c>
      <c r="AF25" s="13">
        <f>VLOOKUP(A:A,[1]TDSheet!$A:$AF,32,0)</f>
        <v>160.19999999999999</v>
      </c>
      <c r="AG25" s="13">
        <f>VLOOKUP(A:A,[1]TDSheet!$A:$AG,33,0)</f>
        <v>177.35999999999999</v>
      </c>
      <c r="AH25" s="13">
        <f>VLOOKUP(A:A,[4]TDSheet!$A:$D,4,0)</f>
        <v>150</v>
      </c>
      <c r="AI25" s="13" t="str">
        <f>VLOOKUP(A:A,[1]TDSheet!$A:$AI,35,0)</f>
        <v>продапр</v>
      </c>
      <c r="AJ25" s="13">
        <f t="shared" si="14"/>
        <v>70</v>
      </c>
      <c r="AK25" s="13">
        <f t="shared" si="15"/>
        <v>17.849999999999998</v>
      </c>
      <c r="AL25" s="13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166</v>
      </c>
      <c r="D26" s="8">
        <v>1620</v>
      </c>
      <c r="E26" s="8">
        <v>253</v>
      </c>
      <c r="F26" s="8">
        <v>30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279</v>
      </c>
      <c r="K26" s="13">
        <f t="shared" si="10"/>
        <v>-26</v>
      </c>
      <c r="L26" s="13">
        <f>VLOOKUP(A:A,[1]TDSheet!$A:$L,12,0)</f>
        <v>40</v>
      </c>
      <c r="M26" s="13">
        <f>VLOOKUP(A:A,[1]TDSheet!$A:$M,13,0)</f>
        <v>40</v>
      </c>
      <c r="N26" s="13">
        <f>VLOOKUP(A:A,[1]TDSheet!$A:$X,24,0)</f>
        <v>100</v>
      </c>
      <c r="O26" s="13">
        <f>VLOOKUP(A:A,[3]TDSheet!$A:$C,3,0)</f>
        <v>12</v>
      </c>
      <c r="P26" s="13"/>
      <c r="Q26" s="13"/>
      <c r="R26" s="13"/>
      <c r="S26" s="13"/>
      <c r="T26" s="13"/>
      <c r="U26" s="13"/>
      <c r="V26" s="13"/>
      <c r="W26" s="13">
        <f t="shared" si="11"/>
        <v>38.6</v>
      </c>
      <c r="X26" s="15">
        <v>50</v>
      </c>
      <c r="Y26" s="16">
        <f t="shared" si="12"/>
        <v>6.7357512953367875</v>
      </c>
      <c r="Z26" s="13">
        <f t="shared" si="13"/>
        <v>0.77720207253886009</v>
      </c>
      <c r="AA26" s="13">
        <f>VLOOKUP(A:A,[1]TDSheet!$A:$AA,27,0)</f>
        <v>0</v>
      </c>
      <c r="AB26" s="13"/>
      <c r="AC26" s="13">
        <v>0</v>
      </c>
      <c r="AD26" s="13">
        <f>VLOOKUP(A:A,[1]TDSheet!$A:$AD,30,0)</f>
        <v>60</v>
      </c>
      <c r="AE26" s="13">
        <f>VLOOKUP(A:A,[1]TDSheet!$A:$AE,31,0)</f>
        <v>46.4</v>
      </c>
      <c r="AF26" s="13">
        <f>VLOOKUP(A:A,[1]TDSheet!$A:$AF,32,0)</f>
        <v>47.4</v>
      </c>
      <c r="AG26" s="13">
        <f>VLOOKUP(A:A,[1]TDSheet!$A:$AG,33,0)</f>
        <v>35</v>
      </c>
      <c r="AH26" s="13">
        <f>VLOOKUP(A:A,[4]TDSheet!$A:$D,4,0)</f>
        <v>32</v>
      </c>
      <c r="AI26" s="13">
        <f>VLOOKUP(A:A,[1]TDSheet!$A:$AI,35,0)</f>
        <v>0</v>
      </c>
      <c r="AJ26" s="13">
        <f t="shared" si="14"/>
        <v>17.5</v>
      </c>
      <c r="AK26" s="13">
        <f t="shared" si="15"/>
        <v>4.1999999999999993</v>
      </c>
      <c r="AL26" s="13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214</v>
      </c>
      <c r="D27" s="8">
        <v>2613</v>
      </c>
      <c r="E27" s="8">
        <v>448</v>
      </c>
      <c r="F27" s="8">
        <v>126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484</v>
      </c>
      <c r="K27" s="13">
        <f t="shared" si="10"/>
        <v>-36</v>
      </c>
      <c r="L27" s="13">
        <f>VLOOKUP(A:A,[1]TDSheet!$A:$L,12,0)</f>
        <v>100</v>
      </c>
      <c r="M27" s="13">
        <f>VLOOKUP(A:A,[1]TDSheet!$A:$M,13,0)</f>
        <v>100</v>
      </c>
      <c r="N27" s="13">
        <f>VLOOKUP(A:A,[1]TDSheet!$A:$X,24,0)</f>
        <v>0</v>
      </c>
      <c r="O27" s="13">
        <f>VLOOKUP(A:A,[3]TDSheet!$A:$C,3,0)</f>
        <v>60</v>
      </c>
      <c r="P27" s="13"/>
      <c r="Q27" s="13"/>
      <c r="R27" s="13"/>
      <c r="S27" s="13"/>
      <c r="T27" s="13"/>
      <c r="U27" s="13"/>
      <c r="V27" s="13"/>
      <c r="W27" s="13">
        <f t="shared" si="11"/>
        <v>57.2</v>
      </c>
      <c r="X27" s="15">
        <v>60</v>
      </c>
      <c r="Y27" s="16">
        <f t="shared" si="12"/>
        <v>6.7482517482517483</v>
      </c>
      <c r="Z27" s="13">
        <f t="shared" si="13"/>
        <v>2.2027972027972025</v>
      </c>
      <c r="AA27" s="13">
        <f>VLOOKUP(A:A,[1]TDSheet!$A:$AA,27,0)</f>
        <v>0</v>
      </c>
      <c r="AB27" s="13"/>
      <c r="AC27" s="13">
        <f>VLOOKUP(A:A,[5]TDSheet!$A:$D,4,0)</f>
        <v>162</v>
      </c>
      <c r="AD27" s="13">
        <f>VLOOKUP(A:A,[1]TDSheet!$A:$AD,30,0)</f>
        <v>0</v>
      </c>
      <c r="AE27" s="13">
        <f>VLOOKUP(A:A,[1]TDSheet!$A:$AE,31,0)</f>
        <v>111.2</v>
      </c>
      <c r="AF27" s="13">
        <f>VLOOKUP(A:A,[1]TDSheet!$A:$AF,32,0)</f>
        <v>91.8</v>
      </c>
      <c r="AG27" s="13">
        <f>VLOOKUP(A:A,[1]TDSheet!$A:$AG,33,0)</f>
        <v>85</v>
      </c>
      <c r="AH27" s="13">
        <f>VLOOKUP(A:A,[4]TDSheet!$A:$D,4,0)</f>
        <v>65</v>
      </c>
      <c r="AI27" s="13">
        <f>VLOOKUP(A:A,[1]TDSheet!$A:$AI,35,0)</f>
        <v>0</v>
      </c>
      <c r="AJ27" s="13">
        <f t="shared" si="14"/>
        <v>21</v>
      </c>
      <c r="AK27" s="13">
        <f t="shared" si="15"/>
        <v>21</v>
      </c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271</v>
      </c>
      <c r="D28" s="8">
        <v>2436</v>
      </c>
      <c r="E28" s="8">
        <v>997</v>
      </c>
      <c r="F28" s="8">
        <v>274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1153</v>
      </c>
      <c r="K28" s="13">
        <f t="shared" si="10"/>
        <v>-156</v>
      </c>
      <c r="L28" s="13">
        <f>VLOOKUP(A:A,[1]TDSheet!$A:$L,12,0)</f>
        <v>200</v>
      </c>
      <c r="M28" s="13">
        <f>VLOOKUP(A:A,[1]TDSheet!$A:$M,13,0)</f>
        <v>200</v>
      </c>
      <c r="N28" s="13">
        <f>VLOOKUP(A:A,[1]TDSheet!$A:$X,24,0)</f>
        <v>250</v>
      </c>
      <c r="O28" s="13">
        <f>VLOOKUP(A:A,[3]TDSheet!$A:$C,3,0)</f>
        <v>60</v>
      </c>
      <c r="P28" s="13"/>
      <c r="Q28" s="13"/>
      <c r="R28" s="13"/>
      <c r="S28" s="13"/>
      <c r="T28" s="13"/>
      <c r="U28" s="13"/>
      <c r="V28" s="13"/>
      <c r="W28" s="13">
        <f t="shared" si="11"/>
        <v>173</v>
      </c>
      <c r="X28" s="15">
        <v>250</v>
      </c>
      <c r="Y28" s="16">
        <f t="shared" si="12"/>
        <v>6.7861271676300579</v>
      </c>
      <c r="Z28" s="13">
        <f t="shared" si="13"/>
        <v>1.5838150289017341</v>
      </c>
      <c r="AA28" s="13">
        <f>VLOOKUP(A:A,[1]TDSheet!$A:$AA,27,0)</f>
        <v>0</v>
      </c>
      <c r="AB28" s="13"/>
      <c r="AC28" s="13">
        <f>VLOOKUP(A:A,[5]TDSheet!$A:$D,4,0)</f>
        <v>132</v>
      </c>
      <c r="AD28" s="13">
        <f>VLOOKUP(A:A,[1]TDSheet!$A:$AD,30,0)</f>
        <v>0</v>
      </c>
      <c r="AE28" s="13">
        <f>VLOOKUP(A:A,[1]TDSheet!$A:$AE,31,0)</f>
        <v>155</v>
      </c>
      <c r="AF28" s="13">
        <f>VLOOKUP(A:A,[1]TDSheet!$A:$AF,32,0)</f>
        <v>138</v>
      </c>
      <c r="AG28" s="13">
        <f>VLOOKUP(A:A,[1]TDSheet!$A:$AG,33,0)</f>
        <v>166.8</v>
      </c>
      <c r="AH28" s="13">
        <f>VLOOKUP(A:A,[4]TDSheet!$A:$D,4,0)</f>
        <v>172</v>
      </c>
      <c r="AI28" s="13" t="str">
        <f>VLOOKUP(A:A,[1]TDSheet!$A:$AI,35,0)</f>
        <v>продапр</v>
      </c>
      <c r="AJ28" s="13">
        <f t="shared" si="14"/>
        <v>87.5</v>
      </c>
      <c r="AK28" s="13">
        <f t="shared" si="15"/>
        <v>21</v>
      </c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184.565</v>
      </c>
      <c r="D29" s="8">
        <v>1135.597</v>
      </c>
      <c r="E29" s="8">
        <v>795.46400000000006</v>
      </c>
      <c r="F29" s="8">
        <v>179.13499999999999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801.86699999999996</v>
      </c>
      <c r="K29" s="13">
        <f t="shared" si="10"/>
        <v>-6.4029999999999063</v>
      </c>
      <c r="L29" s="13">
        <f>VLOOKUP(A:A,[1]TDSheet!$A:$L,12,0)</f>
        <v>100</v>
      </c>
      <c r="M29" s="13">
        <f>VLOOKUP(A:A,[1]TDSheet!$A:$M,13,0)</f>
        <v>130</v>
      </c>
      <c r="N29" s="13">
        <f>VLOOKUP(A:A,[1]TDSheet!$A:$X,24,0)</f>
        <v>50</v>
      </c>
      <c r="O29" s="13">
        <f>VLOOKUP(A:A,[3]TDSheet!$A:$C,3,0)</f>
        <v>50</v>
      </c>
      <c r="P29" s="13"/>
      <c r="Q29" s="13"/>
      <c r="R29" s="13"/>
      <c r="S29" s="13"/>
      <c r="T29" s="13"/>
      <c r="U29" s="13"/>
      <c r="V29" s="13"/>
      <c r="W29" s="13">
        <f t="shared" si="11"/>
        <v>86.238800000000012</v>
      </c>
      <c r="X29" s="15">
        <v>100</v>
      </c>
      <c r="Y29" s="16">
        <f t="shared" si="12"/>
        <v>6.4835665616868496</v>
      </c>
      <c r="Z29" s="13">
        <f t="shared" si="13"/>
        <v>2.0771972708340094</v>
      </c>
      <c r="AA29" s="13">
        <f>VLOOKUP(A:A,[1]TDSheet!$A:$AA,27,0)</f>
        <v>254.03</v>
      </c>
      <c r="AB29" s="13"/>
      <c r="AC29" s="13">
        <f>VLOOKUP(A:A,[5]TDSheet!$A:$D,4,0)</f>
        <v>110.24</v>
      </c>
      <c r="AD29" s="13">
        <f>VLOOKUP(A:A,[1]TDSheet!$A:$AD,30,0)</f>
        <v>0</v>
      </c>
      <c r="AE29" s="13">
        <f>VLOOKUP(A:A,[1]TDSheet!$A:$AE,31,0)</f>
        <v>77.06519999999999</v>
      </c>
      <c r="AF29" s="13">
        <f>VLOOKUP(A:A,[1]TDSheet!$A:$AF,32,0)</f>
        <v>86.941400000000002</v>
      </c>
      <c r="AG29" s="13">
        <f>VLOOKUP(A:A,[1]TDSheet!$A:$AG,33,0)</f>
        <v>85.873199999999997</v>
      </c>
      <c r="AH29" s="13">
        <f>VLOOKUP(A:A,[4]TDSheet!$A:$D,4,0)</f>
        <v>61.6</v>
      </c>
      <c r="AI29" s="13" t="e">
        <f>VLOOKUP(A:A,[1]TDSheet!$A:$AI,35,0)</f>
        <v>#N/A</v>
      </c>
      <c r="AJ29" s="13">
        <f t="shared" si="14"/>
        <v>100</v>
      </c>
      <c r="AK29" s="13">
        <f t="shared" si="15"/>
        <v>50</v>
      </c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2560.4859999999999</v>
      </c>
      <c r="D30" s="8">
        <v>14110.126</v>
      </c>
      <c r="E30" s="8">
        <v>7963.17</v>
      </c>
      <c r="F30" s="8">
        <v>2401.8409999999999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8143.0860000000002</v>
      </c>
      <c r="K30" s="13">
        <f t="shared" si="10"/>
        <v>-179.91600000000017</v>
      </c>
      <c r="L30" s="13">
        <f>VLOOKUP(A:A,[1]TDSheet!$A:$L,12,0)</f>
        <v>1200</v>
      </c>
      <c r="M30" s="13">
        <f>VLOOKUP(A:A,[1]TDSheet!$A:$M,13,0)</f>
        <v>1300</v>
      </c>
      <c r="N30" s="13">
        <f>VLOOKUP(A:A,[1]TDSheet!$A:$X,24,0)</f>
        <v>1200</v>
      </c>
      <c r="O30" s="13">
        <f>VLOOKUP(A:A,[3]TDSheet!$A:$C,3,0)</f>
        <v>1195</v>
      </c>
      <c r="P30" s="13"/>
      <c r="Q30" s="13"/>
      <c r="R30" s="13"/>
      <c r="S30" s="13"/>
      <c r="T30" s="13"/>
      <c r="U30" s="13"/>
      <c r="V30" s="13"/>
      <c r="W30" s="13">
        <f t="shared" si="11"/>
        <v>1096.0178000000001</v>
      </c>
      <c r="X30" s="15">
        <v>1100</v>
      </c>
      <c r="Y30" s="16">
        <f t="shared" si="12"/>
        <v>6.5709160927860841</v>
      </c>
      <c r="Z30" s="13">
        <f t="shared" si="13"/>
        <v>2.1914251757590066</v>
      </c>
      <c r="AA30" s="13">
        <f>VLOOKUP(A:A,[1]TDSheet!$A:$AA,27,0)</f>
        <v>0</v>
      </c>
      <c r="AB30" s="13"/>
      <c r="AC30" s="13">
        <f>VLOOKUP(A:A,[5]TDSheet!$A:$D,4,0)</f>
        <v>2483.0810000000001</v>
      </c>
      <c r="AD30" s="13">
        <f>VLOOKUP(A:A,[1]TDSheet!$A:$AD,30,0)</f>
        <v>0</v>
      </c>
      <c r="AE30" s="13">
        <f>VLOOKUP(A:A,[1]TDSheet!$A:$AE,31,0)</f>
        <v>1093.0262</v>
      </c>
      <c r="AF30" s="13">
        <f>VLOOKUP(A:A,[1]TDSheet!$A:$AF,32,0)</f>
        <v>1124.8902</v>
      </c>
      <c r="AG30" s="13">
        <f>VLOOKUP(A:A,[1]TDSheet!$A:$AG,33,0)</f>
        <v>1145.748</v>
      </c>
      <c r="AH30" s="13">
        <f>VLOOKUP(A:A,[4]TDSheet!$A:$D,4,0)</f>
        <v>667.50099999999998</v>
      </c>
      <c r="AI30" s="13" t="str">
        <f>VLOOKUP(A:A,[1]TDSheet!$A:$AI,35,0)</f>
        <v>продапр</v>
      </c>
      <c r="AJ30" s="13">
        <f t="shared" si="14"/>
        <v>1100</v>
      </c>
      <c r="AK30" s="13">
        <f t="shared" si="15"/>
        <v>1195</v>
      </c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256.34699999999998</v>
      </c>
      <c r="D31" s="8">
        <v>977.274</v>
      </c>
      <c r="E31" s="8">
        <v>378.67700000000002</v>
      </c>
      <c r="F31" s="8">
        <v>76.465000000000003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383.03199999999998</v>
      </c>
      <c r="K31" s="13">
        <f t="shared" si="10"/>
        <v>-4.3549999999999613</v>
      </c>
      <c r="L31" s="13">
        <f>VLOOKUP(A:A,[1]TDSheet!$A:$L,12,0)</f>
        <v>60</v>
      </c>
      <c r="M31" s="13">
        <f>VLOOKUP(A:A,[1]TDSheet!$A:$M,13,0)</f>
        <v>90</v>
      </c>
      <c r="N31" s="13">
        <f>VLOOKUP(A:A,[1]TDSheet!$A:$X,24,0)</f>
        <v>70</v>
      </c>
      <c r="O31" s="13">
        <f>VLOOKUP(A:A,[3]TDSheet!$A:$C,3,0)</f>
        <v>30</v>
      </c>
      <c r="P31" s="13"/>
      <c r="Q31" s="13"/>
      <c r="R31" s="13"/>
      <c r="S31" s="13"/>
      <c r="T31" s="13"/>
      <c r="U31" s="13"/>
      <c r="V31" s="13"/>
      <c r="W31" s="13">
        <f t="shared" si="11"/>
        <v>65.117400000000004</v>
      </c>
      <c r="X31" s="15">
        <v>130</v>
      </c>
      <c r="Y31" s="16">
        <f t="shared" si="12"/>
        <v>6.5491711892673852</v>
      </c>
      <c r="Z31" s="13">
        <f t="shared" si="13"/>
        <v>1.1742637144603438</v>
      </c>
      <c r="AA31" s="13">
        <f>VLOOKUP(A:A,[1]TDSheet!$A:$AA,27,0)</f>
        <v>0</v>
      </c>
      <c r="AB31" s="13"/>
      <c r="AC31" s="13">
        <f>VLOOKUP(A:A,[5]TDSheet!$A:$D,4,0)</f>
        <v>53.09</v>
      </c>
      <c r="AD31" s="13">
        <f>VLOOKUP(A:A,[1]TDSheet!$A:$AD,30,0)</f>
        <v>0</v>
      </c>
      <c r="AE31" s="13">
        <f>VLOOKUP(A:A,[1]TDSheet!$A:$AE,31,0)</f>
        <v>63.379999999999995</v>
      </c>
      <c r="AF31" s="13">
        <f>VLOOKUP(A:A,[1]TDSheet!$A:$AF,32,0)</f>
        <v>70.622399999999999</v>
      </c>
      <c r="AG31" s="13">
        <f>VLOOKUP(A:A,[1]TDSheet!$A:$AG,33,0)</f>
        <v>62.244000000000007</v>
      </c>
      <c r="AH31" s="13">
        <f>VLOOKUP(A:A,[4]TDSheet!$A:$D,4,0)</f>
        <v>85.844999999999999</v>
      </c>
      <c r="AI31" s="13" t="str">
        <f>VLOOKUP(A:A,[1]TDSheet!$A:$AI,35,0)</f>
        <v>зв60</v>
      </c>
      <c r="AJ31" s="13">
        <f t="shared" si="14"/>
        <v>130</v>
      </c>
      <c r="AK31" s="13">
        <f t="shared" si="15"/>
        <v>30</v>
      </c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15.88</v>
      </c>
      <c r="D32" s="8">
        <v>1271.56</v>
      </c>
      <c r="E32" s="8">
        <v>1010.871</v>
      </c>
      <c r="F32" s="8">
        <v>172.453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1102.8579999999999</v>
      </c>
      <c r="K32" s="13">
        <f t="shared" si="10"/>
        <v>-91.986999999999966</v>
      </c>
      <c r="L32" s="13">
        <f>VLOOKUP(A:A,[1]TDSheet!$A:$L,12,0)</f>
        <v>60</v>
      </c>
      <c r="M32" s="13">
        <f>VLOOKUP(A:A,[1]TDSheet!$A:$M,13,0)</f>
        <v>170</v>
      </c>
      <c r="N32" s="13">
        <f>VLOOKUP(A:A,[1]TDSheet!$A:$X,24,0)</f>
        <v>0</v>
      </c>
      <c r="O32" s="13">
        <f>VLOOKUP(A:A,[3]TDSheet!$A:$C,3,0)</f>
        <v>70</v>
      </c>
      <c r="P32" s="13"/>
      <c r="Q32" s="13"/>
      <c r="R32" s="13"/>
      <c r="S32" s="13"/>
      <c r="T32" s="13"/>
      <c r="U32" s="13"/>
      <c r="V32" s="13"/>
      <c r="W32" s="13">
        <f t="shared" si="11"/>
        <v>106.98620000000001</v>
      </c>
      <c r="X32" s="15">
        <v>300</v>
      </c>
      <c r="Y32" s="16">
        <f t="shared" si="12"/>
        <v>6.5658281161495582</v>
      </c>
      <c r="Z32" s="13">
        <f t="shared" si="13"/>
        <v>1.6119181726241327</v>
      </c>
      <c r="AA32" s="13">
        <f>VLOOKUP(A:A,[1]TDSheet!$A:$AA,27,0)</f>
        <v>0</v>
      </c>
      <c r="AB32" s="13"/>
      <c r="AC32" s="13">
        <f>VLOOKUP(A:A,[5]TDSheet!$A:$D,4,0)</f>
        <v>475.94</v>
      </c>
      <c r="AD32" s="13">
        <f>VLOOKUP(A:A,[1]TDSheet!$A:$AD,30,0)</f>
        <v>0</v>
      </c>
      <c r="AE32" s="13">
        <f>VLOOKUP(A:A,[1]TDSheet!$A:$AE,31,0)</f>
        <v>109.7766</v>
      </c>
      <c r="AF32" s="13">
        <f>VLOOKUP(A:A,[1]TDSheet!$A:$AF,32,0)</f>
        <v>109.07599999999999</v>
      </c>
      <c r="AG32" s="13">
        <f>VLOOKUP(A:A,[1]TDSheet!$A:$AG,33,0)</f>
        <v>109.96020000000001</v>
      </c>
      <c r="AH32" s="13">
        <f>VLOOKUP(A:A,[4]TDSheet!$A:$D,4,0)</f>
        <v>160.16</v>
      </c>
      <c r="AI32" s="13">
        <f>VLOOKUP(A:A,[1]TDSheet!$A:$AI,35,0)</f>
        <v>0</v>
      </c>
      <c r="AJ32" s="13">
        <f t="shared" si="14"/>
        <v>300</v>
      </c>
      <c r="AK32" s="13">
        <f t="shared" si="15"/>
        <v>70</v>
      </c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170.43600000000001</v>
      </c>
      <c r="D33" s="8">
        <v>564.29100000000005</v>
      </c>
      <c r="E33" s="8">
        <v>357.53899999999999</v>
      </c>
      <c r="F33" s="8">
        <v>135.875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366.03500000000003</v>
      </c>
      <c r="K33" s="13">
        <f t="shared" si="10"/>
        <v>-8.4960000000000377</v>
      </c>
      <c r="L33" s="13">
        <f>VLOOKUP(A:A,[1]TDSheet!$A:$L,12,0)</f>
        <v>50</v>
      </c>
      <c r="M33" s="13">
        <f>VLOOKUP(A:A,[1]TDSheet!$A:$M,13,0)</f>
        <v>60</v>
      </c>
      <c r="N33" s="13">
        <f>VLOOKUP(A:A,[1]TDSheet!$A:$X,24,0)</f>
        <v>0</v>
      </c>
      <c r="O33" s="13">
        <f>VLOOKUP(A:A,[3]TDSheet!$A:$C,3,0)</f>
        <v>18</v>
      </c>
      <c r="P33" s="13"/>
      <c r="Q33" s="13"/>
      <c r="R33" s="13"/>
      <c r="S33" s="13"/>
      <c r="T33" s="13"/>
      <c r="U33" s="13"/>
      <c r="V33" s="13"/>
      <c r="W33" s="13">
        <f t="shared" si="11"/>
        <v>47.628799999999998</v>
      </c>
      <c r="X33" s="15">
        <v>70</v>
      </c>
      <c r="Y33" s="16">
        <f t="shared" si="12"/>
        <v>6.6320167629669449</v>
      </c>
      <c r="Z33" s="13">
        <f t="shared" si="13"/>
        <v>2.8527907484547166</v>
      </c>
      <c r="AA33" s="13">
        <f>VLOOKUP(A:A,[1]TDSheet!$A:$AA,27,0)</f>
        <v>119.395</v>
      </c>
      <c r="AB33" s="13"/>
      <c r="AC33" s="13">
        <v>0</v>
      </c>
      <c r="AD33" s="13">
        <f>VLOOKUP(A:A,[1]TDSheet!$A:$AD,30,0)</f>
        <v>0</v>
      </c>
      <c r="AE33" s="13">
        <f>VLOOKUP(A:A,[1]TDSheet!$A:$AE,31,0)</f>
        <v>44.308</v>
      </c>
      <c r="AF33" s="13">
        <f>VLOOKUP(A:A,[1]TDSheet!$A:$AF,32,0)</f>
        <v>49.246400000000001</v>
      </c>
      <c r="AG33" s="13">
        <f>VLOOKUP(A:A,[1]TDSheet!$A:$AG,33,0)</f>
        <v>47.782400000000003</v>
      </c>
      <c r="AH33" s="13">
        <f>VLOOKUP(A:A,[4]TDSheet!$A:$D,4,0)</f>
        <v>46.98</v>
      </c>
      <c r="AI33" s="13">
        <f>VLOOKUP(A:A,[1]TDSheet!$A:$AI,35,0)</f>
        <v>0</v>
      </c>
      <c r="AJ33" s="13">
        <f t="shared" si="14"/>
        <v>70</v>
      </c>
      <c r="AK33" s="13">
        <f t="shared" si="15"/>
        <v>18</v>
      </c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5578.4880000000003</v>
      </c>
      <c r="D34" s="8">
        <v>22118.656999999999</v>
      </c>
      <c r="E34" s="8">
        <v>11519.172</v>
      </c>
      <c r="F34" s="8">
        <v>4296.4759999999997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11500.9</v>
      </c>
      <c r="K34" s="13">
        <f t="shared" si="10"/>
        <v>18.272000000000844</v>
      </c>
      <c r="L34" s="13">
        <f>VLOOKUP(A:A,[1]TDSheet!$A:$L,12,0)</f>
        <v>1300</v>
      </c>
      <c r="M34" s="13">
        <f>VLOOKUP(A:A,[1]TDSheet!$A:$M,13,0)</f>
        <v>2600</v>
      </c>
      <c r="N34" s="13">
        <f>VLOOKUP(A:A,[1]TDSheet!$A:$X,24,0)</f>
        <v>0</v>
      </c>
      <c r="O34" s="13">
        <f>VLOOKUP(A:A,[3]TDSheet!$A:$C,3,0)</f>
        <v>1225</v>
      </c>
      <c r="P34" s="13"/>
      <c r="Q34" s="13"/>
      <c r="R34" s="13"/>
      <c r="S34" s="13"/>
      <c r="T34" s="13"/>
      <c r="U34" s="13"/>
      <c r="V34" s="13"/>
      <c r="W34" s="13">
        <f t="shared" si="11"/>
        <v>1550.4484</v>
      </c>
      <c r="X34" s="15">
        <v>1900</v>
      </c>
      <c r="Y34" s="16">
        <f t="shared" si="12"/>
        <v>6.5119716334964766</v>
      </c>
      <c r="Z34" s="13">
        <f t="shared" si="13"/>
        <v>2.7711183422808521</v>
      </c>
      <c r="AA34" s="13">
        <f>VLOOKUP(A:A,[1]TDSheet!$A:$AA,27,0)</f>
        <v>0</v>
      </c>
      <c r="AB34" s="13"/>
      <c r="AC34" s="13">
        <f>VLOOKUP(A:A,[5]TDSheet!$A:$D,4,0)</f>
        <v>3766.93</v>
      </c>
      <c r="AD34" s="13">
        <f>VLOOKUP(A:A,[1]TDSheet!$A:$AD,30,0)</f>
        <v>0</v>
      </c>
      <c r="AE34" s="13">
        <f>VLOOKUP(A:A,[1]TDSheet!$A:$AE,31,0)</f>
        <v>1930.4482</v>
      </c>
      <c r="AF34" s="13">
        <f>VLOOKUP(A:A,[1]TDSheet!$A:$AF,32,0)</f>
        <v>1923.7186000000002</v>
      </c>
      <c r="AG34" s="13">
        <f>VLOOKUP(A:A,[1]TDSheet!$A:$AG,33,0)</f>
        <v>1757.8169999999998</v>
      </c>
      <c r="AH34" s="13">
        <f>VLOOKUP(A:A,[4]TDSheet!$A:$D,4,0)</f>
        <v>1280.386</v>
      </c>
      <c r="AI34" s="13" t="str">
        <f>VLOOKUP(A:A,[1]TDSheet!$A:$AI,35,0)</f>
        <v>оконч</v>
      </c>
      <c r="AJ34" s="13">
        <f t="shared" si="14"/>
        <v>1900</v>
      </c>
      <c r="AK34" s="13">
        <f t="shared" si="15"/>
        <v>1225</v>
      </c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52.57</v>
      </c>
      <c r="D35" s="8">
        <v>117.39</v>
      </c>
      <c r="E35" s="8">
        <v>61.6</v>
      </c>
      <c r="F35" s="8">
        <v>22.39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90.061999999999998</v>
      </c>
      <c r="K35" s="13">
        <f t="shared" si="10"/>
        <v>-28.461999999999996</v>
      </c>
      <c r="L35" s="13">
        <f>VLOOKUP(A:A,[1]TDSheet!$A:$L,12,0)</f>
        <v>30</v>
      </c>
      <c r="M35" s="13">
        <f>VLOOKUP(A:A,[1]TDSheet!$A:$M,13,0)</f>
        <v>0</v>
      </c>
      <c r="N35" s="13">
        <f>VLOOKUP(A:A,[1]TDSheet!$A:$X,24,0)</f>
        <v>30</v>
      </c>
      <c r="O35" s="13">
        <f>VLOOKUP(A:A,[3]TDSheet!$A:$C,3,0)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12.32</v>
      </c>
      <c r="X35" s="15"/>
      <c r="Y35" s="16">
        <f t="shared" si="12"/>
        <v>6.6875</v>
      </c>
      <c r="Z35" s="13">
        <f t="shared" si="13"/>
        <v>1.8173701298701299</v>
      </c>
      <c r="AA35" s="13">
        <f>VLOOKUP(A:A,[1]TDSheet!$A:$AA,27,0)</f>
        <v>0</v>
      </c>
      <c r="AB35" s="13"/>
      <c r="AC35" s="13">
        <v>0</v>
      </c>
      <c r="AD35" s="13">
        <f>VLOOKUP(A:A,[1]TDSheet!$A:$AD,30,0)</f>
        <v>0</v>
      </c>
      <c r="AE35" s="13">
        <f>VLOOKUP(A:A,[1]TDSheet!$A:$AE,31,0)</f>
        <v>12.793200000000001</v>
      </c>
      <c r="AF35" s="13">
        <f>VLOOKUP(A:A,[1]TDSheet!$A:$AF,32,0)</f>
        <v>12.84</v>
      </c>
      <c r="AG35" s="13">
        <f>VLOOKUP(A:A,[1]TDSheet!$A:$AG,33,0)</f>
        <v>13.203200000000001</v>
      </c>
      <c r="AH35" s="13">
        <f>VLOOKUP(A:A,[4]TDSheet!$A:$D,4,0)</f>
        <v>4.4000000000000004</v>
      </c>
      <c r="AI35" s="13">
        <f>VLOOKUP(A:A,[1]TDSheet!$A:$AI,35,0)</f>
        <v>0</v>
      </c>
      <c r="AJ35" s="13">
        <f t="shared" si="14"/>
        <v>0</v>
      </c>
      <c r="AK35" s="13">
        <f t="shared" si="15"/>
        <v>0</v>
      </c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11.44</v>
      </c>
      <c r="D36" s="8">
        <v>840.66</v>
      </c>
      <c r="E36" s="8">
        <v>604.25</v>
      </c>
      <c r="F36" s="8">
        <v>145.25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684.45699999999999</v>
      </c>
      <c r="K36" s="13">
        <f t="shared" si="10"/>
        <v>-80.206999999999994</v>
      </c>
      <c r="L36" s="13">
        <f>VLOOKUP(A:A,[1]TDSheet!$A:$L,12,0)</f>
        <v>100</v>
      </c>
      <c r="M36" s="13">
        <f>VLOOKUP(A:A,[1]TDSheet!$A:$M,13,0)</f>
        <v>60</v>
      </c>
      <c r="N36" s="13">
        <f>VLOOKUP(A:A,[1]TDSheet!$A:$X,24,0)</f>
        <v>0</v>
      </c>
      <c r="O36" s="13">
        <f>VLOOKUP(A:A,[3]TDSheet!$A:$C,3,0)</f>
        <v>60</v>
      </c>
      <c r="P36" s="13"/>
      <c r="Q36" s="13"/>
      <c r="R36" s="13"/>
      <c r="S36" s="13"/>
      <c r="T36" s="13"/>
      <c r="U36" s="13"/>
      <c r="V36" s="13"/>
      <c r="W36" s="13">
        <f t="shared" si="11"/>
        <v>89.231999999999999</v>
      </c>
      <c r="X36" s="15">
        <v>300</v>
      </c>
      <c r="Y36" s="16">
        <f t="shared" si="12"/>
        <v>6.7828805809575039</v>
      </c>
      <c r="Z36" s="13">
        <f t="shared" si="13"/>
        <v>1.6277792720100412</v>
      </c>
      <c r="AA36" s="13">
        <f>VLOOKUP(A:A,[1]TDSheet!$A:$AA,27,0)</f>
        <v>0</v>
      </c>
      <c r="AB36" s="13"/>
      <c r="AC36" s="13">
        <f>VLOOKUP(A:A,[5]TDSheet!$A:$D,4,0)</f>
        <v>158.09</v>
      </c>
      <c r="AD36" s="13">
        <f>VLOOKUP(A:A,[1]TDSheet!$A:$AD,30,0)</f>
        <v>0</v>
      </c>
      <c r="AE36" s="13">
        <f>VLOOKUP(A:A,[1]TDSheet!$A:$AE,31,0)</f>
        <v>93.994599999999991</v>
      </c>
      <c r="AF36" s="13">
        <f>VLOOKUP(A:A,[1]TDSheet!$A:$AF,32,0)</f>
        <v>101.1948</v>
      </c>
      <c r="AG36" s="13">
        <f>VLOOKUP(A:A,[1]TDSheet!$A:$AG,33,0)</f>
        <v>89.417600000000007</v>
      </c>
      <c r="AH36" s="13">
        <f>VLOOKUP(A:A,[4]TDSheet!$A:$D,4,0)</f>
        <v>148.72</v>
      </c>
      <c r="AI36" s="13">
        <f>VLOOKUP(A:A,[1]TDSheet!$A:$AI,35,0)</f>
        <v>0</v>
      </c>
      <c r="AJ36" s="13">
        <f t="shared" si="14"/>
        <v>300</v>
      </c>
      <c r="AK36" s="13">
        <f t="shared" si="15"/>
        <v>60</v>
      </c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2522.44</v>
      </c>
      <c r="D37" s="8">
        <v>10559.163</v>
      </c>
      <c r="E37" s="8">
        <v>7187.2120000000004</v>
      </c>
      <c r="F37" s="8">
        <v>1875.7950000000001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7167.27</v>
      </c>
      <c r="K37" s="13">
        <f t="shared" si="10"/>
        <v>19.942000000000007</v>
      </c>
      <c r="L37" s="13">
        <f>VLOOKUP(A:A,[1]TDSheet!$A:$L,12,0)</f>
        <v>1000</v>
      </c>
      <c r="M37" s="13">
        <f>VLOOKUP(A:A,[1]TDSheet!$A:$M,13,0)</f>
        <v>1100</v>
      </c>
      <c r="N37" s="13">
        <f>VLOOKUP(A:A,[1]TDSheet!$A:$X,24,0)</f>
        <v>1100</v>
      </c>
      <c r="O37" s="13">
        <f>VLOOKUP(A:A,[3]TDSheet!$A:$C,3,0)</f>
        <v>900</v>
      </c>
      <c r="P37" s="13"/>
      <c r="Q37" s="13"/>
      <c r="R37" s="13"/>
      <c r="S37" s="13"/>
      <c r="T37" s="13"/>
      <c r="U37" s="13"/>
      <c r="V37" s="13"/>
      <c r="W37" s="13">
        <f t="shared" si="11"/>
        <v>881.71240000000012</v>
      </c>
      <c r="X37" s="15">
        <v>900</v>
      </c>
      <c r="Y37" s="16">
        <f t="shared" si="12"/>
        <v>6.777487761315367</v>
      </c>
      <c r="Z37" s="13">
        <f t="shared" si="13"/>
        <v>2.1274454119052879</v>
      </c>
      <c r="AA37" s="13">
        <f>VLOOKUP(A:A,[1]TDSheet!$A:$AA,27,0)</f>
        <v>1012.95</v>
      </c>
      <c r="AB37" s="13"/>
      <c r="AC37" s="13">
        <f>VLOOKUP(A:A,[5]TDSheet!$A:$D,4,0)</f>
        <v>1765.7</v>
      </c>
      <c r="AD37" s="13">
        <f>VLOOKUP(A:A,[1]TDSheet!$A:$AD,30,0)</f>
        <v>0</v>
      </c>
      <c r="AE37" s="13">
        <f>VLOOKUP(A:A,[1]TDSheet!$A:$AE,31,0)</f>
        <v>583.34179999999992</v>
      </c>
      <c r="AF37" s="13">
        <f>VLOOKUP(A:A,[1]TDSheet!$A:$AF,32,0)</f>
        <v>596.49720000000002</v>
      </c>
      <c r="AG37" s="13">
        <f>VLOOKUP(A:A,[1]TDSheet!$A:$AG,33,0)</f>
        <v>887.11879999999996</v>
      </c>
      <c r="AH37" s="13">
        <f>VLOOKUP(A:A,[4]TDSheet!$A:$D,4,0)</f>
        <v>485.15600000000001</v>
      </c>
      <c r="AI37" s="13" t="str">
        <f>VLOOKUP(A:A,[1]TDSheet!$A:$AI,35,0)</f>
        <v>апр яб</v>
      </c>
      <c r="AJ37" s="13">
        <f t="shared" si="14"/>
        <v>900</v>
      </c>
      <c r="AK37" s="13">
        <f t="shared" si="15"/>
        <v>900</v>
      </c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2724.3359999999998</v>
      </c>
      <c r="D38" s="8">
        <v>11097.101000000001</v>
      </c>
      <c r="E38" s="8">
        <v>6417.2950000000001</v>
      </c>
      <c r="F38" s="8">
        <v>1935.0360000000001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6399.9279999999999</v>
      </c>
      <c r="K38" s="13">
        <f t="shared" si="10"/>
        <v>17.367000000000189</v>
      </c>
      <c r="L38" s="13">
        <f>VLOOKUP(A:A,[1]TDSheet!$A:$L,12,0)</f>
        <v>1000</v>
      </c>
      <c r="M38" s="13">
        <f>VLOOKUP(A:A,[1]TDSheet!$A:$M,13,0)</f>
        <v>900</v>
      </c>
      <c r="N38" s="13">
        <f>VLOOKUP(A:A,[1]TDSheet!$A:$X,24,0)</f>
        <v>1100</v>
      </c>
      <c r="O38" s="13">
        <f>VLOOKUP(A:A,[3]TDSheet!$A:$C,3,0)</f>
        <v>750</v>
      </c>
      <c r="P38" s="13"/>
      <c r="Q38" s="13"/>
      <c r="R38" s="13"/>
      <c r="S38" s="13"/>
      <c r="T38" s="13"/>
      <c r="U38" s="13"/>
      <c r="V38" s="13"/>
      <c r="W38" s="13">
        <f t="shared" si="11"/>
        <v>886.31100000000004</v>
      </c>
      <c r="X38" s="15">
        <v>1100</v>
      </c>
      <c r="Y38" s="16">
        <f t="shared" si="12"/>
        <v>6.8091629236238749</v>
      </c>
      <c r="Z38" s="13">
        <f t="shared" si="13"/>
        <v>2.1832471897561918</v>
      </c>
      <c r="AA38" s="13">
        <f>VLOOKUP(A:A,[1]TDSheet!$A:$AA,27,0)</f>
        <v>0</v>
      </c>
      <c r="AB38" s="13"/>
      <c r="AC38" s="13">
        <f>VLOOKUP(A:A,[5]TDSheet!$A:$D,4,0)</f>
        <v>1985.74</v>
      </c>
      <c r="AD38" s="13">
        <f>VLOOKUP(A:A,[1]TDSheet!$A:$AD,30,0)</f>
        <v>0</v>
      </c>
      <c r="AE38" s="13">
        <f>VLOOKUP(A:A,[1]TDSheet!$A:$AE,31,0)</f>
        <v>694.89580000000001</v>
      </c>
      <c r="AF38" s="13">
        <f>VLOOKUP(A:A,[1]TDSheet!$A:$AF,32,0)</f>
        <v>775.02120000000002</v>
      </c>
      <c r="AG38" s="13">
        <f>VLOOKUP(A:A,[1]TDSheet!$A:$AG,33,0)</f>
        <v>900.46859999999992</v>
      </c>
      <c r="AH38" s="13">
        <f>VLOOKUP(A:A,[4]TDSheet!$A:$D,4,0)</f>
        <v>622.59500000000003</v>
      </c>
      <c r="AI38" s="13" t="str">
        <f>VLOOKUP(A:A,[1]TDSheet!$A:$AI,35,0)</f>
        <v>апр яб</v>
      </c>
      <c r="AJ38" s="13">
        <f t="shared" si="14"/>
        <v>1100</v>
      </c>
      <c r="AK38" s="13">
        <f t="shared" si="15"/>
        <v>750</v>
      </c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94.238</v>
      </c>
      <c r="D39" s="8">
        <v>966.86800000000005</v>
      </c>
      <c r="E39" s="8">
        <v>399.05799999999999</v>
      </c>
      <c r="F39" s="8">
        <v>108.687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390.08499999999998</v>
      </c>
      <c r="K39" s="13">
        <f t="shared" si="10"/>
        <v>8.9730000000000132</v>
      </c>
      <c r="L39" s="13">
        <f>VLOOKUP(A:A,[1]TDSheet!$A:$L,12,0)</f>
        <v>80</v>
      </c>
      <c r="M39" s="13">
        <f>VLOOKUP(A:A,[1]TDSheet!$A:$M,13,0)</f>
        <v>80</v>
      </c>
      <c r="N39" s="13">
        <f>VLOOKUP(A:A,[1]TDSheet!$A:$X,24,0)</f>
        <v>60</v>
      </c>
      <c r="O39" s="13">
        <f>VLOOKUP(A:A,[3]TDSheet!$A:$C,3,0)</f>
        <v>6</v>
      </c>
      <c r="P39" s="13"/>
      <c r="Q39" s="13"/>
      <c r="R39" s="13"/>
      <c r="S39" s="13"/>
      <c r="T39" s="13"/>
      <c r="U39" s="13"/>
      <c r="V39" s="13"/>
      <c r="W39" s="13">
        <f t="shared" si="11"/>
        <v>57.9696</v>
      </c>
      <c r="X39" s="15">
        <v>50</v>
      </c>
      <c r="Y39" s="16">
        <f t="shared" si="12"/>
        <v>6.5325101432474959</v>
      </c>
      <c r="Z39" s="13">
        <f t="shared" si="13"/>
        <v>1.8748964974745383</v>
      </c>
      <c r="AA39" s="13">
        <f>VLOOKUP(A:A,[1]TDSheet!$A:$AA,27,0)</f>
        <v>0</v>
      </c>
      <c r="AB39" s="13"/>
      <c r="AC39" s="13">
        <f>VLOOKUP(A:A,[5]TDSheet!$A:$D,4,0)</f>
        <v>109.21</v>
      </c>
      <c r="AD39" s="13">
        <f>VLOOKUP(A:A,[1]TDSheet!$A:$AD,30,0)</f>
        <v>0</v>
      </c>
      <c r="AE39" s="13">
        <f>VLOOKUP(A:A,[1]TDSheet!$A:$AE,31,0)</f>
        <v>57.4876</v>
      </c>
      <c r="AF39" s="13">
        <f>VLOOKUP(A:A,[1]TDSheet!$A:$AF,32,0)</f>
        <v>58.131799999999998</v>
      </c>
      <c r="AG39" s="13">
        <f>VLOOKUP(A:A,[1]TDSheet!$A:$AG,33,0)</f>
        <v>60.6126</v>
      </c>
      <c r="AH39" s="13">
        <f>VLOOKUP(A:A,[4]TDSheet!$A:$D,4,0)</f>
        <v>47.573999999999998</v>
      </c>
      <c r="AI39" s="13">
        <f>VLOOKUP(A:A,[1]TDSheet!$A:$AI,35,0)</f>
        <v>0</v>
      </c>
      <c r="AJ39" s="13">
        <f t="shared" si="14"/>
        <v>50</v>
      </c>
      <c r="AK39" s="13">
        <f t="shared" si="15"/>
        <v>6</v>
      </c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166.13499999999999</v>
      </c>
      <c r="D40" s="8">
        <v>891.30799999999999</v>
      </c>
      <c r="E40" s="8">
        <v>358.471</v>
      </c>
      <c r="F40" s="8">
        <v>25.58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441.85199999999998</v>
      </c>
      <c r="K40" s="13">
        <f t="shared" si="10"/>
        <v>-83.380999999999972</v>
      </c>
      <c r="L40" s="13">
        <f>VLOOKUP(A:A,[1]TDSheet!$A:$L,12,0)</f>
        <v>50</v>
      </c>
      <c r="M40" s="13">
        <f>VLOOKUP(A:A,[1]TDSheet!$A:$M,13,0)</f>
        <v>50</v>
      </c>
      <c r="N40" s="13">
        <f>VLOOKUP(A:A,[1]TDSheet!$A:$X,24,0)</f>
        <v>150</v>
      </c>
      <c r="O40" s="13">
        <f>VLOOKUP(A:A,[3]TDSheet!$A:$C,3,0)</f>
        <v>12</v>
      </c>
      <c r="P40" s="13"/>
      <c r="Q40" s="13"/>
      <c r="R40" s="13"/>
      <c r="S40" s="13"/>
      <c r="T40" s="13"/>
      <c r="U40" s="13"/>
      <c r="V40" s="13"/>
      <c r="W40" s="13">
        <f t="shared" si="11"/>
        <v>55.968000000000004</v>
      </c>
      <c r="X40" s="15">
        <v>90</v>
      </c>
      <c r="Y40" s="16">
        <f t="shared" si="12"/>
        <v>6.5319468267581469</v>
      </c>
      <c r="Z40" s="13">
        <f t="shared" si="13"/>
        <v>0.45704688393367632</v>
      </c>
      <c r="AA40" s="13">
        <f>VLOOKUP(A:A,[1]TDSheet!$A:$AA,27,0)</f>
        <v>0</v>
      </c>
      <c r="AB40" s="13"/>
      <c r="AC40" s="13">
        <f>VLOOKUP(A:A,[5]TDSheet!$A:$D,4,0)</f>
        <v>78.631</v>
      </c>
      <c r="AD40" s="13">
        <f>VLOOKUP(A:A,[1]TDSheet!$A:$AD,30,0)</f>
        <v>0</v>
      </c>
      <c r="AE40" s="13">
        <f>VLOOKUP(A:A,[1]TDSheet!$A:$AE,31,0)</f>
        <v>53.621799999999993</v>
      </c>
      <c r="AF40" s="13">
        <f>VLOOKUP(A:A,[1]TDSheet!$A:$AF,32,0)</f>
        <v>63.531799999999997</v>
      </c>
      <c r="AG40" s="13">
        <f>VLOOKUP(A:A,[1]TDSheet!$A:$AG,33,0)</f>
        <v>48.940800000000003</v>
      </c>
      <c r="AH40" s="13">
        <f>VLOOKUP(A:A,[4]TDSheet!$A:$D,4,0)</f>
        <v>44</v>
      </c>
      <c r="AI40" s="13">
        <f>VLOOKUP(A:A,[1]TDSheet!$A:$AI,35,0)</f>
        <v>0</v>
      </c>
      <c r="AJ40" s="13">
        <f t="shared" si="14"/>
        <v>90</v>
      </c>
      <c r="AK40" s="13">
        <f t="shared" si="15"/>
        <v>12</v>
      </c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15.561999999999999</v>
      </c>
      <c r="D41" s="8">
        <v>68.284999999999997</v>
      </c>
      <c r="E41" s="8">
        <v>29.344999999999999</v>
      </c>
      <c r="F41" s="8">
        <v>30.074999999999999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28.504999999999999</v>
      </c>
      <c r="K41" s="13">
        <f t="shared" si="10"/>
        <v>0.83999999999999986</v>
      </c>
      <c r="L41" s="13">
        <f>VLOOKUP(A:A,[1]TDSheet!$A:$L,12,0)</f>
        <v>0</v>
      </c>
      <c r="M41" s="13">
        <f>VLOOKUP(A:A,[1]TDSheet!$A:$M,13,0)</f>
        <v>30</v>
      </c>
      <c r="N41" s="13">
        <f>VLOOKUP(A:A,[1]TDSheet!$A:$X,24,0)</f>
        <v>0</v>
      </c>
      <c r="O41" s="13">
        <f>VLOOKUP(A:A,[3]TDSheet!$A:$C,3,0)</f>
        <v>0</v>
      </c>
      <c r="P41" s="13"/>
      <c r="Q41" s="13"/>
      <c r="R41" s="13"/>
      <c r="S41" s="13"/>
      <c r="T41" s="13"/>
      <c r="U41" s="13"/>
      <c r="V41" s="13"/>
      <c r="W41" s="13">
        <f t="shared" si="11"/>
        <v>4.125</v>
      </c>
      <c r="X41" s="15"/>
      <c r="Y41" s="16">
        <f t="shared" si="12"/>
        <v>14.563636363636364</v>
      </c>
      <c r="Z41" s="13">
        <f t="shared" si="13"/>
        <v>7.290909090909091</v>
      </c>
      <c r="AA41" s="13">
        <f>VLOOKUP(A:A,[1]TDSheet!$A:$AA,27,0)</f>
        <v>0</v>
      </c>
      <c r="AB41" s="13"/>
      <c r="AC41" s="13">
        <f>VLOOKUP(A:A,[5]TDSheet!$A:$D,4,0)</f>
        <v>8.7200000000000006</v>
      </c>
      <c r="AD41" s="13">
        <f>VLOOKUP(A:A,[1]TDSheet!$A:$AD,30,0)</f>
        <v>0</v>
      </c>
      <c r="AE41" s="13">
        <f>VLOOKUP(A:A,[1]TDSheet!$A:$AE,31,0)</f>
        <v>3.9694000000000003</v>
      </c>
      <c r="AF41" s="13">
        <f>VLOOKUP(A:A,[1]TDSheet!$A:$AF,32,0)</f>
        <v>5.4</v>
      </c>
      <c r="AG41" s="13">
        <f>VLOOKUP(A:A,[1]TDSheet!$A:$AG,33,0)</f>
        <v>5.093</v>
      </c>
      <c r="AH41" s="13">
        <f>VLOOKUP(A:A,[4]TDSheet!$A:$D,4,0)</f>
        <v>5.625</v>
      </c>
      <c r="AI41" s="13" t="e">
        <f>VLOOKUP(A:A,[1]TDSheet!$A:$AI,35,0)</f>
        <v>#N/A</v>
      </c>
      <c r="AJ41" s="13">
        <f t="shared" si="14"/>
        <v>0</v>
      </c>
      <c r="AK41" s="13">
        <f t="shared" si="15"/>
        <v>0</v>
      </c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383.27600000000001</v>
      </c>
      <c r="D42" s="8">
        <v>2085.8049999999998</v>
      </c>
      <c r="E42" s="8">
        <v>926.81500000000005</v>
      </c>
      <c r="F42" s="8">
        <v>348.286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909.26800000000003</v>
      </c>
      <c r="K42" s="13">
        <f t="shared" si="10"/>
        <v>17.547000000000025</v>
      </c>
      <c r="L42" s="13">
        <f>VLOOKUP(A:A,[1]TDSheet!$A:$L,12,0)</f>
        <v>120</v>
      </c>
      <c r="M42" s="13">
        <f>VLOOKUP(A:A,[1]TDSheet!$A:$M,13,0)</f>
        <v>120</v>
      </c>
      <c r="N42" s="13">
        <f>VLOOKUP(A:A,[1]TDSheet!$A:$X,24,0)</f>
        <v>0</v>
      </c>
      <c r="O42" s="13">
        <f>VLOOKUP(A:A,[3]TDSheet!$A:$C,3,0)</f>
        <v>36</v>
      </c>
      <c r="P42" s="13"/>
      <c r="Q42" s="13"/>
      <c r="R42" s="13"/>
      <c r="S42" s="13"/>
      <c r="T42" s="13"/>
      <c r="U42" s="13"/>
      <c r="V42" s="13"/>
      <c r="W42" s="13">
        <f t="shared" si="11"/>
        <v>113.7594</v>
      </c>
      <c r="X42" s="15">
        <v>200</v>
      </c>
      <c r="Y42" s="16">
        <f t="shared" si="12"/>
        <v>6.9294141846739707</v>
      </c>
      <c r="Z42" s="13">
        <f t="shared" si="13"/>
        <v>3.0616019423449843</v>
      </c>
      <c r="AA42" s="13">
        <f>VLOOKUP(A:A,[1]TDSheet!$A:$AA,27,0)</f>
        <v>158.29900000000001</v>
      </c>
      <c r="AB42" s="13"/>
      <c r="AC42" s="13">
        <f>VLOOKUP(A:A,[5]TDSheet!$A:$D,4,0)</f>
        <v>199.71899999999999</v>
      </c>
      <c r="AD42" s="13">
        <f>VLOOKUP(A:A,[1]TDSheet!$A:$AD,30,0)</f>
        <v>0</v>
      </c>
      <c r="AE42" s="13">
        <f>VLOOKUP(A:A,[1]TDSheet!$A:$AE,31,0)</f>
        <v>113.69739999999999</v>
      </c>
      <c r="AF42" s="13">
        <f>VLOOKUP(A:A,[1]TDSheet!$A:$AF,32,0)</f>
        <v>121.8416</v>
      </c>
      <c r="AG42" s="13">
        <f>VLOOKUP(A:A,[1]TDSheet!$A:$AG,33,0)</f>
        <v>114.7518</v>
      </c>
      <c r="AH42" s="13">
        <f>VLOOKUP(A:A,[4]TDSheet!$A:$D,4,0)</f>
        <v>126.126</v>
      </c>
      <c r="AI42" s="13">
        <f>VLOOKUP(A:A,[1]TDSheet!$A:$AI,35,0)</f>
        <v>0</v>
      </c>
      <c r="AJ42" s="13">
        <f t="shared" si="14"/>
        <v>200</v>
      </c>
      <c r="AK42" s="13">
        <f t="shared" si="15"/>
        <v>36</v>
      </c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8.8490000000000002</v>
      </c>
      <c r="D43" s="8">
        <v>536.86699999999996</v>
      </c>
      <c r="E43" s="8">
        <v>382.70800000000003</v>
      </c>
      <c r="F43" s="8">
        <v>53.972999999999999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382.5</v>
      </c>
      <c r="K43" s="13">
        <f t="shared" si="10"/>
        <v>0.20800000000002683</v>
      </c>
      <c r="L43" s="13">
        <f>VLOOKUP(A:A,[1]TDSheet!$A:$L,12,0)</f>
        <v>10</v>
      </c>
      <c r="M43" s="13">
        <f>VLOOKUP(A:A,[1]TDSheet!$A:$M,13,0)</f>
        <v>10</v>
      </c>
      <c r="N43" s="13">
        <f>VLOOKUP(A:A,[1]TDSheet!$A:$X,24,0)</f>
        <v>0</v>
      </c>
      <c r="O43" s="13">
        <f>VLOOKUP(A:A,[3]TDSheet!$A:$C,3,0)</f>
        <v>54</v>
      </c>
      <c r="P43" s="13"/>
      <c r="Q43" s="13"/>
      <c r="R43" s="13"/>
      <c r="S43" s="13"/>
      <c r="T43" s="13"/>
      <c r="U43" s="13"/>
      <c r="V43" s="13"/>
      <c r="W43" s="13">
        <f t="shared" si="11"/>
        <v>2.4820000000000078</v>
      </c>
      <c r="X43" s="15"/>
      <c r="Y43" s="16">
        <f t="shared" si="12"/>
        <v>29.803787268331895</v>
      </c>
      <c r="Z43" s="13">
        <f t="shared" si="13"/>
        <v>21.745769540692923</v>
      </c>
      <c r="AA43" s="13">
        <f>VLOOKUP(A:A,[1]TDSheet!$A:$AA,27,0)</f>
        <v>252.97399999999999</v>
      </c>
      <c r="AB43" s="13"/>
      <c r="AC43" s="13">
        <f>VLOOKUP(A:A,[5]TDSheet!$A:$D,4,0)</f>
        <v>117.324</v>
      </c>
      <c r="AD43" s="13">
        <f>VLOOKUP(A:A,[1]TDSheet!$A:$AD,30,0)</f>
        <v>0</v>
      </c>
      <c r="AE43" s="13">
        <f>VLOOKUP(A:A,[1]TDSheet!$A:$AE,31,0)</f>
        <v>7.497399999999999</v>
      </c>
      <c r="AF43" s="13">
        <f>VLOOKUP(A:A,[1]TDSheet!$A:$AF,32,0)</f>
        <v>10.512</v>
      </c>
      <c r="AG43" s="13">
        <f>VLOOKUP(A:A,[1]TDSheet!$A:$AG,33,0)</f>
        <v>7.3</v>
      </c>
      <c r="AH43" s="13">
        <f>VLOOKUP(A:A,[4]TDSheet!$A:$D,4,0)</f>
        <v>0.73</v>
      </c>
      <c r="AI43" s="19" t="s">
        <v>146</v>
      </c>
      <c r="AJ43" s="13">
        <f t="shared" si="14"/>
        <v>0</v>
      </c>
      <c r="AK43" s="13">
        <f t="shared" si="15"/>
        <v>54</v>
      </c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22.4</v>
      </c>
      <c r="D44" s="8">
        <v>386.827</v>
      </c>
      <c r="E44" s="8">
        <v>213.54599999999999</v>
      </c>
      <c r="F44" s="8">
        <v>23.797999999999998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246.023</v>
      </c>
      <c r="K44" s="13">
        <f t="shared" si="10"/>
        <v>-32.477000000000004</v>
      </c>
      <c r="L44" s="13">
        <f>VLOOKUP(A:A,[1]TDSheet!$A:$L,12,0)</f>
        <v>20</v>
      </c>
      <c r="M44" s="13">
        <f>VLOOKUP(A:A,[1]TDSheet!$A:$M,13,0)</f>
        <v>20</v>
      </c>
      <c r="N44" s="13">
        <f>VLOOKUP(A:A,[1]TDSheet!$A:$X,24,0)</f>
        <v>30</v>
      </c>
      <c r="O44" s="13">
        <f>VLOOKUP(A:A,[3]TDSheet!$A:$C,3,0)</f>
        <v>24</v>
      </c>
      <c r="P44" s="13"/>
      <c r="Q44" s="13"/>
      <c r="R44" s="13"/>
      <c r="S44" s="13"/>
      <c r="T44" s="13"/>
      <c r="U44" s="13"/>
      <c r="V44" s="13"/>
      <c r="W44" s="13">
        <f t="shared" si="11"/>
        <v>25.299999999999997</v>
      </c>
      <c r="X44" s="15">
        <v>50</v>
      </c>
      <c r="Y44" s="16">
        <f t="shared" si="12"/>
        <v>5.6837154150197637</v>
      </c>
      <c r="Z44" s="13">
        <f t="shared" si="13"/>
        <v>0.94063241106719375</v>
      </c>
      <c r="AA44" s="13">
        <f>VLOOKUP(A:A,[1]TDSheet!$A:$AA,27,0)</f>
        <v>0</v>
      </c>
      <c r="AB44" s="13"/>
      <c r="AC44" s="13">
        <f>VLOOKUP(A:A,[5]TDSheet!$A:$D,4,0)</f>
        <v>87.046000000000006</v>
      </c>
      <c r="AD44" s="13">
        <f>VLOOKUP(A:A,[1]TDSheet!$A:$AD,30,0)</f>
        <v>0</v>
      </c>
      <c r="AE44" s="13">
        <f>VLOOKUP(A:A,[1]TDSheet!$A:$AE,31,0)</f>
        <v>19.704999999999998</v>
      </c>
      <c r="AF44" s="13">
        <f>VLOOKUP(A:A,[1]TDSheet!$A:$AF,32,0)</f>
        <v>23.736000000000001</v>
      </c>
      <c r="AG44" s="13">
        <f>VLOOKUP(A:A,[1]TDSheet!$A:$AG,33,0)</f>
        <v>18.339199999999998</v>
      </c>
      <c r="AH44" s="13">
        <f>VLOOKUP(A:A,[4]TDSheet!$A:$D,4,0)</f>
        <v>32.25</v>
      </c>
      <c r="AI44" s="13">
        <f>VLOOKUP(A:A,[1]TDSheet!$A:$AI,35,0)</f>
        <v>0</v>
      </c>
      <c r="AJ44" s="13">
        <f t="shared" si="14"/>
        <v>50</v>
      </c>
      <c r="AK44" s="13">
        <f t="shared" si="15"/>
        <v>24</v>
      </c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32.186</v>
      </c>
      <c r="D45" s="8">
        <v>500.95</v>
      </c>
      <c r="E45" s="8">
        <v>249.119</v>
      </c>
      <c r="F45" s="8">
        <v>54.503999999999998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285.04199999999997</v>
      </c>
      <c r="K45" s="13">
        <f t="shared" si="10"/>
        <v>-35.922999999999973</v>
      </c>
      <c r="L45" s="13">
        <f>VLOOKUP(A:A,[1]TDSheet!$A:$L,12,0)</f>
        <v>40</v>
      </c>
      <c r="M45" s="13">
        <f>VLOOKUP(A:A,[1]TDSheet!$A:$M,13,0)</f>
        <v>40</v>
      </c>
      <c r="N45" s="13">
        <f>VLOOKUP(A:A,[1]TDSheet!$A:$X,24,0)</f>
        <v>0</v>
      </c>
      <c r="O45" s="13">
        <f>VLOOKUP(A:A,[3]TDSheet!$A:$C,3,0)</f>
        <v>34</v>
      </c>
      <c r="P45" s="13"/>
      <c r="Q45" s="13"/>
      <c r="R45" s="13"/>
      <c r="S45" s="13"/>
      <c r="T45" s="13"/>
      <c r="U45" s="13"/>
      <c r="V45" s="13"/>
      <c r="W45" s="13">
        <f t="shared" si="11"/>
        <v>28.979999999999997</v>
      </c>
      <c r="X45" s="15">
        <v>40</v>
      </c>
      <c r="Y45" s="16">
        <f t="shared" si="12"/>
        <v>6.0215320910973089</v>
      </c>
      <c r="Z45" s="13">
        <f t="shared" si="13"/>
        <v>1.8807453416149069</v>
      </c>
      <c r="AA45" s="13">
        <f>VLOOKUP(A:A,[1]TDSheet!$A:$AA,27,0)</f>
        <v>55.793999999999997</v>
      </c>
      <c r="AB45" s="13"/>
      <c r="AC45" s="13">
        <f>VLOOKUP(A:A,[5]TDSheet!$A:$D,4,0)</f>
        <v>48.424999999999997</v>
      </c>
      <c r="AD45" s="13">
        <f>VLOOKUP(A:A,[1]TDSheet!$A:$AD,30,0)</f>
        <v>0</v>
      </c>
      <c r="AE45" s="13">
        <f>VLOOKUP(A:A,[1]TDSheet!$A:$AE,31,0)</f>
        <v>26.876200000000001</v>
      </c>
      <c r="AF45" s="13">
        <f>VLOOKUP(A:A,[1]TDSheet!$A:$AF,32,0)</f>
        <v>28.727999999999998</v>
      </c>
      <c r="AG45" s="13">
        <f>VLOOKUP(A:A,[1]TDSheet!$A:$AG,33,0)</f>
        <v>30.744</v>
      </c>
      <c r="AH45" s="13">
        <f>VLOOKUP(A:A,[4]TDSheet!$A:$D,4,0)</f>
        <v>30.24</v>
      </c>
      <c r="AI45" s="13">
        <f>VLOOKUP(A:A,[1]TDSheet!$A:$AI,35,0)</f>
        <v>0</v>
      </c>
      <c r="AJ45" s="13">
        <f t="shared" si="14"/>
        <v>40</v>
      </c>
      <c r="AK45" s="13">
        <f t="shared" si="15"/>
        <v>34</v>
      </c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293.73700000000002</v>
      </c>
      <c r="D46" s="8">
        <v>2893.3420000000001</v>
      </c>
      <c r="E46" s="8">
        <v>1665.7929999999999</v>
      </c>
      <c r="F46" s="8">
        <v>631.54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1683.7159999999999</v>
      </c>
      <c r="K46" s="13">
        <f t="shared" si="10"/>
        <v>-17.923000000000002</v>
      </c>
      <c r="L46" s="13">
        <f>VLOOKUP(A:A,[1]TDSheet!$A:$L,12,0)</f>
        <v>340</v>
      </c>
      <c r="M46" s="13">
        <f>VLOOKUP(A:A,[1]TDSheet!$A:$M,13,0)</f>
        <v>350</v>
      </c>
      <c r="N46" s="13">
        <f>VLOOKUP(A:A,[1]TDSheet!$A:$X,24,0)</f>
        <v>100</v>
      </c>
      <c r="O46" s="13">
        <f>VLOOKUP(A:A,[3]TDSheet!$A:$C,3,0)</f>
        <v>180</v>
      </c>
      <c r="P46" s="13"/>
      <c r="Q46" s="13"/>
      <c r="R46" s="13"/>
      <c r="S46" s="13"/>
      <c r="T46" s="13"/>
      <c r="U46" s="13"/>
      <c r="V46" s="13"/>
      <c r="W46" s="13">
        <f t="shared" si="11"/>
        <v>263.17779999999999</v>
      </c>
      <c r="X46" s="15">
        <v>300</v>
      </c>
      <c r="Y46" s="16">
        <f t="shared" si="12"/>
        <v>6.5413572117405039</v>
      </c>
      <c r="Z46" s="13">
        <f t="shared" si="13"/>
        <v>2.3996704889242175</v>
      </c>
      <c r="AA46" s="13">
        <f>VLOOKUP(A:A,[1]TDSheet!$A:$AA,27,0)</f>
        <v>0</v>
      </c>
      <c r="AB46" s="13"/>
      <c r="AC46" s="13">
        <f>VLOOKUP(A:A,[5]TDSheet!$A:$D,4,0)</f>
        <v>349.904</v>
      </c>
      <c r="AD46" s="13">
        <f>VLOOKUP(A:A,[1]TDSheet!$A:$AD,30,0)</f>
        <v>0</v>
      </c>
      <c r="AE46" s="13">
        <f>VLOOKUP(A:A,[1]TDSheet!$A:$AE,31,0)</f>
        <v>253.68339999999998</v>
      </c>
      <c r="AF46" s="13">
        <f>VLOOKUP(A:A,[1]TDSheet!$A:$AF,32,0)</f>
        <v>263.07820000000004</v>
      </c>
      <c r="AG46" s="13">
        <f>VLOOKUP(A:A,[1]TDSheet!$A:$AG,33,0)</f>
        <v>290.38119999999998</v>
      </c>
      <c r="AH46" s="13">
        <f>VLOOKUP(A:A,[4]TDSheet!$A:$D,4,0)</f>
        <v>196.941</v>
      </c>
      <c r="AI46" s="13">
        <f>VLOOKUP(A:A,[1]TDSheet!$A:$AI,35,0)</f>
        <v>0</v>
      </c>
      <c r="AJ46" s="13">
        <f t="shared" si="14"/>
        <v>300</v>
      </c>
      <c r="AK46" s="13">
        <f t="shared" si="15"/>
        <v>180</v>
      </c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65.322000000000003</v>
      </c>
      <c r="D47" s="8">
        <v>172.83099999999999</v>
      </c>
      <c r="E47" s="8">
        <v>109.88</v>
      </c>
      <c r="F47" s="8">
        <v>45.901000000000003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126.758</v>
      </c>
      <c r="K47" s="13">
        <f t="shared" si="10"/>
        <v>-16.878</v>
      </c>
      <c r="L47" s="13">
        <f>VLOOKUP(A:A,[1]TDSheet!$A:$L,12,0)</f>
        <v>30</v>
      </c>
      <c r="M47" s="13">
        <f>VLOOKUP(A:A,[1]TDSheet!$A:$M,13,0)</f>
        <v>30</v>
      </c>
      <c r="N47" s="13">
        <f>VLOOKUP(A:A,[1]TDSheet!$A:$X,24,0)</f>
        <v>20</v>
      </c>
      <c r="O47" s="13">
        <f>VLOOKUP(A:A,[3]TDSheet!$A:$C,3,0)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21.975999999999999</v>
      </c>
      <c r="X47" s="15">
        <v>30</v>
      </c>
      <c r="Y47" s="16">
        <f t="shared" si="12"/>
        <v>7.094148161630871</v>
      </c>
      <c r="Z47" s="13">
        <f t="shared" si="13"/>
        <v>2.0886876592646524</v>
      </c>
      <c r="AA47" s="13">
        <f>VLOOKUP(A:A,[1]TDSheet!$A:$AA,27,0)</f>
        <v>0</v>
      </c>
      <c r="AB47" s="13"/>
      <c r="AC47" s="13">
        <v>0</v>
      </c>
      <c r="AD47" s="13">
        <f>VLOOKUP(A:A,[1]TDSheet!$A:$AD,30,0)</f>
        <v>0</v>
      </c>
      <c r="AE47" s="13">
        <f>VLOOKUP(A:A,[1]TDSheet!$A:$AE,31,0)</f>
        <v>14.950399999999998</v>
      </c>
      <c r="AF47" s="13">
        <f>VLOOKUP(A:A,[1]TDSheet!$A:$AF,32,0)</f>
        <v>15.276</v>
      </c>
      <c r="AG47" s="13">
        <f>VLOOKUP(A:A,[1]TDSheet!$A:$AG,33,0)</f>
        <v>19.295999999999999</v>
      </c>
      <c r="AH47" s="13">
        <f>VLOOKUP(A:A,[4]TDSheet!$A:$D,4,0)</f>
        <v>13.4</v>
      </c>
      <c r="AI47" s="13">
        <f>VLOOKUP(A:A,[1]TDSheet!$A:$AI,35,0)</f>
        <v>0</v>
      </c>
      <c r="AJ47" s="13">
        <f t="shared" si="14"/>
        <v>30</v>
      </c>
      <c r="AK47" s="13">
        <f t="shared" si="15"/>
        <v>0</v>
      </c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-1.37</v>
      </c>
      <c r="D48" s="8">
        <v>290.47300000000001</v>
      </c>
      <c r="E48" s="8">
        <v>188.05199999999999</v>
      </c>
      <c r="F48" s="8">
        <v>84.494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197.761</v>
      </c>
      <c r="K48" s="13">
        <f t="shared" si="10"/>
        <v>-9.7090000000000032</v>
      </c>
      <c r="L48" s="13">
        <f>VLOOKUP(A:A,[1]TDSheet!$A:$L,12,0)</f>
        <v>20</v>
      </c>
      <c r="M48" s="13">
        <f>VLOOKUP(A:A,[1]TDSheet!$A:$M,13,0)</f>
        <v>20</v>
      </c>
      <c r="N48" s="13">
        <f>VLOOKUP(A:A,[1]TDSheet!$A:$X,24,0)</f>
        <v>0</v>
      </c>
      <c r="O48" s="13">
        <f>VLOOKUP(A:A,[3]TDSheet!$A:$C,3,0)</f>
        <v>57.5</v>
      </c>
      <c r="P48" s="13"/>
      <c r="Q48" s="13"/>
      <c r="R48" s="13"/>
      <c r="S48" s="13"/>
      <c r="T48" s="13"/>
      <c r="U48" s="13"/>
      <c r="V48" s="13"/>
      <c r="W48" s="13">
        <f t="shared" si="11"/>
        <v>29.591999999999995</v>
      </c>
      <c r="X48" s="15">
        <v>80</v>
      </c>
      <c r="Y48" s="16">
        <f t="shared" si="12"/>
        <v>6.9104487699378225</v>
      </c>
      <c r="Z48" s="13">
        <f t="shared" si="13"/>
        <v>2.855298729386321</v>
      </c>
      <c r="AA48" s="13">
        <f>VLOOKUP(A:A,[1]TDSheet!$A:$AA,27,0)</f>
        <v>0</v>
      </c>
      <c r="AB48" s="13"/>
      <c r="AC48" s="13">
        <f>VLOOKUP(A:A,[5]TDSheet!$A:$D,4,0)</f>
        <v>40.091999999999999</v>
      </c>
      <c r="AD48" s="13">
        <f>VLOOKUP(A:A,[1]TDSheet!$A:$AD,30,0)</f>
        <v>0</v>
      </c>
      <c r="AE48" s="13">
        <f>VLOOKUP(A:A,[1]TDSheet!$A:$AE,31,0)</f>
        <v>26.314599999999995</v>
      </c>
      <c r="AF48" s="13">
        <f>VLOOKUP(A:A,[1]TDSheet!$A:$AF,32,0)</f>
        <v>27.157999999999998</v>
      </c>
      <c r="AG48" s="13">
        <f>VLOOKUP(A:A,[1]TDSheet!$A:$AG,33,0)</f>
        <v>30.681999999999999</v>
      </c>
      <c r="AH48" s="13">
        <f>VLOOKUP(A:A,[4]TDSheet!$A:$D,4,0)</f>
        <v>61.65</v>
      </c>
      <c r="AI48" s="13">
        <f>VLOOKUP(A:A,[1]TDSheet!$A:$AI,35,0)</f>
        <v>0</v>
      </c>
      <c r="AJ48" s="13">
        <f t="shared" si="14"/>
        <v>80</v>
      </c>
      <c r="AK48" s="13">
        <f t="shared" si="15"/>
        <v>57.5</v>
      </c>
      <c r="AL48" s="13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73.072000000000003</v>
      </c>
      <c r="D49" s="8">
        <v>339.238</v>
      </c>
      <c r="E49" s="8">
        <v>136.87</v>
      </c>
      <c r="F49" s="8">
        <v>66.619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142.55000000000001</v>
      </c>
      <c r="K49" s="13">
        <f t="shared" si="10"/>
        <v>-5.6800000000000068</v>
      </c>
      <c r="L49" s="13">
        <f>VLOOKUP(A:A,[1]TDSheet!$A:$L,12,0)</f>
        <v>40</v>
      </c>
      <c r="M49" s="13">
        <f>VLOOKUP(A:A,[1]TDSheet!$A:$M,13,0)</f>
        <v>30</v>
      </c>
      <c r="N49" s="13">
        <f>VLOOKUP(A:A,[1]TDSheet!$A:$X,24,0)</f>
        <v>0</v>
      </c>
      <c r="O49" s="13">
        <f>VLOOKUP(A:A,[3]TDSheet!$A:$C,3,0)</f>
        <v>4</v>
      </c>
      <c r="P49" s="13"/>
      <c r="Q49" s="13"/>
      <c r="R49" s="13"/>
      <c r="S49" s="13"/>
      <c r="T49" s="13"/>
      <c r="U49" s="13"/>
      <c r="V49" s="13"/>
      <c r="W49" s="13">
        <f t="shared" si="11"/>
        <v>24.012</v>
      </c>
      <c r="X49" s="15">
        <v>20</v>
      </c>
      <c r="Y49" s="16">
        <f t="shared" si="12"/>
        <v>6.522530401465934</v>
      </c>
      <c r="Z49" s="13">
        <f t="shared" si="13"/>
        <v>2.7744044644344492</v>
      </c>
      <c r="AA49" s="13">
        <f>VLOOKUP(A:A,[1]TDSheet!$A:$AA,27,0)</f>
        <v>0</v>
      </c>
      <c r="AB49" s="13"/>
      <c r="AC49" s="13">
        <f>VLOOKUP(A:A,[5]TDSheet!$A:$D,4,0)</f>
        <v>16.809999999999999</v>
      </c>
      <c r="AD49" s="13">
        <f>VLOOKUP(A:A,[1]TDSheet!$A:$AD,30,0)</f>
        <v>0</v>
      </c>
      <c r="AE49" s="13">
        <f>VLOOKUP(A:A,[1]TDSheet!$A:$AE,31,0)</f>
        <v>35.092599999999997</v>
      </c>
      <c r="AF49" s="13">
        <f>VLOOKUP(A:A,[1]TDSheet!$A:$AF,32,0)</f>
        <v>22.246400000000001</v>
      </c>
      <c r="AG49" s="13">
        <f>VLOOKUP(A:A,[1]TDSheet!$A:$AG,33,0)</f>
        <v>29.808</v>
      </c>
      <c r="AH49" s="13">
        <f>VLOOKUP(A:A,[4]TDSheet!$A:$D,4,0)</f>
        <v>23.46</v>
      </c>
      <c r="AI49" s="13">
        <f>VLOOKUP(A:A,[1]TDSheet!$A:$AI,35,0)</f>
        <v>0</v>
      </c>
      <c r="AJ49" s="13">
        <f t="shared" si="14"/>
        <v>20</v>
      </c>
      <c r="AK49" s="13">
        <f t="shared" si="15"/>
        <v>4</v>
      </c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157.86699999999999</v>
      </c>
      <c r="D50" s="8">
        <v>828.99099999999999</v>
      </c>
      <c r="E50" s="8">
        <v>465.35700000000003</v>
      </c>
      <c r="F50" s="8">
        <v>103.66500000000001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470.17599999999999</v>
      </c>
      <c r="K50" s="13">
        <f t="shared" si="10"/>
        <v>-4.81899999999996</v>
      </c>
      <c r="L50" s="13">
        <f>VLOOKUP(A:A,[1]TDSheet!$A:$L,12,0)</f>
        <v>70</v>
      </c>
      <c r="M50" s="13">
        <f>VLOOKUP(A:A,[1]TDSheet!$A:$M,13,0)</f>
        <v>100</v>
      </c>
      <c r="N50" s="13">
        <f>VLOOKUP(A:A,[1]TDSheet!$A:$X,24,0)</f>
        <v>80</v>
      </c>
      <c r="O50" s="13">
        <f>VLOOKUP(A:A,[3]TDSheet!$A:$C,3,0)</f>
        <v>24</v>
      </c>
      <c r="P50" s="13"/>
      <c r="Q50" s="13"/>
      <c r="R50" s="13"/>
      <c r="S50" s="13"/>
      <c r="T50" s="13"/>
      <c r="U50" s="13"/>
      <c r="V50" s="13"/>
      <c r="W50" s="13">
        <f t="shared" si="11"/>
        <v>70.213000000000008</v>
      </c>
      <c r="X50" s="15">
        <v>110</v>
      </c>
      <c r="Y50" s="16">
        <f t="shared" si="12"/>
        <v>6.6036916240582224</v>
      </c>
      <c r="Z50" s="13">
        <f t="shared" si="13"/>
        <v>1.476435987637617</v>
      </c>
      <c r="AA50" s="13">
        <f>VLOOKUP(A:A,[1]TDSheet!$A:$AA,27,0)</f>
        <v>0</v>
      </c>
      <c r="AB50" s="13"/>
      <c r="AC50" s="13">
        <f>VLOOKUP(A:A,[5]TDSheet!$A:$D,4,0)</f>
        <v>114.292</v>
      </c>
      <c r="AD50" s="13">
        <f>VLOOKUP(A:A,[1]TDSheet!$A:$AD,30,0)</f>
        <v>0</v>
      </c>
      <c r="AE50" s="13">
        <f>VLOOKUP(A:A,[1]TDSheet!$A:$AE,31,0)</f>
        <v>57.761400000000002</v>
      </c>
      <c r="AF50" s="13">
        <f>VLOOKUP(A:A,[1]TDSheet!$A:$AF,32,0)</f>
        <v>61.503999999999998</v>
      </c>
      <c r="AG50" s="13">
        <f>VLOOKUP(A:A,[1]TDSheet!$A:$AG,33,0)</f>
        <v>67.780999999999992</v>
      </c>
      <c r="AH50" s="13">
        <f>VLOOKUP(A:A,[4]TDSheet!$A:$D,4,0)</f>
        <v>60.774999999999999</v>
      </c>
      <c r="AI50" s="13">
        <f>VLOOKUP(A:A,[1]TDSheet!$A:$AI,35,0)</f>
        <v>0</v>
      </c>
      <c r="AJ50" s="13">
        <f t="shared" si="14"/>
        <v>110</v>
      </c>
      <c r="AK50" s="13">
        <f t="shared" si="15"/>
        <v>24</v>
      </c>
      <c r="AL50" s="13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109.26</v>
      </c>
      <c r="D51" s="8">
        <v>822.64599999999996</v>
      </c>
      <c r="E51" s="8">
        <v>484.50099999999998</v>
      </c>
      <c r="F51" s="8">
        <v>37.688000000000002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502.81599999999997</v>
      </c>
      <c r="K51" s="13">
        <f t="shared" si="10"/>
        <v>-18.314999999999998</v>
      </c>
      <c r="L51" s="13">
        <f>VLOOKUP(A:A,[1]TDSheet!$A:$L,12,0)</f>
        <v>39.798000000000002</v>
      </c>
      <c r="M51" s="13">
        <f>VLOOKUP(A:A,[1]TDSheet!$A:$M,13,0)</f>
        <v>80</v>
      </c>
      <c r="N51" s="13">
        <f>VLOOKUP(A:A,[1]TDSheet!$A:$X,24,0)</f>
        <v>120</v>
      </c>
      <c r="O51" s="13">
        <f>VLOOKUP(A:A,[3]TDSheet!$A:$C,3,0)</f>
        <v>30</v>
      </c>
      <c r="P51" s="13"/>
      <c r="Q51" s="13"/>
      <c r="R51" s="13"/>
      <c r="S51" s="13"/>
      <c r="T51" s="13"/>
      <c r="U51" s="13"/>
      <c r="V51" s="13"/>
      <c r="W51" s="13">
        <f t="shared" si="11"/>
        <v>59.072000000000003</v>
      </c>
      <c r="X51" s="15">
        <v>110</v>
      </c>
      <c r="Y51" s="16">
        <f t="shared" si="12"/>
        <v>6.5595544420368359</v>
      </c>
      <c r="Z51" s="13">
        <f t="shared" si="13"/>
        <v>0.63800108342361861</v>
      </c>
      <c r="AA51" s="13">
        <f>VLOOKUP(A:A,[1]TDSheet!$A:$AA,27,0)</f>
        <v>0</v>
      </c>
      <c r="AB51" s="13"/>
      <c r="AC51" s="13">
        <f>VLOOKUP(A:A,[5]TDSheet!$A:$D,4,0)</f>
        <v>189.14099999999999</v>
      </c>
      <c r="AD51" s="13">
        <f>VLOOKUP(A:A,[1]TDSheet!$A:$AD,30,0)</f>
        <v>0</v>
      </c>
      <c r="AE51" s="13">
        <f>VLOOKUP(A:A,[1]TDSheet!$A:$AE,31,0)</f>
        <v>50.899799999999999</v>
      </c>
      <c r="AF51" s="13">
        <f>VLOOKUP(A:A,[1]TDSheet!$A:$AF,32,0)</f>
        <v>53.127800000000001</v>
      </c>
      <c r="AG51" s="13">
        <f>VLOOKUP(A:A,[1]TDSheet!$A:$AG,33,0)</f>
        <v>53.391999999999996</v>
      </c>
      <c r="AH51" s="13">
        <f>VLOOKUP(A:A,[4]TDSheet!$A:$D,4,0)</f>
        <v>58.22</v>
      </c>
      <c r="AI51" s="13">
        <f>VLOOKUP(A:A,[1]TDSheet!$A:$AI,35,0)</f>
        <v>0</v>
      </c>
      <c r="AJ51" s="13">
        <f t="shared" si="14"/>
        <v>110</v>
      </c>
      <c r="AK51" s="13">
        <f t="shared" si="15"/>
        <v>30</v>
      </c>
      <c r="AL51" s="13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142.38300000000001</v>
      </c>
      <c r="D52" s="8">
        <v>538.15700000000004</v>
      </c>
      <c r="E52" s="8">
        <v>363.78100000000001</v>
      </c>
      <c r="F52" s="8">
        <v>22.149000000000001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387.15100000000001</v>
      </c>
      <c r="K52" s="13">
        <f t="shared" si="10"/>
        <v>-23.370000000000005</v>
      </c>
      <c r="L52" s="13">
        <f>VLOOKUP(A:A,[1]TDSheet!$A:$L,12,0)</f>
        <v>50</v>
      </c>
      <c r="M52" s="13">
        <f>VLOOKUP(A:A,[1]TDSheet!$A:$M,13,0)</f>
        <v>70</v>
      </c>
      <c r="N52" s="13">
        <f>VLOOKUP(A:A,[1]TDSheet!$A:$X,24,0)</f>
        <v>150</v>
      </c>
      <c r="O52" s="13">
        <f>VLOOKUP(A:A,[3]TDSheet!$A:$C,3,0)</f>
        <v>44</v>
      </c>
      <c r="P52" s="13"/>
      <c r="Q52" s="13"/>
      <c r="R52" s="13"/>
      <c r="S52" s="13"/>
      <c r="T52" s="13"/>
      <c r="U52" s="13"/>
      <c r="V52" s="13"/>
      <c r="W52" s="13">
        <f t="shared" si="11"/>
        <v>51.972000000000001</v>
      </c>
      <c r="X52" s="15">
        <v>80</v>
      </c>
      <c r="Y52" s="16">
        <f t="shared" si="12"/>
        <v>7.1605672285076576</v>
      </c>
      <c r="Z52" s="13">
        <f t="shared" si="13"/>
        <v>0.42617178480720391</v>
      </c>
      <c r="AA52" s="13">
        <f>VLOOKUP(A:A,[1]TDSheet!$A:$AA,27,0)</f>
        <v>0</v>
      </c>
      <c r="AB52" s="13"/>
      <c r="AC52" s="13">
        <f>VLOOKUP(A:A,[5]TDSheet!$A:$D,4,0)</f>
        <v>103.92100000000001</v>
      </c>
      <c r="AD52" s="13">
        <f>VLOOKUP(A:A,[1]TDSheet!$A:$AD,30,0)</f>
        <v>0</v>
      </c>
      <c r="AE52" s="13">
        <f>VLOOKUP(A:A,[1]TDSheet!$A:$AE,31,0)</f>
        <v>48.003</v>
      </c>
      <c r="AF52" s="13">
        <f>VLOOKUP(A:A,[1]TDSheet!$A:$AF,32,0)</f>
        <v>47.872199999999999</v>
      </c>
      <c r="AG52" s="13">
        <f>VLOOKUP(A:A,[1]TDSheet!$A:$AG,33,0)</f>
        <v>48.847999999999999</v>
      </c>
      <c r="AH52" s="13">
        <f>VLOOKUP(A:A,[4]TDSheet!$A:$D,4,0)</f>
        <v>26.27</v>
      </c>
      <c r="AI52" s="13">
        <f>VLOOKUP(A:A,[1]TDSheet!$A:$AI,35,0)</f>
        <v>0</v>
      </c>
      <c r="AJ52" s="13">
        <f t="shared" si="14"/>
        <v>80</v>
      </c>
      <c r="AK52" s="13">
        <f t="shared" si="15"/>
        <v>44</v>
      </c>
      <c r="AL52" s="13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1421</v>
      </c>
      <c r="D53" s="8">
        <v>3752</v>
      </c>
      <c r="E53" s="17">
        <v>2420</v>
      </c>
      <c r="F53" s="18">
        <v>543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1913</v>
      </c>
      <c r="K53" s="13">
        <f t="shared" si="10"/>
        <v>507</v>
      </c>
      <c r="L53" s="13">
        <f>VLOOKUP(A:A,[1]TDSheet!$A:$L,12,0)</f>
        <v>450</v>
      </c>
      <c r="M53" s="13">
        <f>VLOOKUP(A:A,[1]TDSheet!$A:$M,13,0)</f>
        <v>450</v>
      </c>
      <c r="N53" s="13">
        <f>VLOOKUP(A:A,[1]TDSheet!$A:$X,24,0)</f>
        <v>600</v>
      </c>
      <c r="O53" s="13">
        <f>VLOOKUP(A:A,[3]TDSheet!$A:$C,3,0)</f>
        <v>290</v>
      </c>
      <c r="P53" s="13"/>
      <c r="Q53" s="13"/>
      <c r="R53" s="13"/>
      <c r="S53" s="13"/>
      <c r="T53" s="13"/>
      <c r="U53" s="13"/>
      <c r="V53" s="13"/>
      <c r="W53" s="13">
        <f t="shared" si="11"/>
        <v>404.8</v>
      </c>
      <c r="X53" s="15">
        <v>600</v>
      </c>
      <c r="Y53" s="16">
        <f t="shared" si="12"/>
        <v>6.5291501976284581</v>
      </c>
      <c r="Z53" s="13">
        <f t="shared" si="13"/>
        <v>1.3414031620553359</v>
      </c>
      <c r="AA53" s="13">
        <f>VLOOKUP(A:A,[1]TDSheet!$A:$AA,27,0)</f>
        <v>0</v>
      </c>
      <c r="AB53" s="13"/>
      <c r="AC53" s="13">
        <f>VLOOKUP(A:A,[5]TDSheet!$A:$D,4,0)</f>
        <v>396</v>
      </c>
      <c r="AD53" s="13">
        <f>VLOOKUP(A:A,[1]TDSheet!$A:$AD,30,0)</f>
        <v>0</v>
      </c>
      <c r="AE53" s="13">
        <f>VLOOKUP(A:A,[1]TDSheet!$A:$AE,31,0)</f>
        <v>369.4</v>
      </c>
      <c r="AF53" s="13">
        <f>VLOOKUP(A:A,[1]TDSheet!$A:$AF,32,0)</f>
        <v>340</v>
      </c>
      <c r="AG53" s="13">
        <f>VLOOKUP(A:A,[1]TDSheet!$A:$AG,33,0)</f>
        <v>387</v>
      </c>
      <c r="AH53" s="13">
        <f>VLOOKUP(A:A,[4]TDSheet!$A:$D,4,0)</f>
        <v>238</v>
      </c>
      <c r="AI53" s="13">
        <f>VLOOKUP(A:A,[1]TDSheet!$A:$AI,35,0)</f>
        <v>0</v>
      </c>
      <c r="AJ53" s="13">
        <f t="shared" si="14"/>
        <v>210</v>
      </c>
      <c r="AK53" s="13">
        <f t="shared" si="15"/>
        <v>101.5</v>
      </c>
      <c r="AL53" s="13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3527</v>
      </c>
      <c r="D54" s="8">
        <v>7956</v>
      </c>
      <c r="E54" s="17">
        <v>6501</v>
      </c>
      <c r="F54" s="18">
        <v>1118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5131</v>
      </c>
      <c r="K54" s="13">
        <f t="shared" si="10"/>
        <v>1370</v>
      </c>
      <c r="L54" s="13">
        <f>VLOOKUP(A:A,[1]TDSheet!$A:$L,12,0)</f>
        <v>1000</v>
      </c>
      <c r="M54" s="13">
        <f>VLOOKUP(A:A,[1]TDSheet!$A:$M,13,0)</f>
        <v>1200</v>
      </c>
      <c r="N54" s="13">
        <f>VLOOKUP(A:A,[1]TDSheet!$A:$X,24,0)</f>
        <v>1500</v>
      </c>
      <c r="O54" s="13">
        <f>VLOOKUP(A:A,[3]TDSheet!$A:$C,3,0)</f>
        <v>300</v>
      </c>
      <c r="P54" s="13"/>
      <c r="Q54" s="13"/>
      <c r="R54" s="13"/>
      <c r="S54" s="13"/>
      <c r="T54" s="13"/>
      <c r="U54" s="13"/>
      <c r="V54" s="13"/>
      <c r="W54" s="13">
        <f t="shared" si="11"/>
        <v>988.2</v>
      </c>
      <c r="X54" s="15">
        <v>1600</v>
      </c>
      <c r="Y54" s="16">
        <f t="shared" si="12"/>
        <v>6.4946367132159475</v>
      </c>
      <c r="Z54" s="13">
        <f t="shared" si="13"/>
        <v>1.1313499291641367</v>
      </c>
      <c r="AA54" s="13">
        <f>VLOOKUP(A:A,[1]TDSheet!$A:$AA,27,0)</f>
        <v>0</v>
      </c>
      <c r="AB54" s="13"/>
      <c r="AC54" s="13">
        <f>VLOOKUP(A:A,[5]TDSheet!$A:$D,4,0)</f>
        <v>540</v>
      </c>
      <c r="AD54" s="13">
        <f>VLOOKUP(A:A,[1]TDSheet!$A:$AD,30,0)</f>
        <v>1020</v>
      </c>
      <c r="AE54" s="13">
        <f>VLOOKUP(A:A,[1]TDSheet!$A:$AE,31,0)</f>
        <v>881.2</v>
      </c>
      <c r="AF54" s="13">
        <f>VLOOKUP(A:A,[1]TDSheet!$A:$AF,32,0)</f>
        <v>937.8</v>
      </c>
      <c r="AG54" s="13">
        <f>VLOOKUP(A:A,[1]TDSheet!$A:$AG,33,0)</f>
        <v>941</v>
      </c>
      <c r="AH54" s="13">
        <f>VLOOKUP(A:A,[4]TDSheet!$A:$D,4,0)</f>
        <v>637</v>
      </c>
      <c r="AI54" s="13">
        <f>VLOOKUP(A:A,[1]TDSheet!$A:$AI,35,0)</f>
        <v>0</v>
      </c>
      <c r="AJ54" s="13">
        <f t="shared" si="14"/>
        <v>640</v>
      </c>
      <c r="AK54" s="13">
        <f t="shared" si="15"/>
        <v>120</v>
      </c>
      <c r="AL54" s="13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2629</v>
      </c>
      <c r="D55" s="8">
        <v>13814</v>
      </c>
      <c r="E55" s="8">
        <v>5640</v>
      </c>
      <c r="F55" s="8">
        <v>799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5644</v>
      </c>
      <c r="K55" s="13">
        <f t="shared" si="10"/>
        <v>-4</v>
      </c>
      <c r="L55" s="13">
        <f>VLOOKUP(A:A,[1]TDSheet!$A:$L,12,0)</f>
        <v>700</v>
      </c>
      <c r="M55" s="13">
        <f>VLOOKUP(A:A,[1]TDSheet!$A:$M,13,0)</f>
        <v>1000</v>
      </c>
      <c r="N55" s="13">
        <f>VLOOKUP(A:A,[1]TDSheet!$A:$X,24,0)</f>
        <v>1300</v>
      </c>
      <c r="O55" s="13">
        <f>VLOOKUP(A:A,[3]TDSheet!$A:$C,3,0)</f>
        <v>214</v>
      </c>
      <c r="P55" s="13"/>
      <c r="Q55" s="13"/>
      <c r="R55" s="13"/>
      <c r="S55" s="13"/>
      <c r="T55" s="13"/>
      <c r="U55" s="13"/>
      <c r="V55" s="13"/>
      <c r="W55" s="13">
        <f t="shared" si="11"/>
        <v>726</v>
      </c>
      <c r="X55" s="15">
        <v>1000</v>
      </c>
      <c r="Y55" s="16">
        <f t="shared" si="12"/>
        <v>6.610192837465565</v>
      </c>
      <c r="Z55" s="13">
        <f t="shared" si="13"/>
        <v>1.1005509641873279</v>
      </c>
      <c r="AA55" s="13">
        <f>VLOOKUP(A:A,[1]TDSheet!$A:$AA,27,0)</f>
        <v>0</v>
      </c>
      <c r="AB55" s="13"/>
      <c r="AC55" s="13">
        <f>VLOOKUP(A:A,[5]TDSheet!$A:$D,4,0)</f>
        <v>500</v>
      </c>
      <c r="AD55" s="13">
        <f>VLOOKUP(A:A,[1]TDSheet!$A:$AD,30,0)</f>
        <v>1510</v>
      </c>
      <c r="AE55" s="13">
        <f>VLOOKUP(A:A,[1]TDSheet!$A:$AE,31,0)</f>
        <v>788.2</v>
      </c>
      <c r="AF55" s="13">
        <f>VLOOKUP(A:A,[1]TDSheet!$A:$AF,32,0)</f>
        <v>704.4</v>
      </c>
      <c r="AG55" s="13">
        <f>VLOOKUP(A:A,[1]TDSheet!$A:$AG,33,0)</f>
        <v>678</v>
      </c>
      <c r="AH55" s="13">
        <f>VLOOKUP(A:A,[4]TDSheet!$A:$D,4,0)</f>
        <v>326</v>
      </c>
      <c r="AI55" s="13" t="str">
        <f>VLOOKUP(A:A,[1]TDSheet!$A:$AI,35,0)</f>
        <v>продапр</v>
      </c>
      <c r="AJ55" s="13">
        <f t="shared" si="14"/>
        <v>450</v>
      </c>
      <c r="AK55" s="13">
        <f t="shared" si="15"/>
        <v>96.3</v>
      </c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872.23</v>
      </c>
      <c r="D56" s="8">
        <v>742.01</v>
      </c>
      <c r="E56" s="8">
        <v>688.67499999999995</v>
      </c>
      <c r="F56" s="8">
        <v>122.599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762.721</v>
      </c>
      <c r="K56" s="13">
        <f t="shared" si="10"/>
        <v>-74.046000000000049</v>
      </c>
      <c r="L56" s="13">
        <f>VLOOKUP(A:A,[1]TDSheet!$A:$L,12,0)</f>
        <v>100</v>
      </c>
      <c r="M56" s="13">
        <f>VLOOKUP(A:A,[1]TDSheet!$A:$M,13,0)</f>
        <v>180</v>
      </c>
      <c r="N56" s="13">
        <f>VLOOKUP(A:A,[1]TDSheet!$A:$X,24,0)</f>
        <v>150</v>
      </c>
      <c r="O56" s="13">
        <f>VLOOKUP(A:A,[3]TDSheet!$A:$C,3,0)</f>
        <v>62</v>
      </c>
      <c r="P56" s="13"/>
      <c r="Q56" s="13"/>
      <c r="R56" s="13"/>
      <c r="S56" s="13"/>
      <c r="T56" s="13"/>
      <c r="U56" s="13"/>
      <c r="V56" s="13"/>
      <c r="W56" s="13">
        <f t="shared" si="11"/>
        <v>115.42100000000001</v>
      </c>
      <c r="X56" s="15">
        <v>200</v>
      </c>
      <c r="Y56" s="16">
        <f t="shared" si="12"/>
        <v>6.5204685455852909</v>
      </c>
      <c r="Z56" s="13">
        <f t="shared" si="13"/>
        <v>1.0621897228407309</v>
      </c>
      <c r="AA56" s="13">
        <f>VLOOKUP(A:A,[1]TDSheet!$A:$AA,27,0)</f>
        <v>0</v>
      </c>
      <c r="AB56" s="13"/>
      <c r="AC56" s="13">
        <f>VLOOKUP(A:A,[5]TDSheet!$A:$D,4,0)</f>
        <v>111.57</v>
      </c>
      <c r="AD56" s="13">
        <f>VLOOKUP(A:A,[1]TDSheet!$A:$AD,30,0)</f>
        <v>0</v>
      </c>
      <c r="AE56" s="13">
        <f>VLOOKUP(A:A,[1]TDSheet!$A:$AE,31,0)</f>
        <v>167.58539999999999</v>
      </c>
      <c r="AF56" s="13">
        <f>VLOOKUP(A:A,[1]TDSheet!$A:$AF,32,0)</f>
        <v>185.2</v>
      </c>
      <c r="AG56" s="13">
        <f>VLOOKUP(A:A,[1]TDSheet!$A:$AG,33,0)</f>
        <v>111.1058</v>
      </c>
      <c r="AH56" s="13">
        <f>VLOOKUP(A:A,[4]TDSheet!$A:$D,4,0)</f>
        <v>107.995</v>
      </c>
      <c r="AI56" s="13" t="str">
        <f>VLOOKUP(A:A,[1]TDSheet!$A:$AI,35,0)</f>
        <v>дел на 2</v>
      </c>
      <c r="AJ56" s="13">
        <f t="shared" si="14"/>
        <v>200</v>
      </c>
      <c r="AK56" s="13">
        <f t="shared" si="15"/>
        <v>62</v>
      </c>
      <c r="AL56" s="13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1064</v>
      </c>
      <c r="D57" s="8">
        <v>222</v>
      </c>
      <c r="E57" s="8">
        <v>486</v>
      </c>
      <c r="F57" s="8">
        <v>559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493</v>
      </c>
      <c r="K57" s="13">
        <f t="shared" si="10"/>
        <v>-7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VLOOKUP(A:A,[1]TDSheet!$A:$X,24,0)</f>
        <v>0</v>
      </c>
      <c r="O57" s="13">
        <f>VLOOKUP(A:A,[3]TDSheet!$A:$C,3,0)</f>
        <v>0</v>
      </c>
      <c r="P57" s="13"/>
      <c r="Q57" s="13"/>
      <c r="R57" s="13"/>
      <c r="S57" s="13"/>
      <c r="T57" s="13"/>
      <c r="U57" s="13"/>
      <c r="V57" s="13"/>
      <c r="W57" s="13">
        <f t="shared" si="11"/>
        <v>97.2</v>
      </c>
      <c r="X57" s="15">
        <v>700</v>
      </c>
      <c r="Y57" s="16">
        <f t="shared" si="12"/>
        <v>12.952674897119341</v>
      </c>
      <c r="Z57" s="13">
        <f t="shared" si="13"/>
        <v>5.7510288065843618</v>
      </c>
      <c r="AA57" s="13">
        <f>VLOOKUP(A:A,[1]TDSheet!$A:$AA,27,0)</f>
        <v>0</v>
      </c>
      <c r="AB57" s="13"/>
      <c r="AC57" s="13">
        <v>0</v>
      </c>
      <c r="AD57" s="13">
        <f>VLOOKUP(A:A,[1]TDSheet!$A:$AD,30,0)</f>
        <v>0</v>
      </c>
      <c r="AE57" s="13">
        <f>VLOOKUP(A:A,[1]TDSheet!$A:$AE,31,0)</f>
        <v>64</v>
      </c>
      <c r="AF57" s="13">
        <f>VLOOKUP(A:A,[1]TDSheet!$A:$AF,32,0)</f>
        <v>89.4</v>
      </c>
      <c r="AG57" s="13">
        <f>VLOOKUP(A:A,[1]TDSheet!$A:$AG,33,0)</f>
        <v>91</v>
      </c>
      <c r="AH57" s="13">
        <f>VLOOKUP(A:A,[4]TDSheet!$A:$D,4,0)</f>
        <v>155</v>
      </c>
      <c r="AI57" s="13">
        <f>VLOOKUP(A:A,[1]TDSheet!$A:$AI,35,0)</f>
        <v>0</v>
      </c>
      <c r="AJ57" s="13">
        <f t="shared" si="14"/>
        <v>70</v>
      </c>
      <c r="AK57" s="13">
        <f t="shared" si="15"/>
        <v>0</v>
      </c>
      <c r="AL57" s="13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68</v>
      </c>
      <c r="D58" s="8">
        <v>100</v>
      </c>
      <c r="E58" s="8">
        <v>95</v>
      </c>
      <c r="F58" s="8">
        <v>42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98</v>
      </c>
      <c r="K58" s="13">
        <f t="shared" si="10"/>
        <v>-3</v>
      </c>
      <c r="L58" s="13">
        <f>VLOOKUP(A:A,[1]TDSheet!$A:$L,12,0)</f>
        <v>0</v>
      </c>
      <c r="M58" s="13">
        <f>VLOOKUP(A:A,[1]TDSheet!$A:$M,13,0)</f>
        <v>20</v>
      </c>
      <c r="N58" s="13">
        <f>VLOOKUP(A:A,[1]TDSheet!$A:$X,24,0)</f>
        <v>0</v>
      </c>
      <c r="O58" s="13">
        <f>VLOOKUP(A:A,[3]TDSheet!$A:$C,3,0)</f>
        <v>51</v>
      </c>
      <c r="P58" s="13"/>
      <c r="Q58" s="13"/>
      <c r="R58" s="13"/>
      <c r="S58" s="13"/>
      <c r="T58" s="13"/>
      <c r="U58" s="13"/>
      <c r="V58" s="13"/>
      <c r="W58" s="13">
        <f t="shared" si="11"/>
        <v>5</v>
      </c>
      <c r="X58" s="15"/>
      <c r="Y58" s="16">
        <f t="shared" si="12"/>
        <v>12.4</v>
      </c>
      <c r="Z58" s="13">
        <f t="shared" si="13"/>
        <v>8.4</v>
      </c>
      <c r="AA58" s="13">
        <f>VLOOKUP(A:A,[1]TDSheet!$A:$AA,27,0)</f>
        <v>0</v>
      </c>
      <c r="AB58" s="13"/>
      <c r="AC58" s="13">
        <f>VLOOKUP(A:A,[5]TDSheet!$A:$D,4,0)</f>
        <v>70</v>
      </c>
      <c r="AD58" s="13">
        <f>VLOOKUP(A:A,[1]TDSheet!$A:$AD,30,0)</f>
        <v>0</v>
      </c>
      <c r="AE58" s="13">
        <f>VLOOKUP(A:A,[1]TDSheet!$A:$AE,31,0)</f>
        <v>14.8</v>
      </c>
      <c r="AF58" s="13">
        <f>VLOOKUP(A:A,[1]TDSheet!$A:$AF,32,0)</f>
        <v>5.2</v>
      </c>
      <c r="AG58" s="13">
        <f>VLOOKUP(A:A,[1]TDSheet!$A:$AG,33,0)</f>
        <v>9.6</v>
      </c>
      <c r="AH58" s="13">
        <f>VLOOKUP(A:A,[4]TDSheet!$A:$D,4,0)</f>
        <v>5</v>
      </c>
      <c r="AI58" s="19" t="str">
        <f>VLOOKUP(A:A,[1]TDSheet!$A:$AI,35,0)</f>
        <v>увел</v>
      </c>
      <c r="AJ58" s="13">
        <f t="shared" si="14"/>
        <v>0</v>
      </c>
      <c r="AK58" s="13">
        <f t="shared" si="15"/>
        <v>20.400000000000002</v>
      </c>
      <c r="AL58" s="13"/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348</v>
      </c>
      <c r="D59" s="8">
        <v>3903</v>
      </c>
      <c r="E59" s="8">
        <v>1416</v>
      </c>
      <c r="F59" s="8">
        <v>307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1514</v>
      </c>
      <c r="K59" s="13">
        <f t="shared" si="10"/>
        <v>-98</v>
      </c>
      <c r="L59" s="13">
        <f>VLOOKUP(A:A,[1]TDSheet!$A:$L,12,0)</f>
        <v>300</v>
      </c>
      <c r="M59" s="13">
        <f>VLOOKUP(A:A,[1]TDSheet!$A:$M,13,0)</f>
        <v>300</v>
      </c>
      <c r="N59" s="13">
        <f>VLOOKUP(A:A,[1]TDSheet!$A:$X,24,0)</f>
        <v>250</v>
      </c>
      <c r="O59" s="13">
        <f>VLOOKUP(A:A,[3]TDSheet!$A:$C,3,0)</f>
        <v>122</v>
      </c>
      <c r="P59" s="13"/>
      <c r="Q59" s="13"/>
      <c r="R59" s="13"/>
      <c r="S59" s="13"/>
      <c r="T59" s="13"/>
      <c r="U59" s="13"/>
      <c r="V59" s="13"/>
      <c r="W59" s="13">
        <f t="shared" si="11"/>
        <v>238.8</v>
      </c>
      <c r="X59" s="15">
        <v>400</v>
      </c>
      <c r="Y59" s="16">
        <f t="shared" si="12"/>
        <v>6.5201005025125625</v>
      </c>
      <c r="Z59" s="13">
        <f t="shared" si="13"/>
        <v>1.2855946398659965</v>
      </c>
      <c r="AA59" s="13">
        <f>VLOOKUP(A:A,[1]TDSheet!$A:$AA,27,0)</f>
        <v>0</v>
      </c>
      <c r="AB59" s="13"/>
      <c r="AC59" s="13">
        <f>VLOOKUP(A:A,[5]TDSheet!$A:$D,4,0)</f>
        <v>222</v>
      </c>
      <c r="AD59" s="13">
        <f>VLOOKUP(A:A,[1]TDSheet!$A:$AD,30,0)</f>
        <v>0</v>
      </c>
      <c r="AE59" s="13">
        <f>VLOOKUP(A:A,[1]TDSheet!$A:$AE,31,0)</f>
        <v>225.6</v>
      </c>
      <c r="AF59" s="13">
        <f>VLOOKUP(A:A,[1]TDSheet!$A:$AF,32,0)</f>
        <v>212</v>
      </c>
      <c r="AG59" s="13">
        <f>VLOOKUP(A:A,[1]TDSheet!$A:$AG,33,0)</f>
        <v>245.2</v>
      </c>
      <c r="AH59" s="13">
        <f>VLOOKUP(A:A,[4]TDSheet!$A:$D,4,0)</f>
        <v>268</v>
      </c>
      <c r="AI59" s="13">
        <f>VLOOKUP(A:A,[1]TDSheet!$A:$AI,35,0)</f>
        <v>0</v>
      </c>
      <c r="AJ59" s="13">
        <f t="shared" si="14"/>
        <v>140</v>
      </c>
      <c r="AK59" s="13">
        <f t="shared" si="15"/>
        <v>42.699999999999996</v>
      </c>
      <c r="AL59" s="13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135.667</v>
      </c>
      <c r="D60" s="8">
        <v>541.29</v>
      </c>
      <c r="E60" s="8">
        <v>229.51499999999999</v>
      </c>
      <c r="F60" s="8">
        <v>41.078000000000003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233.80699999999999</v>
      </c>
      <c r="K60" s="13">
        <f t="shared" si="10"/>
        <v>-4.2920000000000016</v>
      </c>
      <c r="L60" s="13">
        <f>VLOOKUP(A:A,[1]TDSheet!$A:$L,12,0)</f>
        <v>50</v>
      </c>
      <c r="M60" s="13">
        <f>VLOOKUP(A:A,[1]TDSheet!$A:$M,13,0)</f>
        <v>60</v>
      </c>
      <c r="N60" s="13">
        <f>VLOOKUP(A:A,[1]TDSheet!$A:$X,24,0)</f>
        <v>100</v>
      </c>
      <c r="O60" s="13">
        <f>VLOOKUP(A:A,[3]TDSheet!$A:$C,3,0)</f>
        <v>0</v>
      </c>
      <c r="P60" s="13"/>
      <c r="Q60" s="13"/>
      <c r="R60" s="13"/>
      <c r="S60" s="13"/>
      <c r="T60" s="13"/>
      <c r="U60" s="13"/>
      <c r="V60" s="13"/>
      <c r="W60" s="13">
        <f t="shared" si="11"/>
        <v>45.902999999999999</v>
      </c>
      <c r="X60" s="15">
        <v>50</v>
      </c>
      <c r="Y60" s="16">
        <f t="shared" si="12"/>
        <v>6.5590048580702787</v>
      </c>
      <c r="Z60" s="13">
        <f t="shared" si="13"/>
        <v>0.89488704441975475</v>
      </c>
      <c r="AA60" s="13">
        <f>VLOOKUP(A:A,[1]TDSheet!$A:$AA,27,0)</f>
        <v>0</v>
      </c>
      <c r="AB60" s="13"/>
      <c r="AC60" s="13">
        <v>0</v>
      </c>
      <c r="AD60" s="13">
        <f>VLOOKUP(A:A,[1]TDSheet!$A:$AD,30,0)</f>
        <v>0</v>
      </c>
      <c r="AE60" s="13">
        <f>VLOOKUP(A:A,[1]TDSheet!$A:$AE,31,0)</f>
        <v>42.915599999999998</v>
      </c>
      <c r="AF60" s="13">
        <f>VLOOKUP(A:A,[1]TDSheet!$A:$AF,32,0)</f>
        <v>38.898000000000003</v>
      </c>
      <c r="AG60" s="13">
        <f>VLOOKUP(A:A,[1]TDSheet!$A:$AG,33,0)</f>
        <v>41.327000000000005</v>
      </c>
      <c r="AH60" s="13">
        <f>VLOOKUP(A:A,[4]TDSheet!$A:$D,4,0)</f>
        <v>29.315000000000001</v>
      </c>
      <c r="AI60" s="13">
        <f>VLOOKUP(A:A,[1]TDSheet!$A:$AI,35,0)</f>
        <v>0</v>
      </c>
      <c r="AJ60" s="13">
        <f t="shared" si="14"/>
        <v>50</v>
      </c>
      <c r="AK60" s="13">
        <f t="shared" si="15"/>
        <v>0</v>
      </c>
      <c r="AL60" s="13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837</v>
      </c>
      <c r="D61" s="8">
        <v>4470</v>
      </c>
      <c r="E61" s="8">
        <v>3083</v>
      </c>
      <c r="F61" s="8">
        <v>718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3127</v>
      </c>
      <c r="K61" s="13">
        <f t="shared" si="10"/>
        <v>-44</v>
      </c>
      <c r="L61" s="13">
        <f>VLOOKUP(A:A,[1]TDSheet!$A:$L,12,0)</f>
        <v>500</v>
      </c>
      <c r="M61" s="13">
        <f>VLOOKUP(A:A,[1]TDSheet!$A:$M,13,0)</f>
        <v>700</v>
      </c>
      <c r="N61" s="13">
        <f>VLOOKUP(A:A,[1]TDSheet!$A:$X,24,0)</f>
        <v>900</v>
      </c>
      <c r="O61" s="13">
        <f>VLOOKUP(A:A,[3]TDSheet!$A:$C,3,0)</f>
        <v>250</v>
      </c>
      <c r="P61" s="13"/>
      <c r="Q61" s="13"/>
      <c r="R61" s="13"/>
      <c r="S61" s="13"/>
      <c r="T61" s="13"/>
      <c r="U61" s="13"/>
      <c r="V61" s="13"/>
      <c r="W61" s="13">
        <f t="shared" si="11"/>
        <v>567.4</v>
      </c>
      <c r="X61" s="15">
        <v>900</v>
      </c>
      <c r="Y61" s="16">
        <f t="shared" si="12"/>
        <v>6.5526965103983086</v>
      </c>
      <c r="Z61" s="13">
        <f t="shared" si="13"/>
        <v>1.2654212195981671</v>
      </c>
      <c r="AA61" s="13">
        <f>VLOOKUP(A:A,[1]TDSheet!$A:$AA,27,0)</f>
        <v>0</v>
      </c>
      <c r="AB61" s="13"/>
      <c r="AC61" s="13">
        <f>VLOOKUP(A:A,[5]TDSheet!$A:$D,4,0)</f>
        <v>246</v>
      </c>
      <c r="AD61" s="13">
        <f>VLOOKUP(A:A,[1]TDSheet!$A:$AD,30,0)</f>
        <v>0</v>
      </c>
      <c r="AE61" s="13">
        <f>VLOOKUP(A:A,[1]TDSheet!$A:$AE,31,0)</f>
        <v>493.4</v>
      </c>
      <c r="AF61" s="13">
        <f>VLOOKUP(A:A,[1]TDSheet!$A:$AF,32,0)</f>
        <v>513.6</v>
      </c>
      <c r="AG61" s="13">
        <f>VLOOKUP(A:A,[1]TDSheet!$A:$AG,33,0)</f>
        <v>539.6</v>
      </c>
      <c r="AH61" s="13">
        <f>VLOOKUP(A:A,[4]TDSheet!$A:$D,4,0)</f>
        <v>495</v>
      </c>
      <c r="AI61" s="13" t="e">
        <f>VLOOKUP(A:A,[1]TDSheet!$A:$AI,35,0)</f>
        <v>#N/A</v>
      </c>
      <c r="AJ61" s="13">
        <f t="shared" si="14"/>
        <v>360</v>
      </c>
      <c r="AK61" s="13">
        <f t="shared" si="15"/>
        <v>100</v>
      </c>
      <c r="AL61" s="13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1607</v>
      </c>
      <c r="D62" s="8">
        <v>5947</v>
      </c>
      <c r="E62" s="8">
        <v>3479</v>
      </c>
      <c r="F62" s="8">
        <v>1084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3508</v>
      </c>
      <c r="K62" s="13">
        <f t="shared" si="10"/>
        <v>-29</v>
      </c>
      <c r="L62" s="13">
        <f>VLOOKUP(A:A,[1]TDSheet!$A:$L,12,0)</f>
        <v>600</v>
      </c>
      <c r="M62" s="13">
        <f>VLOOKUP(A:A,[1]TDSheet!$A:$M,13,0)</f>
        <v>800</v>
      </c>
      <c r="N62" s="13">
        <f>VLOOKUP(A:A,[1]TDSheet!$A:$X,24,0)</f>
        <v>700</v>
      </c>
      <c r="O62" s="13">
        <f>VLOOKUP(A:A,[3]TDSheet!$A:$C,3,0)</f>
        <v>275</v>
      </c>
      <c r="P62" s="13"/>
      <c r="Q62" s="13"/>
      <c r="R62" s="13"/>
      <c r="S62" s="13"/>
      <c r="T62" s="13"/>
      <c r="U62" s="13"/>
      <c r="V62" s="13"/>
      <c r="W62" s="13">
        <f t="shared" si="11"/>
        <v>631</v>
      </c>
      <c r="X62" s="15">
        <v>1000</v>
      </c>
      <c r="Y62" s="16">
        <f t="shared" si="12"/>
        <v>6.6307448494453247</v>
      </c>
      <c r="Z62" s="13">
        <f t="shared" si="13"/>
        <v>1.7179080824088748</v>
      </c>
      <c r="AA62" s="13">
        <f>VLOOKUP(A:A,[1]TDSheet!$A:$AA,27,0)</f>
        <v>0</v>
      </c>
      <c r="AB62" s="13"/>
      <c r="AC62" s="13">
        <f>VLOOKUP(A:A,[5]TDSheet!$A:$D,4,0)</f>
        <v>324</v>
      </c>
      <c r="AD62" s="13">
        <f>VLOOKUP(A:A,[1]TDSheet!$A:$AD,30,0)</f>
        <v>0</v>
      </c>
      <c r="AE62" s="13">
        <f>VLOOKUP(A:A,[1]TDSheet!$A:$AE,31,0)</f>
        <v>666</v>
      </c>
      <c r="AF62" s="13">
        <f>VLOOKUP(A:A,[1]TDSheet!$A:$AF,32,0)</f>
        <v>677.4</v>
      </c>
      <c r="AG62" s="13">
        <f>VLOOKUP(A:A,[1]TDSheet!$A:$AG,33,0)</f>
        <v>654</v>
      </c>
      <c r="AH62" s="13">
        <f>VLOOKUP(A:A,[4]TDSheet!$A:$D,4,0)</f>
        <v>594</v>
      </c>
      <c r="AI62" s="13" t="e">
        <f>VLOOKUP(A:A,[1]TDSheet!$A:$AI,35,0)</f>
        <v>#N/A</v>
      </c>
      <c r="AJ62" s="13">
        <f t="shared" si="14"/>
        <v>400</v>
      </c>
      <c r="AK62" s="13">
        <f t="shared" si="15"/>
        <v>110</v>
      </c>
      <c r="AL62" s="13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51.804000000000002</v>
      </c>
      <c r="D63" s="8">
        <v>245.57</v>
      </c>
      <c r="E63" s="8">
        <v>68.64</v>
      </c>
      <c r="F63" s="8">
        <v>65.033000000000001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70.256</v>
      </c>
      <c r="K63" s="13">
        <f t="shared" si="10"/>
        <v>-1.6159999999999997</v>
      </c>
      <c r="L63" s="13">
        <f>VLOOKUP(A:A,[1]TDSheet!$A:$L,12,0)</f>
        <v>20</v>
      </c>
      <c r="M63" s="13">
        <f>VLOOKUP(A:A,[1]TDSheet!$A:$M,13,0)</f>
        <v>20</v>
      </c>
      <c r="N63" s="13">
        <f>VLOOKUP(A:A,[1]TDSheet!$A:$X,24,0)</f>
        <v>0</v>
      </c>
      <c r="O63" s="13">
        <f>VLOOKUP(A:A,[3]TDSheet!$A:$C,3,0)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13.728</v>
      </c>
      <c r="X63" s="15"/>
      <c r="Y63" s="16">
        <f t="shared" si="12"/>
        <v>7.651005244755245</v>
      </c>
      <c r="Z63" s="13">
        <f t="shared" si="13"/>
        <v>4.7372523310023311</v>
      </c>
      <c r="AA63" s="13">
        <f>VLOOKUP(A:A,[1]TDSheet!$A:$AA,27,0)</f>
        <v>0</v>
      </c>
      <c r="AB63" s="13"/>
      <c r="AC63" s="13">
        <v>0</v>
      </c>
      <c r="AD63" s="13">
        <f>VLOOKUP(A:A,[1]TDSheet!$A:$AD,30,0)</f>
        <v>0</v>
      </c>
      <c r="AE63" s="13">
        <f>VLOOKUP(A:A,[1]TDSheet!$A:$AE,31,0)</f>
        <v>14.801599999999999</v>
      </c>
      <c r="AF63" s="13">
        <f>VLOOKUP(A:A,[1]TDSheet!$A:$AF,32,0)</f>
        <v>12.298</v>
      </c>
      <c r="AG63" s="13">
        <f>VLOOKUP(A:A,[1]TDSheet!$A:$AG,33,0)</f>
        <v>15.300999999999998</v>
      </c>
      <c r="AH63" s="13">
        <f>VLOOKUP(A:A,[4]TDSheet!$A:$D,4,0)</f>
        <v>7.8650000000000002</v>
      </c>
      <c r="AI63" s="13">
        <f>VLOOKUP(A:A,[1]TDSheet!$A:$AI,35,0)</f>
        <v>0</v>
      </c>
      <c r="AJ63" s="13">
        <f t="shared" si="14"/>
        <v>0</v>
      </c>
      <c r="AK63" s="13">
        <f t="shared" si="15"/>
        <v>0</v>
      </c>
      <c r="AL63" s="13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806.56299999999999</v>
      </c>
      <c r="D64" s="8">
        <v>452.13499999999999</v>
      </c>
      <c r="E64" s="17">
        <v>476</v>
      </c>
      <c r="F64" s="18">
        <v>109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168.83199999999999</v>
      </c>
      <c r="K64" s="13">
        <f t="shared" si="10"/>
        <v>307.16800000000001</v>
      </c>
      <c r="L64" s="13">
        <f>VLOOKUP(A:A,[1]TDSheet!$A:$L,12,0)</f>
        <v>80</v>
      </c>
      <c r="M64" s="13">
        <f>VLOOKUP(A:A,[1]TDSheet!$A:$M,13,0)</f>
        <v>120</v>
      </c>
      <c r="N64" s="13">
        <f>VLOOKUP(A:A,[1]TDSheet!$A:$X,24,0)</f>
        <v>150</v>
      </c>
      <c r="O64" s="13">
        <f>VLOOKUP(A:A,[3]TDSheet!$A:$C,3,0)</f>
        <v>0</v>
      </c>
      <c r="P64" s="13"/>
      <c r="Q64" s="13"/>
      <c r="R64" s="13"/>
      <c r="S64" s="13"/>
      <c r="T64" s="13"/>
      <c r="U64" s="13"/>
      <c r="V64" s="13"/>
      <c r="W64" s="13">
        <f t="shared" si="11"/>
        <v>95.2</v>
      </c>
      <c r="X64" s="15">
        <v>200</v>
      </c>
      <c r="Y64" s="16">
        <f t="shared" si="12"/>
        <v>6.9222689075630246</v>
      </c>
      <c r="Z64" s="13">
        <f t="shared" si="13"/>
        <v>1.1449579831932772</v>
      </c>
      <c r="AA64" s="13">
        <f>VLOOKUP(A:A,[1]TDSheet!$A:$AA,27,0)</f>
        <v>0</v>
      </c>
      <c r="AB64" s="13"/>
      <c r="AC64" s="13">
        <v>0</v>
      </c>
      <c r="AD64" s="13">
        <f>VLOOKUP(A:A,[1]TDSheet!$A:$AD,30,0)</f>
        <v>0</v>
      </c>
      <c r="AE64" s="13">
        <f>VLOOKUP(A:A,[1]TDSheet!$A:$AE,31,0)</f>
        <v>70.599999999999994</v>
      </c>
      <c r="AF64" s="13">
        <f>VLOOKUP(A:A,[1]TDSheet!$A:$AF,32,0)</f>
        <v>86.4</v>
      </c>
      <c r="AG64" s="13">
        <f>VLOOKUP(A:A,[1]TDSheet!$A:$AG,33,0)</f>
        <v>84.6126</v>
      </c>
      <c r="AH64" s="13">
        <f>VLOOKUP(A:A,[4]TDSheet!$A:$D,4,0)</f>
        <v>49.335000000000001</v>
      </c>
      <c r="AI64" s="13">
        <f>VLOOKUP(A:A,[1]TDSheet!$A:$AI,35,0)</f>
        <v>0</v>
      </c>
      <c r="AJ64" s="13">
        <f t="shared" si="14"/>
        <v>200</v>
      </c>
      <c r="AK64" s="13">
        <f t="shared" si="15"/>
        <v>0</v>
      </c>
      <c r="AL64" s="13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340</v>
      </c>
      <c r="D65" s="8">
        <v>4492</v>
      </c>
      <c r="E65" s="8">
        <v>1586</v>
      </c>
      <c r="F65" s="8">
        <v>224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1619</v>
      </c>
      <c r="K65" s="13">
        <f t="shared" si="10"/>
        <v>-33</v>
      </c>
      <c r="L65" s="13">
        <f>VLOOKUP(A:A,[1]TDSheet!$A:$L,12,0)</f>
        <v>300</v>
      </c>
      <c r="M65" s="13">
        <f>VLOOKUP(A:A,[1]TDSheet!$A:$M,13,0)</f>
        <v>350</v>
      </c>
      <c r="N65" s="13">
        <f>VLOOKUP(A:A,[1]TDSheet!$A:$X,24,0)</f>
        <v>350</v>
      </c>
      <c r="O65" s="13">
        <f>VLOOKUP(A:A,[3]TDSheet!$A:$C,3,0)</f>
        <v>165</v>
      </c>
      <c r="P65" s="13"/>
      <c r="Q65" s="13"/>
      <c r="R65" s="13"/>
      <c r="S65" s="13"/>
      <c r="T65" s="13"/>
      <c r="U65" s="13"/>
      <c r="V65" s="13"/>
      <c r="W65" s="13">
        <f t="shared" si="11"/>
        <v>256</v>
      </c>
      <c r="X65" s="15">
        <v>500</v>
      </c>
      <c r="Y65" s="16">
        <f t="shared" si="12"/>
        <v>6.734375</v>
      </c>
      <c r="Z65" s="13">
        <f t="shared" si="13"/>
        <v>0.875</v>
      </c>
      <c r="AA65" s="13">
        <f>VLOOKUP(A:A,[1]TDSheet!$A:$AA,27,0)</f>
        <v>0</v>
      </c>
      <c r="AB65" s="13"/>
      <c r="AC65" s="13">
        <f>VLOOKUP(A:A,[5]TDSheet!$A:$D,4,0)</f>
        <v>306</v>
      </c>
      <c r="AD65" s="13">
        <f>VLOOKUP(A:A,[1]TDSheet!$A:$AD,30,0)</f>
        <v>0</v>
      </c>
      <c r="AE65" s="13">
        <f>VLOOKUP(A:A,[1]TDSheet!$A:$AE,31,0)</f>
        <v>234.8</v>
      </c>
      <c r="AF65" s="13">
        <f>VLOOKUP(A:A,[1]TDSheet!$A:$AF,32,0)</f>
        <v>229.4</v>
      </c>
      <c r="AG65" s="13">
        <f>VLOOKUP(A:A,[1]TDSheet!$A:$AG,33,0)</f>
        <v>264.39999999999998</v>
      </c>
      <c r="AH65" s="13">
        <f>VLOOKUP(A:A,[4]TDSheet!$A:$D,4,0)</f>
        <v>284</v>
      </c>
      <c r="AI65" s="13">
        <f>VLOOKUP(A:A,[1]TDSheet!$A:$AI,35,0)</f>
        <v>0</v>
      </c>
      <c r="AJ65" s="13">
        <f t="shared" si="14"/>
        <v>175</v>
      </c>
      <c r="AK65" s="13">
        <f t="shared" si="15"/>
        <v>57.749999999999993</v>
      </c>
      <c r="AL65" s="13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390</v>
      </c>
      <c r="D66" s="8">
        <v>5833</v>
      </c>
      <c r="E66" s="8">
        <v>1997</v>
      </c>
      <c r="F66" s="8">
        <v>518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2027</v>
      </c>
      <c r="K66" s="13">
        <f t="shared" si="10"/>
        <v>-30</v>
      </c>
      <c r="L66" s="13">
        <f>VLOOKUP(A:A,[1]TDSheet!$A:$L,12,0)</f>
        <v>300</v>
      </c>
      <c r="M66" s="13">
        <f>VLOOKUP(A:A,[1]TDSheet!$A:$M,13,0)</f>
        <v>450</v>
      </c>
      <c r="N66" s="13">
        <f>VLOOKUP(A:A,[1]TDSheet!$A:$X,24,0)</f>
        <v>400</v>
      </c>
      <c r="O66" s="13">
        <f>VLOOKUP(A:A,[3]TDSheet!$A:$C,3,0)</f>
        <v>165</v>
      </c>
      <c r="P66" s="13"/>
      <c r="Q66" s="13"/>
      <c r="R66" s="13"/>
      <c r="S66" s="13"/>
      <c r="T66" s="13"/>
      <c r="U66" s="13"/>
      <c r="V66" s="13"/>
      <c r="W66" s="13">
        <f t="shared" si="11"/>
        <v>338.2</v>
      </c>
      <c r="X66" s="15">
        <v>600</v>
      </c>
      <c r="Y66" s="16">
        <f t="shared" si="12"/>
        <v>6.7060910703725609</v>
      </c>
      <c r="Z66" s="13">
        <f t="shared" si="13"/>
        <v>1.53163808397398</v>
      </c>
      <c r="AA66" s="13">
        <f>VLOOKUP(A:A,[1]TDSheet!$A:$AA,27,0)</f>
        <v>0</v>
      </c>
      <c r="AB66" s="13"/>
      <c r="AC66" s="13">
        <f>VLOOKUP(A:A,[5]TDSheet!$A:$D,4,0)</f>
        <v>306</v>
      </c>
      <c r="AD66" s="13">
        <f>VLOOKUP(A:A,[1]TDSheet!$A:$AD,30,0)</f>
        <v>0</v>
      </c>
      <c r="AE66" s="13">
        <f>VLOOKUP(A:A,[1]TDSheet!$A:$AE,31,0)</f>
        <v>325.60000000000002</v>
      </c>
      <c r="AF66" s="13">
        <f>VLOOKUP(A:A,[1]TDSheet!$A:$AF,32,0)</f>
        <v>286.8</v>
      </c>
      <c r="AG66" s="13">
        <f>VLOOKUP(A:A,[1]TDSheet!$A:$AG,33,0)</f>
        <v>348.6</v>
      </c>
      <c r="AH66" s="13">
        <f>VLOOKUP(A:A,[4]TDSheet!$A:$D,4,0)</f>
        <v>328</v>
      </c>
      <c r="AI66" s="13">
        <f>VLOOKUP(A:A,[1]TDSheet!$A:$AI,35,0)</f>
        <v>0</v>
      </c>
      <c r="AJ66" s="13">
        <f t="shared" si="14"/>
        <v>210</v>
      </c>
      <c r="AK66" s="13">
        <f t="shared" si="15"/>
        <v>57.749999999999993</v>
      </c>
      <c r="AL66" s="13"/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341</v>
      </c>
      <c r="D67" s="8">
        <v>2576</v>
      </c>
      <c r="E67" s="8">
        <v>1250</v>
      </c>
      <c r="F67" s="8">
        <v>10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1318</v>
      </c>
      <c r="K67" s="13">
        <f t="shared" si="10"/>
        <v>-68</v>
      </c>
      <c r="L67" s="13">
        <f>VLOOKUP(A:A,[1]TDSheet!$A:$L,12,0)</f>
        <v>500</v>
      </c>
      <c r="M67" s="13">
        <f>VLOOKUP(A:A,[1]TDSheet!$A:$M,13,0)</f>
        <v>250</v>
      </c>
      <c r="N67" s="13">
        <f>VLOOKUP(A:A,[1]TDSheet!$A:$X,24,0)</f>
        <v>200</v>
      </c>
      <c r="O67" s="13">
        <f>VLOOKUP(A:A,[3]TDSheet!$A:$C,3,0)</f>
        <v>120</v>
      </c>
      <c r="P67" s="13"/>
      <c r="Q67" s="13"/>
      <c r="R67" s="13"/>
      <c r="S67" s="13"/>
      <c r="T67" s="13"/>
      <c r="U67" s="13"/>
      <c r="V67" s="13"/>
      <c r="W67" s="13">
        <f t="shared" si="11"/>
        <v>202</v>
      </c>
      <c r="X67" s="15">
        <v>350</v>
      </c>
      <c r="Y67" s="16">
        <f t="shared" si="12"/>
        <v>6.4851485148514856</v>
      </c>
      <c r="Z67" s="13">
        <f t="shared" si="13"/>
        <v>4.9504950495049507E-2</v>
      </c>
      <c r="AA67" s="13">
        <f>VLOOKUP(A:A,[1]TDSheet!$A:$AA,27,0)</f>
        <v>0</v>
      </c>
      <c r="AB67" s="13"/>
      <c r="AC67" s="13">
        <f>VLOOKUP(A:A,[5]TDSheet!$A:$D,4,0)</f>
        <v>240</v>
      </c>
      <c r="AD67" s="13">
        <f>VLOOKUP(A:A,[1]TDSheet!$A:$AD,30,0)</f>
        <v>0</v>
      </c>
      <c r="AE67" s="13">
        <f>VLOOKUP(A:A,[1]TDSheet!$A:$AE,31,0)</f>
        <v>192.4</v>
      </c>
      <c r="AF67" s="13">
        <f>VLOOKUP(A:A,[1]TDSheet!$A:$AF,32,0)</f>
        <v>191.4</v>
      </c>
      <c r="AG67" s="13">
        <f>VLOOKUP(A:A,[1]TDSheet!$A:$AG,33,0)</f>
        <v>210.2</v>
      </c>
      <c r="AH67" s="13">
        <f>VLOOKUP(A:A,[4]TDSheet!$A:$D,4,0)</f>
        <v>235</v>
      </c>
      <c r="AI67" s="13" t="str">
        <f>VLOOKUP(A:A,[1]TDSheet!$A:$AI,35,0)</f>
        <v>м-300</v>
      </c>
      <c r="AJ67" s="13">
        <f t="shared" si="14"/>
        <v>140</v>
      </c>
      <c r="AK67" s="13">
        <f t="shared" si="15"/>
        <v>48</v>
      </c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49.337000000000003</v>
      </c>
      <c r="D68" s="8">
        <v>860.11800000000005</v>
      </c>
      <c r="E68" s="8">
        <v>492.608</v>
      </c>
      <c r="F68" s="8">
        <v>121.155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520.10500000000002</v>
      </c>
      <c r="K68" s="13">
        <f t="shared" si="10"/>
        <v>-27.497000000000014</v>
      </c>
      <c r="L68" s="13">
        <f>VLOOKUP(A:A,[1]TDSheet!$A:$L,12,0)</f>
        <v>40</v>
      </c>
      <c r="M68" s="13">
        <f>VLOOKUP(A:A,[1]TDSheet!$A:$M,13,0)</f>
        <v>70</v>
      </c>
      <c r="N68" s="13">
        <f>VLOOKUP(A:A,[1]TDSheet!$A:$X,24,0)</f>
        <v>50</v>
      </c>
      <c r="O68" s="13">
        <f>VLOOKUP(A:A,[3]TDSheet!$A:$C,3,0)</f>
        <v>73</v>
      </c>
      <c r="P68" s="13"/>
      <c r="Q68" s="13"/>
      <c r="R68" s="13"/>
      <c r="S68" s="13"/>
      <c r="T68" s="13"/>
      <c r="U68" s="13"/>
      <c r="V68" s="13"/>
      <c r="W68" s="13">
        <f t="shared" si="11"/>
        <v>43.781799999999997</v>
      </c>
      <c r="X68" s="15">
        <v>30</v>
      </c>
      <c r="Y68" s="16">
        <f t="shared" si="12"/>
        <v>7.106948549397238</v>
      </c>
      <c r="Z68" s="13">
        <f t="shared" si="13"/>
        <v>2.7672457505173385</v>
      </c>
      <c r="AA68" s="13">
        <f>VLOOKUP(A:A,[1]TDSheet!$A:$AA,27,0)</f>
        <v>97.197000000000003</v>
      </c>
      <c r="AB68" s="13"/>
      <c r="AC68" s="13">
        <f>VLOOKUP(A:A,[5]TDSheet!$A:$D,4,0)</f>
        <v>176.50200000000001</v>
      </c>
      <c r="AD68" s="13">
        <f>VLOOKUP(A:A,[1]TDSheet!$A:$AD,30,0)</f>
        <v>0</v>
      </c>
      <c r="AE68" s="13">
        <f>VLOOKUP(A:A,[1]TDSheet!$A:$AE,31,0)</f>
        <v>30.448199999999996</v>
      </c>
      <c r="AF68" s="13">
        <f>VLOOKUP(A:A,[1]TDSheet!$A:$AF,32,0)</f>
        <v>38.183399999999999</v>
      </c>
      <c r="AG68" s="13">
        <f>VLOOKUP(A:A,[1]TDSheet!$A:$AG,33,0)</f>
        <v>46.734200000000001</v>
      </c>
      <c r="AH68" s="13">
        <f>VLOOKUP(A:A,[4]TDSheet!$A:$D,4,0)</f>
        <v>33.575000000000003</v>
      </c>
      <c r="AI68" s="13" t="e">
        <f>VLOOKUP(A:A,[1]TDSheet!$A:$AI,35,0)</f>
        <v>#N/A</v>
      </c>
      <c r="AJ68" s="13">
        <f t="shared" si="14"/>
        <v>30</v>
      </c>
      <c r="AK68" s="13">
        <f t="shared" si="15"/>
        <v>73</v>
      </c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199.48500000000001</v>
      </c>
      <c r="D69" s="8">
        <v>1466.3879999999999</v>
      </c>
      <c r="E69" s="8">
        <v>981.29200000000003</v>
      </c>
      <c r="F69" s="8">
        <v>405.26100000000002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990.73900000000003</v>
      </c>
      <c r="K69" s="13">
        <f t="shared" si="10"/>
        <v>-9.4470000000000027</v>
      </c>
      <c r="L69" s="13">
        <f>VLOOKUP(A:A,[1]TDSheet!$A:$L,12,0)</f>
        <v>170</v>
      </c>
      <c r="M69" s="13">
        <f>VLOOKUP(A:A,[1]TDSheet!$A:$M,13,0)</f>
        <v>240</v>
      </c>
      <c r="N69" s="13">
        <f>VLOOKUP(A:A,[1]TDSheet!$A:$X,24,0)</f>
        <v>0</v>
      </c>
      <c r="O69" s="13">
        <f>VLOOKUP(A:A,[3]TDSheet!$A:$C,3,0)</f>
        <v>79</v>
      </c>
      <c r="P69" s="13"/>
      <c r="Q69" s="13"/>
      <c r="R69" s="13"/>
      <c r="S69" s="13"/>
      <c r="T69" s="13"/>
      <c r="U69" s="13"/>
      <c r="V69" s="13"/>
      <c r="W69" s="13">
        <f t="shared" si="11"/>
        <v>135.72399999999999</v>
      </c>
      <c r="X69" s="15">
        <v>100</v>
      </c>
      <c r="Y69" s="16">
        <f t="shared" si="12"/>
        <v>6.7435457251480946</v>
      </c>
      <c r="Z69" s="13">
        <f t="shared" si="13"/>
        <v>2.9859199552032067</v>
      </c>
      <c r="AA69" s="13">
        <f>VLOOKUP(A:A,[1]TDSheet!$A:$AA,27,0)</f>
        <v>87.56</v>
      </c>
      <c r="AB69" s="13"/>
      <c r="AC69" s="13">
        <f>VLOOKUP(A:A,[5]TDSheet!$A:$D,4,0)</f>
        <v>215.11199999999999</v>
      </c>
      <c r="AD69" s="13">
        <f>VLOOKUP(A:A,[1]TDSheet!$A:$AD,30,0)</f>
        <v>0</v>
      </c>
      <c r="AE69" s="13">
        <f>VLOOKUP(A:A,[1]TDSheet!$A:$AE,31,0)</f>
        <v>157.24039999999999</v>
      </c>
      <c r="AF69" s="13">
        <f>VLOOKUP(A:A,[1]TDSheet!$A:$AF,32,0)</f>
        <v>168.529</v>
      </c>
      <c r="AG69" s="13">
        <f>VLOOKUP(A:A,[1]TDSheet!$A:$AG,33,0)</f>
        <v>161.79500000000002</v>
      </c>
      <c r="AH69" s="13">
        <f>VLOOKUP(A:A,[4]TDSheet!$A:$D,4,0)</f>
        <v>85.364999999999995</v>
      </c>
      <c r="AI69" s="13" t="str">
        <f>VLOOKUP(A:A,[1]TDSheet!$A:$AI,35,0)</f>
        <v>оконч</v>
      </c>
      <c r="AJ69" s="13">
        <f t="shared" si="14"/>
        <v>100</v>
      </c>
      <c r="AK69" s="13">
        <f t="shared" si="15"/>
        <v>79</v>
      </c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20.509</v>
      </c>
      <c r="D70" s="8">
        <v>181.21799999999999</v>
      </c>
      <c r="E70" s="8">
        <v>67.501999999999995</v>
      </c>
      <c r="F70" s="8">
        <v>61.06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69.635999999999996</v>
      </c>
      <c r="K70" s="13">
        <f t="shared" si="10"/>
        <v>-2.1340000000000003</v>
      </c>
      <c r="L70" s="13">
        <f>VLOOKUP(A:A,[1]TDSheet!$A:$L,12,0)</f>
        <v>20</v>
      </c>
      <c r="M70" s="13">
        <f>VLOOKUP(A:A,[1]TDSheet!$A:$M,13,0)</f>
        <v>20</v>
      </c>
      <c r="N70" s="13">
        <f>VLOOKUP(A:A,[1]TDSheet!$A:$X,24,0)</f>
        <v>0</v>
      </c>
      <c r="O70" s="13">
        <f>VLOOKUP(A:A,[3]TDSheet!$A:$C,3,0)</f>
        <v>30</v>
      </c>
      <c r="P70" s="13"/>
      <c r="Q70" s="13"/>
      <c r="R70" s="13"/>
      <c r="S70" s="13"/>
      <c r="T70" s="13"/>
      <c r="U70" s="13"/>
      <c r="V70" s="13"/>
      <c r="W70" s="13">
        <f t="shared" si="11"/>
        <v>13.500399999999999</v>
      </c>
      <c r="X70" s="15"/>
      <c r="Y70" s="16">
        <f t="shared" si="12"/>
        <v>7.4857041272851186</v>
      </c>
      <c r="Z70" s="13">
        <f t="shared" si="13"/>
        <v>4.5228289532162016</v>
      </c>
      <c r="AA70" s="13">
        <f>VLOOKUP(A:A,[1]TDSheet!$A:$AA,27,0)</f>
        <v>0</v>
      </c>
      <c r="AB70" s="13"/>
      <c r="AC70" s="13">
        <v>0</v>
      </c>
      <c r="AD70" s="13">
        <f>VLOOKUP(A:A,[1]TDSheet!$A:$AD,30,0)</f>
        <v>0</v>
      </c>
      <c r="AE70" s="13">
        <f>VLOOKUP(A:A,[1]TDSheet!$A:$AE,31,0)</f>
        <v>14.3888</v>
      </c>
      <c r="AF70" s="13">
        <f>VLOOKUP(A:A,[1]TDSheet!$A:$AF,32,0)</f>
        <v>16.8</v>
      </c>
      <c r="AG70" s="13">
        <f>VLOOKUP(A:A,[1]TDSheet!$A:$AG,33,0)</f>
        <v>15.900399999999999</v>
      </c>
      <c r="AH70" s="13">
        <f>VLOOKUP(A:A,[4]TDSheet!$A:$D,4,0)</f>
        <v>12</v>
      </c>
      <c r="AI70" s="13" t="str">
        <f>VLOOKUP(A:A,[1]TDSheet!$A:$AI,35,0)</f>
        <v>увел</v>
      </c>
      <c r="AJ70" s="13">
        <f t="shared" si="14"/>
        <v>0</v>
      </c>
      <c r="AK70" s="13">
        <f t="shared" si="15"/>
        <v>30</v>
      </c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1242.365</v>
      </c>
      <c r="D71" s="8">
        <v>5558.4690000000001</v>
      </c>
      <c r="E71" s="8">
        <v>3397.087</v>
      </c>
      <c r="F71" s="8">
        <v>388.51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3416.91</v>
      </c>
      <c r="K71" s="13">
        <f t="shared" si="10"/>
        <v>-19.822999999999865</v>
      </c>
      <c r="L71" s="13">
        <f>VLOOKUP(A:A,[1]TDSheet!$A:$L,12,0)</f>
        <v>400</v>
      </c>
      <c r="M71" s="13">
        <f>VLOOKUP(A:A,[1]TDSheet!$A:$M,13,0)</f>
        <v>600</v>
      </c>
      <c r="N71" s="13">
        <f>VLOOKUP(A:A,[1]TDSheet!$A:$X,24,0)</f>
        <v>1000</v>
      </c>
      <c r="O71" s="13">
        <f>VLOOKUP(A:A,[3]TDSheet!$A:$C,3,0)</f>
        <v>650</v>
      </c>
      <c r="P71" s="13"/>
      <c r="Q71" s="13"/>
      <c r="R71" s="13"/>
      <c r="S71" s="13"/>
      <c r="T71" s="13"/>
      <c r="U71" s="13"/>
      <c r="V71" s="13"/>
      <c r="W71" s="13">
        <f t="shared" si="11"/>
        <v>454.01399999999995</v>
      </c>
      <c r="X71" s="15">
        <v>600</v>
      </c>
      <c r="Y71" s="16">
        <f t="shared" si="12"/>
        <v>6.5824181633165511</v>
      </c>
      <c r="Z71" s="13">
        <f t="shared" si="13"/>
        <v>0.85572251075958017</v>
      </c>
      <c r="AA71" s="13">
        <f>VLOOKUP(A:A,[1]TDSheet!$A:$AA,27,0)</f>
        <v>0</v>
      </c>
      <c r="AB71" s="13"/>
      <c r="AC71" s="13">
        <f>VLOOKUP(A:A,[5]TDSheet!$A:$D,4,0)</f>
        <v>1127.0170000000001</v>
      </c>
      <c r="AD71" s="13">
        <f>VLOOKUP(A:A,[1]TDSheet!$A:$AD,30,0)</f>
        <v>0</v>
      </c>
      <c r="AE71" s="13">
        <f>VLOOKUP(A:A,[1]TDSheet!$A:$AE,31,0)</f>
        <v>367.93340000000001</v>
      </c>
      <c r="AF71" s="13">
        <f>VLOOKUP(A:A,[1]TDSheet!$A:$AF,32,0)</f>
        <v>411.86</v>
      </c>
      <c r="AG71" s="13">
        <f>VLOOKUP(A:A,[1]TDSheet!$A:$AG,33,0)</f>
        <v>418.28959999999995</v>
      </c>
      <c r="AH71" s="13">
        <f>VLOOKUP(A:A,[4]TDSheet!$A:$D,4,0)</f>
        <v>205.2</v>
      </c>
      <c r="AI71" s="13" t="str">
        <f>VLOOKUP(A:A,[1]TDSheet!$A:$AI,35,0)</f>
        <v>апр яб</v>
      </c>
      <c r="AJ71" s="13">
        <f t="shared" si="14"/>
        <v>600</v>
      </c>
      <c r="AK71" s="13">
        <f t="shared" si="15"/>
        <v>650</v>
      </c>
      <c r="AL71" s="13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273</v>
      </c>
      <c r="D72" s="8">
        <v>15170</v>
      </c>
      <c r="E72" s="8">
        <v>3891</v>
      </c>
      <c r="F72" s="8">
        <v>1667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4497</v>
      </c>
      <c r="K72" s="13">
        <f t="shared" ref="K72:K119" si="16">E72-J72</f>
        <v>-606</v>
      </c>
      <c r="L72" s="13">
        <f>VLOOKUP(A:A,[1]TDSheet!$A:$L,12,0)</f>
        <v>800</v>
      </c>
      <c r="M72" s="13">
        <f>VLOOKUP(A:A,[1]TDSheet!$A:$M,13,0)</f>
        <v>800</v>
      </c>
      <c r="N72" s="13">
        <f>VLOOKUP(A:A,[1]TDSheet!$A:$X,24,0)</f>
        <v>0</v>
      </c>
      <c r="O72" s="13">
        <f>VLOOKUP(A:A,[3]TDSheet!$A:$C,3,0)</f>
        <v>405</v>
      </c>
      <c r="P72" s="13"/>
      <c r="Q72" s="13"/>
      <c r="R72" s="13"/>
      <c r="S72" s="13"/>
      <c r="T72" s="13"/>
      <c r="U72" s="13"/>
      <c r="V72" s="13"/>
      <c r="W72" s="13">
        <f t="shared" ref="W72:W119" si="17">(E72-AA72-AC72-AD72)/5</f>
        <v>622.20000000000005</v>
      </c>
      <c r="X72" s="15">
        <v>800</v>
      </c>
      <c r="Y72" s="16">
        <f t="shared" ref="Y72:Y119" si="18">(F72+L72+M72+N72+X72)/W72</f>
        <v>6.5364834458373506</v>
      </c>
      <c r="Z72" s="13">
        <f t="shared" ref="Z72:Z119" si="19">F72/W72</f>
        <v>2.6792028286724525</v>
      </c>
      <c r="AA72" s="13">
        <f>VLOOKUP(A:A,[1]TDSheet!$A:$AA,27,0)</f>
        <v>0</v>
      </c>
      <c r="AB72" s="13"/>
      <c r="AC72" s="13">
        <f>VLOOKUP(A:A,[5]TDSheet!$A:$D,4,0)</f>
        <v>780</v>
      </c>
      <c r="AD72" s="13">
        <f>VLOOKUP(A:A,[1]TDSheet!$A:$AD,30,0)</f>
        <v>0</v>
      </c>
      <c r="AE72" s="13">
        <f>VLOOKUP(A:A,[1]TDSheet!$A:$AE,31,0)</f>
        <v>609.6</v>
      </c>
      <c r="AF72" s="13">
        <f>VLOOKUP(A:A,[1]TDSheet!$A:$AF,32,0)</f>
        <v>626.20000000000005</v>
      </c>
      <c r="AG72" s="13">
        <f>VLOOKUP(A:A,[1]TDSheet!$A:$AG,33,0)</f>
        <v>726.2</v>
      </c>
      <c r="AH72" s="13">
        <f>VLOOKUP(A:A,[4]TDSheet!$A:$D,4,0)</f>
        <v>678</v>
      </c>
      <c r="AI72" s="13" t="str">
        <f>VLOOKUP(A:A,[1]TDSheet!$A:$AI,35,0)</f>
        <v>оконч</v>
      </c>
      <c r="AJ72" s="13">
        <f t="shared" ref="AJ72:AJ119" si="20">X72*H72</f>
        <v>360</v>
      </c>
      <c r="AK72" s="13">
        <f t="shared" ref="AK72:AK119" si="21">O72*H72</f>
        <v>182.25</v>
      </c>
      <c r="AL72" s="13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2102</v>
      </c>
      <c r="D73" s="8">
        <v>5133</v>
      </c>
      <c r="E73" s="8">
        <v>4121</v>
      </c>
      <c r="F73" s="8">
        <v>1359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4147</v>
      </c>
      <c r="K73" s="13">
        <f t="shared" si="16"/>
        <v>-26</v>
      </c>
      <c r="L73" s="13">
        <f>VLOOKUP(A:A,[1]TDSheet!$A:$L,12,0)</f>
        <v>800</v>
      </c>
      <c r="M73" s="13">
        <f>VLOOKUP(A:A,[1]TDSheet!$A:$M,13,0)</f>
        <v>1000</v>
      </c>
      <c r="N73" s="13">
        <f>VLOOKUP(A:A,[1]TDSheet!$A:$X,24,0)</f>
        <v>1000</v>
      </c>
      <c r="O73" s="13">
        <f>VLOOKUP(A:A,[3]TDSheet!$A:$C,3,0)</f>
        <v>370</v>
      </c>
      <c r="P73" s="13"/>
      <c r="Q73" s="13"/>
      <c r="R73" s="13"/>
      <c r="S73" s="13"/>
      <c r="T73" s="13"/>
      <c r="U73" s="13"/>
      <c r="V73" s="13"/>
      <c r="W73" s="13">
        <f t="shared" si="17"/>
        <v>632.20000000000005</v>
      </c>
      <c r="X73" s="15">
        <v>800</v>
      </c>
      <c r="Y73" s="16">
        <f t="shared" si="18"/>
        <v>7.8440366972477058</v>
      </c>
      <c r="Z73" s="13">
        <f t="shared" si="19"/>
        <v>2.1496361910787725</v>
      </c>
      <c r="AA73" s="13">
        <f>VLOOKUP(A:A,[1]TDSheet!$A:$AA,27,0)</f>
        <v>0</v>
      </c>
      <c r="AB73" s="13"/>
      <c r="AC73" s="13">
        <f>VLOOKUP(A:A,[5]TDSheet!$A:$D,4,0)</f>
        <v>650</v>
      </c>
      <c r="AD73" s="13">
        <f>VLOOKUP(A:A,[1]TDSheet!$A:$AD,30,0)</f>
        <v>310</v>
      </c>
      <c r="AE73" s="13">
        <f>VLOOKUP(A:A,[1]TDSheet!$A:$AE,31,0)</f>
        <v>640.6</v>
      </c>
      <c r="AF73" s="13">
        <f>VLOOKUP(A:A,[1]TDSheet!$A:$AF,32,0)</f>
        <v>598.20000000000005</v>
      </c>
      <c r="AG73" s="13">
        <f>VLOOKUP(A:A,[1]TDSheet!$A:$AG,33,0)</f>
        <v>655.6</v>
      </c>
      <c r="AH73" s="13">
        <f>VLOOKUP(A:A,[4]TDSheet!$A:$D,4,0)</f>
        <v>456</v>
      </c>
      <c r="AI73" s="13" t="str">
        <f>VLOOKUP(A:A,[1]TDSheet!$A:$AI,35,0)</f>
        <v>апр яб</v>
      </c>
      <c r="AJ73" s="13">
        <f t="shared" si="20"/>
        <v>360</v>
      </c>
      <c r="AK73" s="13">
        <f t="shared" si="21"/>
        <v>166.5</v>
      </c>
      <c r="AL73" s="13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518</v>
      </c>
      <c r="D74" s="8">
        <v>4293</v>
      </c>
      <c r="E74" s="8">
        <v>958</v>
      </c>
      <c r="F74" s="8">
        <v>50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1292</v>
      </c>
      <c r="K74" s="13">
        <f t="shared" si="16"/>
        <v>-334</v>
      </c>
      <c r="L74" s="13">
        <f>VLOOKUP(A:A,[1]TDSheet!$A:$L,12,0)</f>
        <v>150</v>
      </c>
      <c r="M74" s="13">
        <f>VLOOKUP(A:A,[1]TDSheet!$A:$M,13,0)</f>
        <v>150</v>
      </c>
      <c r="N74" s="13">
        <f>VLOOKUP(A:A,[1]TDSheet!$A:$X,24,0)</f>
        <v>300</v>
      </c>
      <c r="O74" s="13">
        <f>VLOOKUP(A:A,[3]TDSheet!$A:$C,3,0)</f>
        <v>71</v>
      </c>
      <c r="P74" s="13"/>
      <c r="Q74" s="13"/>
      <c r="R74" s="13"/>
      <c r="S74" s="13"/>
      <c r="T74" s="13"/>
      <c r="U74" s="13"/>
      <c r="V74" s="13"/>
      <c r="W74" s="13">
        <f t="shared" si="17"/>
        <v>162.80000000000001</v>
      </c>
      <c r="X74" s="15">
        <v>400</v>
      </c>
      <c r="Y74" s="16">
        <f t="shared" si="18"/>
        <v>6.4496314496314495</v>
      </c>
      <c r="Z74" s="13">
        <f t="shared" si="19"/>
        <v>0.30712530712530711</v>
      </c>
      <c r="AA74" s="13">
        <f>VLOOKUP(A:A,[1]TDSheet!$A:$AA,27,0)</f>
        <v>0</v>
      </c>
      <c r="AB74" s="13"/>
      <c r="AC74" s="13">
        <f>VLOOKUP(A:A,[5]TDSheet!$A:$D,4,0)</f>
        <v>144</v>
      </c>
      <c r="AD74" s="13">
        <f>VLOOKUP(A:A,[1]TDSheet!$A:$AD,30,0)</f>
        <v>0</v>
      </c>
      <c r="AE74" s="13">
        <f>VLOOKUP(A:A,[1]TDSheet!$A:$AE,31,0)</f>
        <v>207.6</v>
      </c>
      <c r="AF74" s="13">
        <f>VLOOKUP(A:A,[1]TDSheet!$A:$AF,32,0)</f>
        <v>194.4</v>
      </c>
      <c r="AG74" s="13">
        <f>VLOOKUP(A:A,[1]TDSheet!$A:$AG,33,0)</f>
        <v>136.80000000000001</v>
      </c>
      <c r="AH74" s="13">
        <f>VLOOKUP(A:A,[4]TDSheet!$A:$D,4,0)</f>
        <v>187</v>
      </c>
      <c r="AI74" s="13" t="str">
        <f>VLOOKUP(A:A,[1]TDSheet!$A:$AI,35,0)</f>
        <v>оконч</v>
      </c>
      <c r="AJ74" s="13">
        <f t="shared" si="20"/>
        <v>180</v>
      </c>
      <c r="AK74" s="13">
        <f t="shared" si="21"/>
        <v>31.95</v>
      </c>
      <c r="AL74" s="13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69</v>
      </c>
      <c r="D75" s="8">
        <v>1446</v>
      </c>
      <c r="E75" s="8">
        <v>606</v>
      </c>
      <c r="F75" s="8">
        <v>113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815</v>
      </c>
      <c r="K75" s="13">
        <f t="shared" si="16"/>
        <v>-209</v>
      </c>
      <c r="L75" s="13">
        <f>VLOOKUP(A:A,[1]TDSheet!$A:$L,12,0)</f>
        <v>70</v>
      </c>
      <c r="M75" s="13">
        <f>VLOOKUP(A:A,[1]TDSheet!$A:$M,13,0)</f>
        <v>70</v>
      </c>
      <c r="N75" s="13">
        <f>VLOOKUP(A:A,[1]TDSheet!$A:$X,24,0)</f>
        <v>90</v>
      </c>
      <c r="O75" s="13">
        <f>VLOOKUP(A:A,[3]TDSheet!$A:$C,3,0)</f>
        <v>96</v>
      </c>
      <c r="P75" s="13"/>
      <c r="Q75" s="13"/>
      <c r="R75" s="13"/>
      <c r="S75" s="13"/>
      <c r="T75" s="13"/>
      <c r="U75" s="13"/>
      <c r="V75" s="13"/>
      <c r="W75" s="13">
        <f t="shared" si="17"/>
        <v>76.8</v>
      </c>
      <c r="X75" s="15">
        <v>160</v>
      </c>
      <c r="Y75" s="16">
        <f t="shared" si="18"/>
        <v>6.549479166666667</v>
      </c>
      <c r="Z75" s="13">
        <f t="shared" si="19"/>
        <v>1.4713541666666667</v>
      </c>
      <c r="AA75" s="13">
        <f>VLOOKUP(A:A,[1]TDSheet!$A:$AA,27,0)</f>
        <v>0</v>
      </c>
      <c r="AB75" s="13"/>
      <c r="AC75" s="13">
        <f>VLOOKUP(A:A,[5]TDSheet!$A:$D,4,0)</f>
        <v>222</v>
      </c>
      <c r="AD75" s="13">
        <f>VLOOKUP(A:A,[1]TDSheet!$A:$AD,30,0)</f>
        <v>0</v>
      </c>
      <c r="AE75" s="13">
        <f>VLOOKUP(A:A,[1]TDSheet!$A:$AE,31,0)</f>
        <v>66</v>
      </c>
      <c r="AF75" s="13">
        <f>VLOOKUP(A:A,[1]TDSheet!$A:$AF,32,0)</f>
        <v>64.2</v>
      </c>
      <c r="AG75" s="13">
        <f>VLOOKUP(A:A,[1]TDSheet!$A:$AG,33,0)</f>
        <v>56</v>
      </c>
      <c r="AH75" s="13">
        <f>VLOOKUP(A:A,[4]TDSheet!$A:$D,4,0)</f>
        <v>68</v>
      </c>
      <c r="AI75" s="13" t="e">
        <f>VLOOKUP(A:A,[1]TDSheet!$A:$AI,35,0)</f>
        <v>#N/A</v>
      </c>
      <c r="AJ75" s="13">
        <f t="shared" si="20"/>
        <v>64</v>
      </c>
      <c r="AK75" s="13">
        <f t="shared" si="21"/>
        <v>38.400000000000006</v>
      </c>
      <c r="AL75" s="13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-44</v>
      </c>
      <c r="D76" s="8">
        <v>672</v>
      </c>
      <c r="E76" s="8">
        <v>574</v>
      </c>
      <c r="F76" s="8">
        <v>35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607</v>
      </c>
      <c r="K76" s="13">
        <f t="shared" si="16"/>
        <v>-33</v>
      </c>
      <c r="L76" s="13">
        <f>VLOOKUP(A:A,[1]TDSheet!$A:$L,12,0)</f>
        <v>0</v>
      </c>
      <c r="M76" s="13">
        <f>VLOOKUP(A:A,[1]TDSheet!$A:$M,13,0)</f>
        <v>80</v>
      </c>
      <c r="N76" s="13">
        <f>VLOOKUP(A:A,[1]TDSheet!$A:$X,24,0)</f>
        <v>250</v>
      </c>
      <c r="O76" s="13">
        <f>VLOOKUP(A:A,[3]TDSheet!$A:$C,3,0)</f>
        <v>85</v>
      </c>
      <c r="P76" s="13"/>
      <c r="Q76" s="13"/>
      <c r="R76" s="13"/>
      <c r="S76" s="13"/>
      <c r="T76" s="13"/>
      <c r="U76" s="13"/>
      <c r="V76" s="13"/>
      <c r="W76" s="13">
        <f t="shared" si="17"/>
        <v>86</v>
      </c>
      <c r="X76" s="15">
        <v>200</v>
      </c>
      <c r="Y76" s="16">
        <f t="shared" si="18"/>
        <v>6.5697674418604652</v>
      </c>
      <c r="Z76" s="13">
        <f t="shared" si="19"/>
        <v>0.40697674418604651</v>
      </c>
      <c r="AA76" s="13">
        <f>VLOOKUP(A:A,[1]TDSheet!$A:$AA,27,0)</f>
        <v>0</v>
      </c>
      <c r="AB76" s="13"/>
      <c r="AC76" s="13">
        <f>VLOOKUP(A:A,[5]TDSheet!$A:$D,4,0)</f>
        <v>144</v>
      </c>
      <c r="AD76" s="13">
        <f>VLOOKUP(A:A,[1]TDSheet!$A:$AD,30,0)</f>
        <v>0</v>
      </c>
      <c r="AE76" s="13">
        <f>VLOOKUP(A:A,[1]TDSheet!$A:$AE,31,0)</f>
        <v>68</v>
      </c>
      <c r="AF76" s="13">
        <f>VLOOKUP(A:A,[1]TDSheet!$A:$AF,32,0)</f>
        <v>67.8</v>
      </c>
      <c r="AG76" s="13">
        <f>VLOOKUP(A:A,[1]TDSheet!$A:$AG,33,0)</f>
        <v>72.599999999999994</v>
      </c>
      <c r="AH76" s="13">
        <f>VLOOKUP(A:A,[4]TDSheet!$A:$D,4,0)</f>
        <v>87</v>
      </c>
      <c r="AI76" s="13" t="e">
        <f>VLOOKUP(A:A,[1]TDSheet!$A:$AI,35,0)</f>
        <v>#N/A</v>
      </c>
      <c r="AJ76" s="13">
        <f t="shared" si="20"/>
        <v>80</v>
      </c>
      <c r="AK76" s="13">
        <f t="shared" si="21"/>
        <v>34</v>
      </c>
      <c r="AL76" s="13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1066.991</v>
      </c>
      <c r="D77" s="8">
        <v>3320.7750000000001</v>
      </c>
      <c r="E77" s="17">
        <v>1472</v>
      </c>
      <c r="F77" s="18">
        <v>1137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1040.027</v>
      </c>
      <c r="K77" s="13">
        <f t="shared" si="16"/>
        <v>431.97299999999996</v>
      </c>
      <c r="L77" s="13">
        <f>VLOOKUP(A:A,[1]TDSheet!$A:$L,12,0)</f>
        <v>100</v>
      </c>
      <c r="M77" s="13">
        <f>VLOOKUP(A:A,[1]TDSheet!$A:$M,13,0)</f>
        <v>200</v>
      </c>
      <c r="N77" s="13">
        <f>VLOOKUP(A:A,[1]TDSheet!$A:$X,24,0)</f>
        <v>200</v>
      </c>
      <c r="O77" s="13">
        <f>VLOOKUP(A:A,[3]TDSheet!$A:$C,3,0)</f>
        <v>185</v>
      </c>
      <c r="P77" s="13"/>
      <c r="Q77" s="13"/>
      <c r="R77" s="13"/>
      <c r="S77" s="13"/>
      <c r="T77" s="13"/>
      <c r="U77" s="13"/>
      <c r="V77" s="13"/>
      <c r="W77" s="13">
        <f t="shared" si="17"/>
        <v>262.31200000000001</v>
      </c>
      <c r="X77" s="15">
        <v>350</v>
      </c>
      <c r="Y77" s="16">
        <f t="shared" si="18"/>
        <v>7.5749489157949306</v>
      </c>
      <c r="Z77" s="13">
        <f t="shared" si="19"/>
        <v>4.3345329226264901</v>
      </c>
      <c r="AA77" s="13">
        <f>VLOOKUP(A:A,[1]TDSheet!$A:$AA,27,0)</f>
        <v>0</v>
      </c>
      <c r="AB77" s="13"/>
      <c r="AC77" s="13">
        <f>VLOOKUP(A:A,[5]TDSheet!$A:$D,4,0)</f>
        <v>160.44</v>
      </c>
      <c r="AD77" s="13">
        <f>VLOOKUP(A:A,[1]TDSheet!$A:$AD,30,0)</f>
        <v>0</v>
      </c>
      <c r="AE77" s="13">
        <f>VLOOKUP(A:A,[1]TDSheet!$A:$AE,31,0)</f>
        <v>160.1498</v>
      </c>
      <c r="AF77" s="13">
        <f>VLOOKUP(A:A,[1]TDSheet!$A:$AF,32,0)</f>
        <v>154.73699999999999</v>
      </c>
      <c r="AG77" s="13">
        <f>VLOOKUP(A:A,[1]TDSheet!$A:$AG,33,0)</f>
        <v>225.56180000000001</v>
      </c>
      <c r="AH77" s="13">
        <f>VLOOKUP(A:A,[4]TDSheet!$A:$D,4,0)</f>
        <v>109.755</v>
      </c>
      <c r="AI77" s="13" t="str">
        <f>VLOOKUP(A:A,[1]TDSheet!$A:$AI,35,0)</f>
        <v>апр яб</v>
      </c>
      <c r="AJ77" s="13">
        <f t="shared" si="20"/>
        <v>350</v>
      </c>
      <c r="AK77" s="13">
        <f t="shared" si="21"/>
        <v>185</v>
      </c>
      <c r="AL77" s="13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947</v>
      </c>
      <c r="D78" s="8">
        <v>636</v>
      </c>
      <c r="E78" s="8">
        <v>348</v>
      </c>
      <c r="F78" s="8">
        <v>620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352</v>
      </c>
      <c r="K78" s="13">
        <f t="shared" si="16"/>
        <v>-4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VLOOKUP(A:A,[1]TDSheet!$A:$X,24,0)</f>
        <v>0</v>
      </c>
      <c r="O78" s="13">
        <f>VLOOKUP(A:A,[3]TDSheet!$A:$C,3,0)</f>
        <v>0</v>
      </c>
      <c r="P78" s="13"/>
      <c r="Q78" s="13"/>
      <c r="R78" s="13"/>
      <c r="S78" s="13"/>
      <c r="T78" s="13"/>
      <c r="U78" s="13"/>
      <c r="V78" s="13"/>
      <c r="W78" s="13">
        <f t="shared" si="17"/>
        <v>69.599999999999994</v>
      </c>
      <c r="X78" s="15">
        <v>500</v>
      </c>
      <c r="Y78" s="16">
        <f t="shared" si="18"/>
        <v>16.091954022988507</v>
      </c>
      <c r="Z78" s="13">
        <f t="shared" si="19"/>
        <v>8.9080459770114953</v>
      </c>
      <c r="AA78" s="13">
        <f>VLOOKUP(A:A,[1]TDSheet!$A:$AA,27,0)</f>
        <v>0</v>
      </c>
      <c r="AB78" s="13"/>
      <c r="AC78" s="13">
        <v>0</v>
      </c>
      <c r="AD78" s="13">
        <f>VLOOKUP(A:A,[1]TDSheet!$A:$AD,30,0)</f>
        <v>0</v>
      </c>
      <c r="AE78" s="13">
        <f>VLOOKUP(A:A,[1]TDSheet!$A:$AE,31,0)</f>
        <v>48.2</v>
      </c>
      <c r="AF78" s="13">
        <f>VLOOKUP(A:A,[1]TDSheet!$A:$AF,32,0)</f>
        <v>52</v>
      </c>
      <c r="AG78" s="13">
        <f>VLOOKUP(A:A,[1]TDSheet!$A:$AG,33,0)</f>
        <v>73.8</v>
      </c>
      <c r="AH78" s="13">
        <f>VLOOKUP(A:A,[4]TDSheet!$A:$D,4,0)</f>
        <v>115</v>
      </c>
      <c r="AI78" s="13" t="e">
        <f>VLOOKUP(A:A,[1]TDSheet!$A:$AI,35,0)</f>
        <v>#N/A</v>
      </c>
      <c r="AJ78" s="13">
        <f t="shared" si="20"/>
        <v>50</v>
      </c>
      <c r="AK78" s="13">
        <f t="shared" si="21"/>
        <v>0</v>
      </c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17.931999999999999</v>
      </c>
      <c r="D79" s="8">
        <v>491.50599999999997</v>
      </c>
      <c r="E79" s="8">
        <v>150.00399999999999</v>
      </c>
      <c r="F79" s="8">
        <v>133.16900000000001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187.31800000000001</v>
      </c>
      <c r="K79" s="13">
        <f t="shared" si="16"/>
        <v>-37.314000000000021</v>
      </c>
      <c r="L79" s="13">
        <f>VLOOKUP(A:A,[1]TDSheet!$A:$L,12,0)</f>
        <v>20</v>
      </c>
      <c r="M79" s="13">
        <f>VLOOKUP(A:A,[1]TDSheet!$A:$M,13,0)</f>
        <v>0</v>
      </c>
      <c r="N79" s="13">
        <f>VLOOKUP(A:A,[1]TDSheet!$A:$X,24,0)</f>
        <v>0</v>
      </c>
      <c r="O79" s="13">
        <f>VLOOKUP(A:A,[3]TDSheet!$A:$C,3,0)</f>
        <v>34</v>
      </c>
      <c r="P79" s="13"/>
      <c r="Q79" s="13"/>
      <c r="R79" s="13"/>
      <c r="S79" s="13"/>
      <c r="T79" s="13"/>
      <c r="U79" s="13"/>
      <c r="V79" s="13"/>
      <c r="W79" s="13">
        <f t="shared" si="17"/>
        <v>18.427999999999997</v>
      </c>
      <c r="X79" s="15"/>
      <c r="Y79" s="16">
        <f t="shared" si="18"/>
        <v>8.3117538528326484</v>
      </c>
      <c r="Z79" s="13">
        <f t="shared" si="19"/>
        <v>7.2264488821358821</v>
      </c>
      <c r="AA79" s="13">
        <f>VLOOKUP(A:A,[1]TDSheet!$A:$AA,27,0)</f>
        <v>0</v>
      </c>
      <c r="AB79" s="13"/>
      <c r="AC79" s="13">
        <f>VLOOKUP(A:A,[5]TDSheet!$A:$D,4,0)</f>
        <v>57.863999999999997</v>
      </c>
      <c r="AD79" s="13">
        <f>VLOOKUP(A:A,[1]TDSheet!$A:$AD,30,0)</f>
        <v>0</v>
      </c>
      <c r="AE79" s="13">
        <f>VLOOKUP(A:A,[1]TDSheet!$A:$AE,31,0)</f>
        <v>24.968</v>
      </c>
      <c r="AF79" s="13">
        <f>VLOOKUP(A:A,[1]TDSheet!$A:$AF,32,0)</f>
        <v>28.454799999999999</v>
      </c>
      <c r="AG79" s="13">
        <f>VLOOKUP(A:A,[1]TDSheet!$A:$AG,33,0)</f>
        <v>22.7392</v>
      </c>
      <c r="AH79" s="13">
        <f>VLOOKUP(A:A,[4]TDSheet!$A:$D,4,0)</f>
        <v>23.035</v>
      </c>
      <c r="AI79" s="13" t="e">
        <f>VLOOKUP(A:A,[1]TDSheet!$A:$AI,35,0)</f>
        <v>#N/A</v>
      </c>
      <c r="AJ79" s="13">
        <f t="shared" si="20"/>
        <v>0</v>
      </c>
      <c r="AK79" s="13">
        <f t="shared" si="21"/>
        <v>34</v>
      </c>
      <c r="AL79" s="13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1046</v>
      </c>
      <c r="D80" s="8">
        <v>6932</v>
      </c>
      <c r="E80" s="8">
        <v>4602</v>
      </c>
      <c r="F80" s="8">
        <v>817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4659</v>
      </c>
      <c r="K80" s="13">
        <f t="shared" si="16"/>
        <v>-57</v>
      </c>
      <c r="L80" s="13">
        <f>VLOOKUP(A:A,[1]TDSheet!$A:$L,12,0)</f>
        <v>500</v>
      </c>
      <c r="M80" s="13">
        <f>VLOOKUP(A:A,[1]TDSheet!$A:$M,13,0)</f>
        <v>800</v>
      </c>
      <c r="N80" s="13">
        <f>VLOOKUP(A:A,[1]TDSheet!$A:$X,24,0)</f>
        <v>1000</v>
      </c>
      <c r="O80" s="13">
        <f>VLOOKUP(A:A,[3]TDSheet!$A:$C,3,0)</f>
        <v>330</v>
      </c>
      <c r="P80" s="13"/>
      <c r="Q80" s="13"/>
      <c r="R80" s="13"/>
      <c r="S80" s="13"/>
      <c r="T80" s="13"/>
      <c r="U80" s="13"/>
      <c r="V80" s="13"/>
      <c r="W80" s="13">
        <f t="shared" si="17"/>
        <v>601.20000000000005</v>
      </c>
      <c r="X80" s="15">
        <v>800</v>
      </c>
      <c r="Y80" s="16">
        <f t="shared" si="18"/>
        <v>6.5153027278775779</v>
      </c>
      <c r="Z80" s="13">
        <f t="shared" si="19"/>
        <v>1.3589487691284097</v>
      </c>
      <c r="AA80" s="13">
        <f>VLOOKUP(A:A,[1]TDSheet!$A:$AA,27,0)</f>
        <v>0</v>
      </c>
      <c r="AB80" s="13"/>
      <c r="AC80" s="13">
        <f>VLOOKUP(A:A,[5]TDSheet!$A:$D,4,0)</f>
        <v>606</v>
      </c>
      <c r="AD80" s="13">
        <f>VLOOKUP(A:A,[1]TDSheet!$A:$AD,30,0)</f>
        <v>990</v>
      </c>
      <c r="AE80" s="13">
        <f>VLOOKUP(A:A,[1]TDSheet!$A:$AE,31,0)</f>
        <v>535</v>
      </c>
      <c r="AF80" s="13">
        <f>VLOOKUP(A:A,[1]TDSheet!$A:$AF,32,0)</f>
        <v>544.79999999999995</v>
      </c>
      <c r="AG80" s="13">
        <f>VLOOKUP(A:A,[1]TDSheet!$A:$AG,33,0)</f>
        <v>594</v>
      </c>
      <c r="AH80" s="13">
        <f>VLOOKUP(A:A,[4]TDSheet!$A:$D,4,0)</f>
        <v>387</v>
      </c>
      <c r="AI80" s="13">
        <f>VLOOKUP(A:A,[1]TDSheet!$A:$AI,35,0)</f>
        <v>0</v>
      </c>
      <c r="AJ80" s="13">
        <f t="shared" si="20"/>
        <v>320</v>
      </c>
      <c r="AK80" s="13">
        <f t="shared" si="21"/>
        <v>132</v>
      </c>
      <c r="AL80" s="13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405</v>
      </c>
      <c r="D81" s="8">
        <v>3846</v>
      </c>
      <c r="E81" s="8">
        <v>2678</v>
      </c>
      <c r="F81" s="8">
        <v>588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2789</v>
      </c>
      <c r="K81" s="13">
        <f t="shared" si="16"/>
        <v>-111</v>
      </c>
      <c r="L81" s="13">
        <f>VLOOKUP(A:A,[1]TDSheet!$A:$L,12,0)</f>
        <v>300</v>
      </c>
      <c r="M81" s="13">
        <f>VLOOKUP(A:A,[1]TDSheet!$A:$M,13,0)</f>
        <v>500</v>
      </c>
      <c r="N81" s="13">
        <f>VLOOKUP(A:A,[1]TDSheet!$A:$X,24,0)</f>
        <v>700</v>
      </c>
      <c r="O81" s="13">
        <f>VLOOKUP(A:A,[3]TDSheet!$A:$C,3,0)</f>
        <v>330</v>
      </c>
      <c r="P81" s="13"/>
      <c r="Q81" s="13"/>
      <c r="R81" s="13"/>
      <c r="S81" s="13"/>
      <c r="T81" s="13"/>
      <c r="U81" s="13"/>
      <c r="V81" s="13"/>
      <c r="W81" s="13">
        <f t="shared" si="17"/>
        <v>406</v>
      </c>
      <c r="X81" s="15">
        <v>600</v>
      </c>
      <c r="Y81" s="16">
        <f t="shared" si="18"/>
        <v>6.6206896551724137</v>
      </c>
      <c r="Z81" s="13">
        <f t="shared" si="19"/>
        <v>1.4482758620689655</v>
      </c>
      <c r="AA81" s="13">
        <f>VLOOKUP(A:A,[1]TDSheet!$A:$AA,27,0)</f>
        <v>0</v>
      </c>
      <c r="AB81" s="13"/>
      <c r="AC81" s="13">
        <f>VLOOKUP(A:A,[5]TDSheet!$A:$D,4,0)</f>
        <v>648</v>
      </c>
      <c r="AD81" s="13">
        <f>VLOOKUP(A:A,[1]TDSheet!$A:$AD,30,0)</f>
        <v>0</v>
      </c>
      <c r="AE81" s="13">
        <f>VLOOKUP(A:A,[1]TDSheet!$A:$AE,31,0)</f>
        <v>372.6</v>
      </c>
      <c r="AF81" s="13">
        <f>VLOOKUP(A:A,[1]TDSheet!$A:$AF,32,0)</f>
        <v>358.2</v>
      </c>
      <c r="AG81" s="13">
        <f>VLOOKUP(A:A,[1]TDSheet!$A:$AG,33,0)</f>
        <v>407.2</v>
      </c>
      <c r="AH81" s="13">
        <f>VLOOKUP(A:A,[4]TDSheet!$A:$D,4,0)</f>
        <v>327</v>
      </c>
      <c r="AI81" s="13">
        <f>VLOOKUP(A:A,[1]TDSheet!$A:$AI,35,0)</f>
        <v>0</v>
      </c>
      <c r="AJ81" s="13">
        <f t="shared" si="20"/>
        <v>240</v>
      </c>
      <c r="AK81" s="13">
        <f t="shared" si="21"/>
        <v>132</v>
      </c>
      <c r="AL81" s="13"/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117.06</v>
      </c>
      <c r="D82" s="8">
        <v>1216.703</v>
      </c>
      <c r="E82" s="8">
        <v>930.27599999999995</v>
      </c>
      <c r="F82" s="8">
        <v>115.23399999999999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934.98199999999997</v>
      </c>
      <c r="K82" s="13">
        <f t="shared" si="16"/>
        <v>-4.7060000000000173</v>
      </c>
      <c r="L82" s="13">
        <f>VLOOKUP(A:A,[1]TDSheet!$A:$L,12,0)</f>
        <v>100</v>
      </c>
      <c r="M82" s="13">
        <f>VLOOKUP(A:A,[1]TDSheet!$A:$M,13,0)</f>
        <v>100</v>
      </c>
      <c r="N82" s="13">
        <f>VLOOKUP(A:A,[1]TDSheet!$A:$X,24,0)</f>
        <v>120</v>
      </c>
      <c r="O82" s="13">
        <f>VLOOKUP(A:A,[3]TDSheet!$A:$C,3,0)</f>
        <v>190</v>
      </c>
      <c r="P82" s="13"/>
      <c r="Q82" s="13"/>
      <c r="R82" s="13"/>
      <c r="S82" s="13"/>
      <c r="T82" s="13"/>
      <c r="U82" s="13"/>
      <c r="V82" s="13"/>
      <c r="W82" s="13">
        <f t="shared" si="17"/>
        <v>89.91</v>
      </c>
      <c r="X82" s="15">
        <v>150</v>
      </c>
      <c r="Y82" s="16">
        <f t="shared" si="18"/>
        <v>6.5091091091091089</v>
      </c>
      <c r="Z82" s="13">
        <f t="shared" si="19"/>
        <v>1.2816594372149928</v>
      </c>
      <c r="AA82" s="13">
        <f>VLOOKUP(A:A,[1]TDSheet!$A:$AA,27,0)</f>
        <v>256.892</v>
      </c>
      <c r="AB82" s="13"/>
      <c r="AC82" s="13">
        <f>VLOOKUP(A:A,[5]TDSheet!$A:$D,4,0)</f>
        <v>223.834</v>
      </c>
      <c r="AD82" s="13">
        <f>VLOOKUP(A:A,[1]TDSheet!$A:$AD,30,0)</f>
        <v>0</v>
      </c>
      <c r="AE82" s="13">
        <f>VLOOKUP(A:A,[1]TDSheet!$A:$AE,31,0)</f>
        <v>83.709800000000001</v>
      </c>
      <c r="AF82" s="13">
        <f>VLOOKUP(A:A,[1]TDSheet!$A:$AF,32,0)</f>
        <v>77.596199999999996</v>
      </c>
      <c r="AG82" s="13">
        <f>VLOOKUP(A:A,[1]TDSheet!$A:$AG,33,0)</f>
        <v>87.147800000000004</v>
      </c>
      <c r="AH82" s="13">
        <f>VLOOKUP(A:A,[4]TDSheet!$A:$D,4,0)</f>
        <v>85.86</v>
      </c>
      <c r="AI82" s="13" t="e">
        <f>VLOOKUP(A:A,[1]TDSheet!$A:$AI,35,0)</f>
        <v>#N/A</v>
      </c>
      <c r="AJ82" s="13">
        <f t="shared" si="20"/>
        <v>150</v>
      </c>
      <c r="AK82" s="13">
        <f t="shared" si="21"/>
        <v>190</v>
      </c>
      <c r="AL82" s="13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14.143000000000001</v>
      </c>
      <c r="D83" s="8">
        <v>916.61800000000005</v>
      </c>
      <c r="E83" s="8">
        <v>518.57799999999997</v>
      </c>
      <c r="F83" s="8">
        <v>167.85499999999999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563.04</v>
      </c>
      <c r="K83" s="13">
        <f t="shared" si="16"/>
        <v>-44.461999999999989</v>
      </c>
      <c r="L83" s="13">
        <f>VLOOKUP(A:A,[1]TDSheet!$A:$L,12,0)</f>
        <v>50</v>
      </c>
      <c r="M83" s="13">
        <f>VLOOKUP(A:A,[1]TDSheet!$A:$M,13,0)</f>
        <v>50</v>
      </c>
      <c r="N83" s="13">
        <f>VLOOKUP(A:A,[1]TDSheet!$A:$X,24,0)</f>
        <v>0</v>
      </c>
      <c r="O83" s="13">
        <f>VLOOKUP(A:A,[3]TDSheet!$A:$C,3,0)</f>
        <v>123</v>
      </c>
      <c r="P83" s="13"/>
      <c r="Q83" s="13"/>
      <c r="R83" s="13"/>
      <c r="S83" s="13"/>
      <c r="T83" s="13"/>
      <c r="U83" s="13"/>
      <c r="V83" s="13"/>
      <c r="W83" s="13">
        <f t="shared" si="17"/>
        <v>52.488</v>
      </c>
      <c r="X83" s="15">
        <v>100</v>
      </c>
      <c r="Y83" s="16">
        <f t="shared" si="18"/>
        <v>7.0083638164913893</v>
      </c>
      <c r="Z83" s="13">
        <f t="shared" si="19"/>
        <v>3.1979690595945738</v>
      </c>
      <c r="AA83" s="13">
        <f>VLOOKUP(A:A,[1]TDSheet!$A:$AA,27,0)</f>
        <v>106.08499999999999</v>
      </c>
      <c r="AB83" s="13"/>
      <c r="AC83" s="13">
        <f>VLOOKUP(A:A,[5]TDSheet!$A:$D,4,0)</f>
        <v>150.053</v>
      </c>
      <c r="AD83" s="13">
        <f>VLOOKUP(A:A,[1]TDSheet!$A:$AD,30,0)</f>
        <v>0</v>
      </c>
      <c r="AE83" s="13">
        <f>VLOOKUP(A:A,[1]TDSheet!$A:$AE,31,0)</f>
        <v>66.84259999999999</v>
      </c>
      <c r="AF83" s="13">
        <f>VLOOKUP(A:A,[1]TDSheet!$A:$AF,32,0)</f>
        <v>56.207399999999993</v>
      </c>
      <c r="AG83" s="13">
        <f>VLOOKUP(A:A,[1]TDSheet!$A:$AG,33,0)</f>
        <v>54.2684</v>
      </c>
      <c r="AH83" s="13">
        <f>VLOOKUP(A:A,[4]TDSheet!$A:$D,4,0)</f>
        <v>71.28</v>
      </c>
      <c r="AI83" s="13" t="e">
        <f>VLOOKUP(A:A,[1]TDSheet!$A:$AI,35,0)</f>
        <v>#N/A</v>
      </c>
      <c r="AJ83" s="13">
        <f t="shared" si="20"/>
        <v>100</v>
      </c>
      <c r="AK83" s="13">
        <f t="shared" si="21"/>
        <v>123</v>
      </c>
      <c r="AL83" s="13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175.42699999999999</v>
      </c>
      <c r="D84" s="8">
        <v>1511.498</v>
      </c>
      <c r="E84" s="8">
        <v>881.77300000000002</v>
      </c>
      <c r="F84" s="8">
        <v>241.51499999999999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915.83600000000001</v>
      </c>
      <c r="K84" s="13">
        <f t="shared" si="16"/>
        <v>-34.062999999999988</v>
      </c>
      <c r="L84" s="13">
        <f>VLOOKUP(A:A,[1]TDSheet!$A:$L,12,0)</f>
        <v>120</v>
      </c>
      <c r="M84" s="13">
        <f>VLOOKUP(A:A,[1]TDSheet!$A:$M,13,0)</f>
        <v>160</v>
      </c>
      <c r="N84" s="13">
        <f>VLOOKUP(A:A,[1]TDSheet!$A:$X,24,0)</f>
        <v>110</v>
      </c>
      <c r="O84" s="13">
        <f>VLOOKUP(A:A,[3]TDSheet!$A:$C,3,0)</f>
        <v>154</v>
      </c>
      <c r="P84" s="13"/>
      <c r="Q84" s="13"/>
      <c r="R84" s="13"/>
      <c r="S84" s="13"/>
      <c r="T84" s="13"/>
      <c r="U84" s="13"/>
      <c r="V84" s="13"/>
      <c r="W84" s="13">
        <f t="shared" si="17"/>
        <v>119.554</v>
      </c>
      <c r="X84" s="15">
        <v>150</v>
      </c>
      <c r="Y84" s="16">
        <f t="shared" si="18"/>
        <v>6.5369205547284066</v>
      </c>
      <c r="Z84" s="13">
        <f t="shared" si="19"/>
        <v>2.0201331615838867</v>
      </c>
      <c r="AA84" s="13">
        <f>VLOOKUP(A:A,[1]TDSheet!$A:$AA,27,0)</f>
        <v>0</v>
      </c>
      <c r="AB84" s="13"/>
      <c r="AC84" s="13">
        <f>VLOOKUP(A:A,[5]TDSheet!$A:$D,4,0)</f>
        <v>284.00299999999999</v>
      </c>
      <c r="AD84" s="13">
        <f>VLOOKUP(A:A,[1]TDSheet!$A:$AD,30,0)</f>
        <v>0</v>
      </c>
      <c r="AE84" s="13">
        <f>VLOOKUP(A:A,[1]TDSheet!$A:$AE,31,0)</f>
        <v>117.55760000000001</v>
      </c>
      <c r="AF84" s="13">
        <f>VLOOKUP(A:A,[1]TDSheet!$A:$AF,32,0)</f>
        <v>108.9256</v>
      </c>
      <c r="AG84" s="13">
        <f>VLOOKUP(A:A,[1]TDSheet!$A:$AG,33,0)</f>
        <v>128.80000000000001</v>
      </c>
      <c r="AH84" s="13">
        <f>VLOOKUP(A:A,[4]TDSheet!$A:$D,4,0)</f>
        <v>93.96</v>
      </c>
      <c r="AI84" s="13" t="e">
        <f>VLOOKUP(A:A,[1]TDSheet!$A:$AI,35,0)</f>
        <v>#N/A</v>
      </c>
      <c r="AJ84" s="13">
        <f t="shared" si="20"/>
        <v>150</v>
      </c>
      <c r="AK84" s="13">
        <f t="shared" si="21"/>
        <v>154</v>
      </c>
      <c r="AL84" s="13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227.84100000000001</v>
      </c>
      <c r="D85" s="8">
        <v>1208.6510000000001</v>
      </c>
      <c r="E85" s="8">
        <v>744.78700000000003</v>
      </c>
      <c r="F85" s="8">
        <v>194.3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754.62699999999995</v>
      </c>
      <c r="K85" s="13">
        <f t="shared" si="16"/>
        <v>-9.8399999999999181</v>
      </c>
      <c r="L85" s="13">
        <f>VLOOKUP(A:A,[1]TDSheet!$A:$L,12,0)</f>
        <v>100</v>
      </c>
      <c r="M85" s="13">
        <f>VLOOKUP(A:A,[1]TDSheet!$A:$M,13,0)</f>
        <v>130</v>
      </c>
      <c r="N85" s="13">
        <f>VLOOKUP(A:A,[1]TDSheet!$A:$X,24,0)</f>
        <v>110</v>
      </c>
      <c r="O85" s="13">
        <f>VLOOKUP(A:A,[3]TDSheet!$A:$C,3,0)</f>
        <v>129</v>
      </c>
      <c r="P85" s="13"/>
      <c r="Q85" s="13"/>
      <c r="R85" s="13"/>
      <c r="S85" s="13"/>
      <c r="T85" s="13"/>
      <c r="U85" s="13"/>
      <c r="V85" s="13"/>
      <c r="W85" s="13">
        <f t="shared" si="17"/>
        <v>99.774600000000007</v>
      </c>
      <c r="X85" s="15">
        <v>120</v>
      </c>
      <c r="Y85" s="16">
        <f t="shared" si="18"/>
        <v>6.5577812389125079</v>
      </c>
      <c r="Z85" s="13">
        <f t="shared" si="19"/>
        <v>1.9473894157430849</v>
      </c>
      <c r="AA85" s="13">
        <f>VLOOKUP(A:A,[1]TDSheet!$A:$AA,27,0)</f>
        <v>81.837999999999994</v>
      </c>
      <c r="AB85" s="13"/>
      <c r="AC85" s="13">
        <f>VLOOKUP(A:A,[5]TDSheet!$A:$D,4,0)</f>
        <v>164.07599999999999</v>
      </c>
      <c r="AD85" s="13">
        <f>VLOOKUP(A:A,[1]TDSheet!$A:$AD,30,0)</f>
        <v>0</v>
      </c>
      <c r="AE85" s="13">
        <f>VLOOKUP(A:A,[1]TDSheet!$A:$AE,31,0)</f>
        <v>90.383999999999986</v>
      </c>
      <c r="AF85" s="13">
        <f>VLOOKUP(A:A,[1]TDSheet!$A:$AF,32,0)</f>
        <v>90.386200000000002</v>
      </c>
      <c r="AG85" s="13">
        <f>VLOOKUP(A:A,[1]TDSheet!$A:$AG,33,0)</f>
        <v>102.5394</v>
      </c>
      <c r="AH85" s="13">
        <f>VLOOKUP(A:A,[4]TDSheet!$A:$D,4,0)</f>
        <v>93.15</v>
      </c>
      <c r="AI85" s="13" t="e">
        <f>VLOOKUP(A:A,[1]TDSheet!$A:$AI,35,0)</f>
        <v>#N/A</v>
      </c>
      <c r="AJ85" s="13">
        <f t="shared" si="20"/>
        <v>120</v>
      </c>
      <c r="AK85" s="13">
        <f t="shared" si="21"/>
        <v>129</v>
      </c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51</v>
      </c>
      <c r="D86" s="8">
        <v>204</v>
      </c>
      <c r="E86" s="8">
        <v>76</v>
      </c>
      <c r="F86" s="8">
        <v>20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84</v>
      </c>
      <c r="K86" s="13">
        <f t="shared" si="16"/>
        <v>-8</v>
      </c>
      <c r="L86" s="13">
        <f>VLOOKUP(A:A,[1]TDSheet!$A:$L,12,0)</f>
        <v>20</v>
      </c>
      <c r="M86" s="13">
        <f>VLOOKUP(A:A,[1]TDSheet!$A:$M,13,0)</f>
        <v>20</v>
      </c>
      <c r="N86" s="13">
        <f>VLOOKUP(A:A,[1]TDSheet!$A:$X,24,0)</f>
        <v>0</v>
      </c>
      <c r="O86" s="13">
        <f>VLOOKUP(A:A,[3]TDSheet!$A:$C,3,0)</f>
        <v>18</v>
      </c>
      <c r="P86" s="13"/>
      <c r="Q86" s="13"/>
      <c r="R86" s="13"/>
      <c r="S86" s="13"/>
      <c r="T86" s="13"/>
      <c r="U86" s="13"/>
      <c r="V86" s="13"/>
      <c r="W86" s="13">
        <f t="shared" si="17"/>
        <v>11.6</v>
      </c>
      <c r="X86" s="15">
        <v>30</v>
      </c>
      <c r="Y86" s="16">
        <f t="shared" si="18"/>
        <v>7.7586206896551726</v>
      </c>
      <c r="Z86" s="13">
        <f t="shared" si="19"/>
        <v>1.7241379310344829</v>
      </c>
      <c r="AA86" s="13">
        <f>VLOOKUP(A:A,[1]TDSheet!$A:$AA,27,0)</f>
        <v>0</v>
      </c>
      <c r="AB86" s="13"/>
      <c r="AC86" s="13">
        <f>VLOOKUP(A:A,[5]TDSheet!$A:$D,4,0)</f>
        <v>18</v>
      </c>
      <c r="AD86" s="13">
        <f>VLOOKUP(A:A,[1]TDSheet!$A:$AD,30,0)</f>
        <v>0</v>
      </c>
      <c r="AE86" s="13">
        <f>VLOOKUP(A:A,[1]TDSheet!$A:$AE,31,0)</f>
        <v>16.8</v>
      </c>
      <c r="AF86" s="13">
        <f>VLOOKUP(A:A,[1]TDSheet!$A:$AF,32,0)</f>
        <v>14.4</v>
      </c>
      <c r="AG86" s="13">
        <f>VLOOKUP(A:A,[1]TDSheet!$A:$AG,33,0)</f>
        <v>12.4</v>
      </c>
      <c r="AH86" s="13">
        <f>VLOOKUP(A:A,[4]TDSheet!$A:$D,4,0)</f>
        <v>19</v>
      </c>
      <c r="AI86" s="13" t="str">
        <f>VLOOKUP(A:A,[1]TDSheet!$A:$AI,35,0)</f>
        <v>ф</v>
      </c>
      <c r="AJ86" s="13">
        <f t="shared" si="20"/>
        <v>18</v>
      </c>
      <c r="AK86" s="13">
        <f t="shared" si="21"/>
        <v>10.799999999999999</v>
      </c>
      <c r="AL86" s="13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85</v>
      </c>
      <c r="D87" s="8">
        <v>521</v>
      </c>
      <c r="E87" s="8">
        <v>153</v>
      </c>
      <c r="F87" s="8">
        <v>87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170</v>
      </c>
      <c r="K87" s="13">
        <f t="shared" si="16"/>
        <v>-17</v>
      </c>
      <c r="L87" s="13">
        <f>VLOOKUP(A:A,[1]TDSheet!$A:$L,12,0)</f>
        <v>30</v>
      </c>
      <c r="M87" s="13">
        <f>VLOOKUP(A:A,[1]TDSheet!$A:$M,13,0)</f>
        <v>40</v>
      </c>
      <c r="N87" s="13">
        <f>VLOOKUP(A:A,[1]TDSheet!$A:$X,24,0)</f>
        <v>0</v>
      </c>
      <c r="O87" s="13">
        <f>VLOOKUP(A:A,[3]TDSheet!$A:$C,3,0)</f>
        <v>18</v>
      </c>
      <c r="P87" s="13"/>
      <c r="Q87" s="13"/>
      <c r="R87" s="13"/>
      <c r="S87" s="13"/>
      <c r="T87" s="13"/>
      <c r="U87" s="13"/>
      <c r="V87" s="13"/>
      <c r="W87" s="13">
        <f t="shared" si="17"/>
        <v>24.6</v>
      </c>
      <c r="X87" s="15">
        <v>20</v>
      </c>
      <c r="Y87" s="16">
        <f t="shared" si="18"/>
        <v>7.1951219512195115</v>
      </c>
      <c r="Z87" s="13">
        <f t="shared" si="19"/>
        <v>3.5365853658536581</v>
      </c>
      <c r="AA87" s="13">
        <f>VLOOKUP(A:A,[1]TDSheet!$A:$AA,27,0)</f>
        <v>0</v>
      </c>
      <c r="AB87" s="13"/>
      <c r="AC87" s="13">
        <f>VLOOKUP(A:A,[5]TDSheet!$A:$D,4,0)</f>
        <v>30</v>
      </c>
      <c r="AD87" s="13">
        <f>VLOOKUP(A:A,[1]TDSheet!$A:$AD,30,0)</f>
        <v>0</v>
      </c>
      <c r="AE87" s="13">
        <f>VLOOKUP(A:A,[1]TDSheet!$A:$AE,31,0)</f>
        <v>23.4</v>
      </c>
      <c r="AF87" s="13">
        <f>VLOOKUP(A:A,[1]TDSheet!$A:$AF,32,0)</f>
        <v>26.8</v>
      </c>
      <c r="AG87" s="13">
        <f>VLOOKUP(A:A,[1]TDSheet!$A:$AG,33,0)</f>
        <v>28.6</v>
      </c>
      <c r="AH87" s="13">
        <f>VLOOKUP(A:A,[4]TDSheet!$A:$D,4,0)</f>
        <v>13</v>
      </c>
      <c r="AI87" s="13" t="str">
        <f>VLOOKUP(A:A,[1]TDSheet!$A:$AI,35,0)</f>
        <v>ф</v>
      </c>
      <c r="AJ87" s="13">
        <f t="shared" si="20"/>
        <v>12</v>
      </c>
      <c r="AK87" s="13">
        <f t="shared" si="21"/>
        <v>10.799999999999999</v>
      </c>
      <c r="AL87" s="13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107</v>
      </c>
      <c r="D88" s="8">
        <v>727</v>
      </c>
      <c r="E88" s="8">
        <v>203</v>
      </c>
      <c r="F88" s="8">
        <v>77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211</v>
      </c>
      <c r="K88" s="13">
        <f t="shared" si="16"/>
        <v>-8</v>
      </c>
      <c r="L88" s="13">
        <f>VLOOKUP(A:A,[1]TDSheet!$A:$L,12,0)</f>
        <v>40</v>
      </c>
      <c r="M88" s="13">
        <f>VLOOKUP(A:A,[1]TDSheet!$A:$M,13,0)</f>
        <v>60</v>
      </c>
      <c r="N88" s="13">
        <f>VLOOKUP(A:A,[1]TDSheet!$A:$X,24,0)</f>
        <v>40</v>
      </c>
      <c r="O88" s="13">
        <f>VLOOKUP(A:A,[3]TDSheet!$A:$C,3,0)</f>
        <v>24</v>
      </c>
      <c r="P88" s="13"/>
      <c r="Q88" s="13"/>
      <c r="R88" s="13"/>
      <c r="S88" s="13"/>
      <c r="T88" s="13"/>
      <c r="U88" s="13"/>
      <c r="V88" s="13"/>
      <c r="W88" s="13">
        <f t="shared" si="17"/>
        <v>37</v>
      </c>
      <c r="X88" s="15">
        <v>30</v>
      </c>
      <c r="Y88" s="16">
        <f t="shared" si="18"/>
        <v>6.6756756756756754</v>
      </c>
      <c r="Z88" s="13">
        <f t="shared" si="19"/>
        <v>2.0810810810810811</v>
      </c>
      <c r="AA88" s="13">
        <f>VLOOKUP(A:A,[1]TDSheet!$A:$AA,27,0)</f>
        <v>0</v>
      </c>
      <c r="AB88" s="13"/>
      <c r="AC88" s="13">
        <f>VLOOKUP(A:A,[5]TDSheet!$A:$D,4,0)</f>
        <v>18</v>
      </c>
      <c r="AD88" s="13">
        <f>VLOOKUP(A:A,[1]TDSheet!$A:$AD,30,0)</f>
        <v>0</v>
      </c>
      <c r="AE88" s="13">
        <f>VLOOKUP(A:A,[1]TDSheet!$A:$AE,31,0)</f>
        <v>32</v>
      </c>
      <c r="AF88" s="13">
        <f>VLOOKUP(A:A,[1]TDSheet!$A:$AF,32,0)</f>
        <v>41</v>
      </c>
      <c r="AG88" s="13">
        <f>VLOOKUP(A:A,[1]TDSheet!$A:$AG,33,0)</f>
        <v>37.6</v>
      </c>
      <c r="AH88" s="13">
        <f>VLOOKUP(A:A,[4]TDSheet!$A:$D,4,0)</f>
        <v>21</v>
      </c>
      <c r="AI88" s="13" t="str">
        <f>VLOOKUP(A:A,[1]TDSheet!$A:$AI,35,0)</f>
        <v>ф</v>
      </c>
      <c r="AJ88" s="13">
        <f t="shared" si="20"/>
        <v>18</v>
      </c>
      <c r="AK88" s="13">
        <f t="shared" si="21"/>
        <v>14.399999999999999</v>
      </c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14.587999999999999</v>
      </c>
      <c r="D89" s="8">
        <v>747.51099999999997</v>
      </c>
      <c r="E89" s="8">
        <v>293.685</v>
      </c>
      <c r="F89" s="8">
        <v>128.92400000000001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327.02800000000002</v>
      </c>
      <c r="K89" s="13">
        <f t="shared" si="16"/>
        <v>-33.343000000000018</v>
      </c>
      <c r="L89" s="13">
        <f>VLOOKUP(A:A,[1]TDSheet!$A:$L,12,0)</f>
        <v>30</v>
      </c>
      <c r="M89" s="13">
        <f>VLOOKUP(A:A,[1]TDSheet!$A:$M,13,0)</f>
        <v>30</v>
      </c>
      <c r="N89" s="13">
        <f>VLOOKUP(A:A,[1]TDSheet!$A:$X,24,0)</f>
        <v>0</v>
      </c>
      <c r="O89" s="13">
        <f>VLOOKUP(A:A,[3]TDSheet!$A:$C,3,0)</f>
        <v>56</v>
      </c>
      <c r="P89" s="13"/>
      <c r="Q89" s="13"/>
      <c r="R89" s="13"/>
      <c r="S89" s="13"/>
      <c r="T89" s="13"/>
      <c r="U89" s="13"/>
      <c r="V89" s="13"/>
      <c r="W89" s="13">
        <f t="shared" si="17"/>
        <v>35.795200000000001</v>
      </c>
      <c r="X89" s="15">
        <v>30</v>
      </c>
      <c r="Y89" s="16">
        <f t="shared" si="18"/>
        <v>6.1160155551582331</v>
      </c>
      <c r="Z89" s="13">
        <f t="shared" si="19"/>
        <v>3.601711961380297</v>
      </c>
      <c r="AA89" s="13">
        <f>VLOOKUP(A:A,[1]TDSheet!$A:$AA,27,0)</f>
        <v>0</v>
      </c>
      <c r="AB89" s="13"/>
      <c r="AC89" s="13">
        <f>VLOOKUP(A:A,[5]TDSheet!$A:$D,4,0)</f>
        <v>114.709</v>
      </c>
      <c r="AD89" s="13">
        <f>VLOOKUP(A:A,[1]TDSheet!$A:$AD,30,0)</f>
        <v>0</v>
      </c>
      <c r="AE89" s="13">
        <f>VLOOKUP(A:A,[1]TDSheet!$A:$AE,31,0)</f>
        <v>50.169599999999996</v>
      </c>
      <c r="AF89" s="13">
        <f>VLOOKUP(A:A,[1]TDSheet!$A:$AF,32,0)</f>
        <v>41.051400000000001</v>
      </c>
      <c r="AG89" s="13">
        <f>VLOOKUP(A:A,[1]TDSheet!$A:$AG,33,0)</f>
        <v>39.669200000000004</v>
      </c>
      <c r="AH89" s="13">
        <f>VLOOKUP(A:A,[4]TDSheet!$A:$D,4,0)</f>
        <v>42.112000000000002</v>
      </c>
      <c r="AI89" s="13">
        <f>VLOOKUP(A:A,[1]TDSheet!$A:$AI,35,0)</f>
        <v>0</v>
      </c>
      <c r="AJ89" s="13">
        <f t="shared" si="20"/>
        <v>30</v>
      </c>
      <c r="AK89" s="13">
        <f t="shared" si="21"/>
        <v>56</v>
      </c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34.481000000000002</v>
      </c>
      <c r="D90" s="8">
        <v>129.00299999999999</v>
      </c>
      <c r="E90" s="8">
        <v>32.4</v>
      </c>
      <c r="F90" s="8">
        <v>64.718000000000004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32.75</v>
      </c>
      <c r="K90" s="13">
        <f t="shared" si="16"/>
        <v>-0.35000000000000142</v>
      </c>
      <c r="L90" s="13">
        <f>VLOOKUP(A:A,[1]TDSheet!$A:$L,12,0)</f>
        <v>30</v>
      </c>
      <c r="M90" s="13">
        <f>VLOOKUP(A:A,[1]TDSheet!$A:$M,13,0)</f>
        <v>20</v>
      </c>
      <c r="N90" s="13">
        <f>VLOOKUP(A:A,[1]TDSheet!$A:$X,24,0)</f>
        <v>0</v>
      </c>
      <c r="O90" s="13">
        <f>VLOOKUP(A:A,[3]TDSheet!$A:$C,3,0)</f>
        <v>0</v>
      </c>
      <c r="P90" s="13"/>
      <c r="Q90" s="13"/>
      <c r="R90" s="13"/>
      <c r="S90" s="13"/>
      <c r="T90" s="13"/>
      <c r="U90" s="13"/>
      <c r="V90" s="13"/>
      <c r="W90" s="13">
        <f t="shared" si="17"/>
        <v>6.4799999999999995</v>
      </c>
      <c r="X90" s="15"/>
      <c r="Y90" s="16">
        <f t="shared" si="18"/>
        <v>17.703395061728397</v>
      </c>
      <c r="Z90" s="13">
        <f t="shared" si="19"/>
        <v>9.9873456790123463</v>
      </c>
      <c r="AA90" s="13">
        <f>VLOOKUP(A:A,[1]TDSheet!$A:$AA,27,0)</f>
        <v>0</v>
      </c>
      <c r="AB90" s="13"/>
      <c r="AC90" s="13">
        <v>0</v>
      </c>
      <c r="AD90" s="13">
        <f>VLOOKUP(A:A,[1]TDSheet!$A:$AD,30,0)</f>
        <v>0</v>
      </c>
      <c r="AE90" s="13">
        <f>VLOOKUP(A:A,[1]TDSheet!$A:$AE,31,0)</f>
        <v>7.5436000000000005</v>
      </c>
      <c r="AF90" s="13">
        <f>VLOOKUP(A:A,[1]TDSheet!$A:$AF,32,0)</f>
        <v>10.26</v>
      </c>
      <c r="AG90" s="13">
        <f>VLOOKUP(A:A,[1]TDSheet!$A:$AG,33,0)</f>
        <v>13.23</v>
      </c>
      <c r="AH90" s="13">
        <f>VLOOKUP(A:A,[4]TDSheet!$A:$D,4,0)</f>
        <v>6.75</v>
      </c>
      <c r="AI90" s="19" t="str">
        <f>VLOOKUP(A:A,[1]TDSheet!$A:$AI,35,0)</f>
        <v>увел</v>
      </c>
      <c r="AJ90" s="13">
        <f t="shared" si="20"/>
        <v>0</v>
      </c>
      <c r="AK90" s="13">
        <f t="shared" si="21"/>
        <v>0</v>
      </c>
      <c r="AL90" s="13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183</v>
      </c>
      <c r="D91" s="8">
        <v>1265</v>
      </c>
      <c r="E91" s="8">
        <v>362</v>
      </c>
      <c r="F91" s="8">
        <v>14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441</v>
      </c>
      <c r="K91" s="13">
        <f t="shared" si="16"/>
        <v>-79</v>
      </c>
      <c r="L91" s="13">
        <f>VLOOKUP(A:A,[1]TDSheet!$A:$L,12,0)</f>
        <v>50</v>
      </c>
      <c r="M91" s="13">
        <f>VLOOKUP(A:A,[1]TDSheet!$A:$M,13,0)</f>
        <v>80</v>
      </c>
      <c r="N91" s="13">
        <f>VLOOKUP(A:A,[1]TDSheet!$A:$X,24,0)</f>
        <v>120</v>
      </c>
      <c r="O91" s="13">
        <f>VLOOKUP(A:A,[3]TDSheet!$A:$C,3,0)</f>
        <v>66</v>
      </c>
      <c r="P91" s="13"/>
      <c r="Q91" s="13"/>
      <c r="R91" s="13"/>
      <c r="S91" s="13"/>
      <c r="T91" s="13"/>
      <c r="U91" s="13"/>
      <c r="V91" s="13"/>
      <c r="W91" s="13">
        <f t="shared" si="17"/>
        <v>54.4</v>
      </c>
      <c r="X91" s="15">
        <v>100</v>
      </c>
      <c r="Y91" s="16">
        <f t="shared" si="18"/>
        <v>6.6911764705882355</v>
      </c>
      <c r="Z91" s="13">
        <f t="shared" si="19"/>
        <v>0.25735294117647062</v>
      </c>
      <c r="AA91" s="13">
        <f>VLOOKUP(A:A,[1]TDSheet!$A:$AA,27,0)</f>
        <v>0</v>
      </c>
      <c r="AB91" s="13"/>
      <c r="AC91" s="13">
        <f>VLOOKUP(A:A,[5]TDSheet!$A:$D,4,0)</f>
        <v>90</v>
      </c>
      <c r="AD91" s="13">
        <f>VLOOKUP(A:A,[1]TDSheet!$A:$AD,30,0)</f>
        <v>0</v>
      </c>
      <c r="AE91" s="13">
        <f>VLOOKUP(A:A,[1]TDSheet!$A:$AE,31,0)</f>
        <v>66</v>
      </c>
      <c r="AF91" s="13">
        <f>VLOOKUP(A:A,[1]TDSheet!$A:$AF,32,0)</f>
        <v>75.8</v>
      </c>
      <c r="AG91" s="13">
        <f>VLOOKUP(A:A,[1]TDSheet!$A:$AG,33,0)</f>
        <v>59</v>
      </c>
      <c r="AH91" s="13">
        <f>VLOOKUP(A:A,[4]TDSheet!$A:$D,4,0)</f>
        <v>46</v>
      </c>
      <c r="AI91" s="13" t="str">
        <f>VLOOKUP(A:A,[1]TDSheet!$A:$AI,35,0)</f>
        <v>ф</v>
      </c>
      <c r="AJ91" s="13">
        <f t="shared" si="20"/>
        <v>60</v>
      </c>
      <c r="AK91" s="13">
        <f t="shared" si="21"/>
        <v>39.6</v>
      </c>
      <c r="AL91" s="13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150</v>
      </c>
      <c r="D92" s="8">
        <v>1455</v>
      </c>
      <c r="E92" s="8">
        <v>458</v>
      </c>
      <c r="F92" s="8">
        <v>128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476</v>
      </c>
      <c r="K92" s="13">
        <f t="shared" si="16"/>
        <v>-18</v>
      </c>
      <c r="L92" s="13">
        <f>VLOOKUP(A:A,[1]TDSheet!$A:$L,12,0)</f>
        <v>80</v>
      </c>
      <c r="M92" s="13">
        <f>VLOOKUP(A:A,[1]TDSheet!$A:$M,13,0)</f>
        <v>100</v>
      </c>
      <c r="N92" s="13">
        <f>VLOOKUP(A:A,[1]TDSheet!$A:$X,24,0)</f>
        <v>50</v>
      </c>
      <c r="O92" s="13">
        <f>VLOOKUP(A:A,[3]TDSheet!$A:$C,3,0)</f>
        <v>60</v>
      </c>
      <c r="P92" s="13"/>
      <c r="Q92" s="13"/>
      <c r="R92" s="13"/>
      <c r="S92" s="13"/>
      <c r="T92" s="13"/>
      <c r="U92" s="13"/>
      <c r="V92" s="13"/>
      <c r="W92" s="13">
        <f t="shared" si="17"/>
        <v>73.599999999999994</v>
      </c>
      <c r="X92" s="15">
        <v>120</v>
      </c>
      <c r="Y92" s="16">
        <f t="shared" si="18"/>
        <v>6.4945652173913047</v>
      </c>
      <c r="Z92" s="13">
        <f t="shared" si="19"/>
        <v>1.7391304347826089</v>
      </c>
      <c r="AA92" s="13">
        <f>VLOOKUP(A:A,[1]TDSheet!$A:$AA,27,0)</f>
        <v>0</v>
      </c>
      <c r="AB92" s="13"/>
      <c r="AC92" s="13">
        <f>VLOOKUP(A:A,[5]TDSheet!$A:$D,4,0)</f>
        <v>90</v>
      </c>
      <c r="AD92" s="13">
        <f>VLOOKUP(A:A,[1]TDSheet!$A:$AD,30,0)</f>
        <v>0</v>
      </c>
      <c r="AE92" s="13">
        <f>VLOOKUP(A:A,[1]TDSheet!$A:$AE,31,0)</f>
        <v>62</v>
      </c>
      <c r="AF92" s="13">
        <f>VLOOKUP(A:A,[1]TDSheet!$A:$AF,32,0)</f>
        <v>80.400000000000006</v>
      </c>
      <c r="AG92" s="13">
        <f>VLOOKUP(A:A,[1]TDSheet!$A:$AG,33,0)</f>
        <v>76.2</v>
      </c>
      <c r="AH92" s="13">
        <f>VLOOKUP(A:A,[4]TDSheet!$A:$D,4,0)</f>
        <v>79</v>
      </c>
      <c r="AI92" s="13" t="str">
        <f>VLOOKUP(A:A,[1]TDSheet!$A:$AI,35,0)</f>
        <v>ф</v>
      </c>
      <c r="AJ92" s="13">
        <f t="shared" si="20"/>
        <v>72</v>
      </c>
      <c r="AK92" s="13">
        <f t="shared" si="21"/>
        <v>36</v>
      </c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1042</v>
      </c>
      <c r="D93" s="8">
        <v>2583</v>
      </c>
      <c r="E93" s="8">
        <v>2415</v>
      </c>
      <c r="F93" s="8">
        <v>232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2459</v>
      </c>
      <c r="K93" s="13">
        <f t="shared" si="16"/>
        <v>-44</v>
      </c>
      <c r="L93" s="13">
        <f>VLOOKUP(A:A,[1]TDSheet!$A:$L,12,0)</f>
        <v>300</v>
      </c>
      <c r="M93" s="13">
        <f>VLOOKUP(A:A,[1]TDSheet!$A:$M,13,0)</f>
        <v>500</v>
      </c>
      <c r="N93" s="13">
        <f>VLOOKUP(A:A,[1]TDSheet!$A:$X,24,0)</f>
        <v>600</v>
      </c>
      <c r="O93" s="13">
        <f>VLOOKUP(A:A,[3]TDSheet!$A:$C,3,0)</f>
        <v>315</v>
      </c>
      <c r="P93" s="13"/>
      <c r="Q93" s="13"/>
      <c r="R93" s="13"/>
      <c r="S93" s="13"/>
      <c r="T93" s="13"/>
      <c r="U93" s="13"/>
      <c r="V93" s="13"/>
      <c r="W93" s="13">
        <f t="shared" si="17"/>
        <v>358.2</v>
      </c>
      <c r="X93" s="15">
        <v>700</v>
      </c>
      <c r="Y93" s="16">
        <f t="shared" si="18"/>
        <v>6.5103294249022898</v>
      </c>
      <c r="Z93" s="13">
        <f t="shared" si="19"/>
        <v>0.64768285873813514</v>
      </c>
      <c r="AA93" s="13">
        <f>VLOOKUP(A:A,[1]TDSheet!$A:$AA,27,0)</f>
        <v>0</v>
      </c>
      <c r="AB93" s="13"/>
      <c r="AC93" s="13">
        <f>VLOOKUP(A:A,[5]TDSheet!$A:$D,4,0)</f>
        <v>624</v>
      </c>
      <c r="AD93" s="13">
        <f>VLOOKUP(A:A,[1]TDSheet!$A:$AD,30,0)</f>
        <v>0</v>
      </c>
      <c r="AE93" s="13">
        <f>VLOOKUP(A:A,[1]TDSheet!$A:$AE,31,0)</f>
        <v>323.60000000000002</v>
      </c>
      <c r="AF93" s="13">
        <f>VLOOKUP(A:A,[1]TDSheet!$A:$AF,32,0)</f>
        <v>322.2</v>
      </c>
      <c r="AG93" s="13">
        <f>VLOOKUP(A:A,[1]TDSheet!$A:$AG,33,0)</f>
        <v>320.2</v>
      </c>
      <c r="AH93" s="13">
        <f>VLOOKUP(A:A,[4]TDSheet!$A:$D,4,0)</f>
        <v>299</v>
      </c>
      <c r="AI93" s="13">
        <f>VLOOKUP(A:A,[1]TDSheet!$A:$AI,35,0)</f>
        <v>0</v>
      </c>
      <c r="AJ93" s="13">
        <f t="shared" si="20"/>
        <v>196.00000000000003</v>
      </c>
      <c r="AK93" s="13">
        <f t="shared" si="21"/>
        <v>88.2</v>
      </c>
      <c r="AL93" s="13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674</v>
      </c>
      <c r="D94" s="8">
        <v>515</v>
      </c>
      <c r="E94" s="8">
        <v>576</v>
      </c>
      <c r="F94" s="8">
        <v>224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588</v>
      </c>
      <c r="K94" s="13">
        <f t="shared" si="16"/>
        <v>-12</v>
      </c>
      <c r="L94" s="13">
        <f>VLOOKUP(A:A,[1]TDSheet!$A:$L,12,0)</f>
        <v>60</v>
      </c>
      <c r="M94" s="13">
        <f>VLOOKUP(A:A,[1]TDSheet!$A:$M,13,0)</f>
        <v>120</v>
      </c>
      <c r="N94" s="13">
        <f>VLOOKUP(A:A,[1]TDSheet!$A:$X,24,0)</f>
        <v>100</v>
      </c>
      <c r="O94" s="13">
        <f>VLOOKUP(A:A,[3]TDSheet!$A:$C,3,0)</f>
        <v>87</v>
      </c>
      <c r="P94" s="13"/>
      <c r="Q94" s="13"/>
      <c r="R94" s="13"/>
      <c r="S94" s="13"/>
      <c r="T94" s="13"/>
      <c r="U94" s="13"/>
      <c r="V94" s="13"/>
      <c r="W94" s="13">
        <f t="shared" si="17"/>
        <v>94.4</v>
      </c>
      <c r="X94" s="15">
        <v>120</v>
      </c>
      <c r="Y94" s="16">
        <f t="shared" si="18"/>
        <v>6.610169491525423</v>
      </c>
      <c r="Z94" s="13">
        <f t="shared" si="19"/>
        <v>2.3728813559322033</v>
      </c>
      <c r="AA94" s="13">
        <f>VLOOKUP(A:A,[1]TDSheet!$A:$AA,27,0)</f>
        <v>0</v>
      </c>
      <c r="AB94" s="13"/>
      <c r="AC94" s="13">
        <f>VLOOKUP(A:A,[5]TDSheet!$A:$D,4,0)</f>
        <v>104</v>
      </c>
      <c r="AD94" s="13">
        <f>VLOOKUP(A:A,[1]TDSheet!$A:$AD,30,0)</f>
        <v>0</v>
      </c>
      <c r="AE94" s="13">
        <f>VLOOKUP(A:A,[1]TDSheet!$A:$AE,31,0)</f>
        <v>113.4</v>
      </c>
      <c r="AF94" s="13">
        <f>VLOOKUP(A:A,[1]TDSheet!$A:$AF,32,0)</f>
        <v>79.400000000000006</v>
      </c>
      <c r="AG94" s="13">
        <f>VLOOKUP(A:A,[1]TDSheet!$A:$AG,33,0)</f>
        <v>97.6</v>
      </c>
      <c r="AH94" s="13">
        <f>VLOOKUP(A:A,[4]TDSheet!$A:$D,4,0)</f>
        <v>100</v>
      </c>
      <c r="AI94" s="13" t="str">
        <f>VLOOKUP(A:A,[1]TDSheet!$A:$AI,35,0)</f>
        <v>Паша</v>
      </c>
      <c r="AJ94" s="13">
        <f t="shared" si="20"/>
        <v>48</v>
      </c>
      <c r="AK94" s="13">
        <f t="shared" si="21"/>
        <v>34.800000000000004</v>
      </c>
      <c r="AL94" s="13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319</v>
      </c>
      <c r="D95" s="8">
        <v>1099</v>
      </c>
      <c r="E95" s="8">
        <v>684</v>
      </c>
      <c r="F95" s="8">
        <v>216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691</v>
      </c>
      <c r="K95" s="13">
        <f t="shared" si="16"/>
        <v>-7</v>
      </c>
      <c r="L95" s="13">
        <f>VLOOKUP(A:A,[1]TDSheet!$A:$L,12,0)</f>
        <v>120</v>
      </c>
      <c r="M95" s="13">
        <f>VLOOKUP(A:A,[1]TDSheet!$A:$M,13,0)</f>
        <v>150</v>
      </c>
      <c r="N95" s="13">
        <f>VLOOKUP(A:A,[1]TDSheet!$A:$X,24,0)</f>
        <v>170</v>
      </c>
      <c r="O95" s="13">
        <f>VLOOKUP(A:A,[3]TDSheet!$A:$C,3,0)</f>
        <v>49</v>
      </c>
      <c r="P95" s="13"/>
      <c r="Q95" s="13"/>
      <c r="R95" s="13"/>
      <c r="S95" s="13"/>
      <c r="T95" s="13"/>
      <c r="U95" s="13"/>
      <c r="V95" s="13"/>
      <c r="W95" s="13">
        <f t="shared" si="17"/>
        <v>125.6</v>
      </c>
      <c r="X95" s="15">
        <v>160</v>
      </c>
      <c r="Y95" s="16">
        <f t="shared" si="18"/>
        <v>6.4968152866242042</v>
      </c>
      <c r="Z95" s="13">
        <f t="shared" si="19"/>
        <v>1.7197452229299364</v>
      </c>
      <c r="AA95" s="13">
        <f>VLOOKUP(A:A,[1]TDSheet!$A:$AA,27,0)</f>
        <v>0</v>
      </c>
      <c r="AB95" s="13"/>
      <c r="AC95" s="13">
        <f>VLOOKUP(A:A,[5]TDSheet!$A:$D,4,0)</f>
        <v>56</v>
      </c>
      <c r="AD95" s="13">
        <f>VLOOKUP(A:A,[1]TDSheet!$A:$AD,30,0)</f>
        <v>0</v>
      </c>
      <c r="AE95" s="13">
        <f>VLOOKUP(A:A,[1]TDSheet!$A:$AE,31,0)</f>
        <v>133.6</v>
      </c>
      <c r="AF95" s="13">
        <f>VLOOKUP(A:A,[1]TDSheet!$A:$AF,32,0)</f>
        <v>126.2</v>
      </c>
      <c r="AG95" s="13">
        <f>VLOOKUP(A:A,[1]TDSheet!$A:$AG,33,0)</f>
        <v>129.19999999999999</v>
      </c>
      <c r="AH95" s="13">
        <f>VLOOKUP(A:A,[4]TDSheet!$A:$D,4,0)</f>
        <v>129</v>
      </c>
      <c r="AI95" s="13" t="str">
        <f>VLOOKUP(A:A,[1]TDSheet!$A:$AI,35,0)</f>
        <v>Паша</v>
      </c>
      <c r="AJ95" s="13">
        <f t="shared" si="20"/>
        <v>52.800000000000004</v>
      </c>
      <c r="AK95" s="13">
        <f t="shared" si="21"/>
        <v>16.170000000000002</v>
      </c>
      <c r="AL95" s="13"/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346</v>
      </c>
      <c r="D96" s="8">
        <v>533</v>
      </c>
      <c r="E96" s="8">
        <v>388</v>
      </c>
      <c r="F96" s="8">
        <v>152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409</v>
      </c>
      <c r="K96" s="13">
        <f t="shared" si="16"/>
        <v>-21</v>
      </c>
      <c r="L96" s="13">
        <f>VLOOKUP(A:A,[1]TDSheet!$A:$L,12,0)</f>
        <v>80</v>
      </c>
      <c r="M96" s="13">
        <f>VLOOKUP(A:A,[1]TDSheet!$A:$M,13,0)</f>
        <v>100</v>
      </c>
      <c r="N96" s="13">
        <f>VLOOKUP(A:A,[1]TDSheet!$A:$X,24,0)</f>
        <v>70</v>
      </c>
      <c r="O96" s="13">
        <f>VLOOKUP(A:A,[3]TDSheet!$A:$C,3,0)</f>
        <v>10</v>
      </c>
      <c r="P96" s="13"/>
      <c r="Q96" s="13"/>
      <c r="R96" s="13"/>
      <c r="S96" s="13"/>
      <c r="T96" s="13"/>
      <c r="U96" s="13"/>
      <c r="V96" s="13"/>
      <c r="W96" s="13">
        <f t="shared" si="17"/>
        <v>69.599999999999994</v>
      </c>
      <c r="X96" s="15">
        <v>50</v>
      </c>
      <c r="Y96" s="16">
        <f t="shared" si="18"/>
        <v>6.4942528735632186</v>
      </c>
      <c r="Z96" s="13">
        <f t="shared" si="19"/>
        <v>2.1839080459770117</v>
      </c>
      <c r="AA96" s="13">
        <f>VLOOKUP(A:A,[1]TDSheet!$A:$AA,27,0)</f>
        <v>0</v>
      </c>
      <c r="AB96" s="13"/>
      <c r="AC96" s="13">
        <f>VLOOKUP(A:A,[5]TDSheet!$A:$D,4,0)</f>
        <v>40</v>
      </c>
      <c r="AD96" s="13">
        <f>VLOOKUP(A:A,[1]TDSheet!$A:$AD,30,0)</f>
        <v>0</v>
      </c>
      <c r="AE96" s="13">
        <f>VLOOKUP(A:A,[1]TDSheet!$A:$AE,31,0)</f>
        <v>87</v>
      </c>
      <c r="AF96" s="13">
        <f>VLOOKUP(A:A,[1]TDSheet!$A:$AF,32,0)</f>
        <v>71.2</v>
      </c>
      <c r="AG96" s="13">
        <f>VLOOKUP(A:A,[1]TDSheet!$A:$AG,33,0)</f>
        <v>76</v>
      </c>
      <c r="AH96" s="13">
        <f>VLOOKUP(A:A,[4]TDSheet!$A:$D,4,0)</f>
        <v>70</v>
      </c>
      <c r="AI96" s="13" t="str">
        <f>VLOOKUP(A:A,[1]TDSheet!$A:$AI,35,0)</f>
        <v>Паша</v>
      </c>
      <c r="AJ96" s="13">
        <f t="shared" si="20"/>
        <v>17.5</v>
      </c>
      <c r="AK96" s="13">
        <f t="shared" si="21"/>
        <v>3.5</v>
      </c>
      <c r="AL96" s="13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39</v>
      </c>
      <c r="D97" s="8">
        <v>1129</v>
      </c>
      <c r="E97" s="8">
        <v>288</v>
      </c>
      <c r="F97" s="8">
        <v>177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389</v>
      </c>
      <c r="K97" s="13">
        <f t="shared" si="16"/>
        <v>-101</v>
      </c>
      <c r="L97" s="13">
        <f>VLOOKUP(A:A,[1]TDSheet!$A:$L,12,0)</f>
        <v>50</v>
      </c>
      <c r="M97" s="13">
        <f>VLOOKUP(A:A,[1]TDSheet!$A:$M,13,0)</f>
        <v>50</v>
      </c>
      <c r="N97" s="13">
        <f>VLOOKUP(A:A,[1]TDSheet!$A:$X,24,0)</f>
        <v>0</v>
      </c>
      <c r="O97" s="13">
        <f>VLOOKUP(A:A,[3]TDSheet!$A:$C,3,0)</f>
        <v>105</v>
      </c>
      <c r="P97" s="13"/>
      <c r="Q97" s="13"/>
      <c r="R97" s="13"/>
      <c r="S97" s="13"/>
      <c r="T97" s="13"/>
      <c r="U97" s="13"/>
      <c r="V97" s="13"/>
      <c r="W97" s="13">
        <f t="shared" si="17"/>
        <v>51.6</v>
      </c>
      <c r="X97" s="15">
        <v>80</v>
      </c>
      <c r="Y97" s="16">
        <f t="shared" si="18"/>
        <v>6.9186046511627906</v>
      </c>
      <c r="Z97" s="13">
        <f t="shared" si="19"/>
        <v>3.4302325581395348</v>
      </c>
      <c r="AA97" s="13">
        <f>VLOOKUP(A:A,[1]TDSheet!$A:$AA,27,0)</f>
        <v>0</v>
      </c>
      <c r="AB97" s="13"/>
      <c r="AC97" s="13">
        <f>VLOOKUP(A:A,[5]TDSheet!$A:$D,4,0)</f>
        <v>30</v>
      </c>
      <c r="AD97" s="13">
        <f>VLOOKUP(A:A,[1]TDSheet!$A:$AD,30,0)</f>
        <v>0</v>
      </c>
      <c r="AE97" s="13">
        <f>VLOOKUP(A:A,[1]TDSheet!$A:$AE,31,0)</f>
        <v>55</v>
      </c>
      <c r="AF97" s="13">
        <f>VLOOKUP(A:A,[1]TDSheet!$A:$AF,32,0)</f>
        <v>55.2</v>
      </c>
      <c r="AG97" s="13">
        <f>VLOOKUP(A:A,[1]TDSheet!$A:$AG,33,0)</f>
        <v>50.8</v>
      </c>
      <c r="AH97" s="13">
        <f>VLOOKUP(A:A,[4]TDSheet!$A:$D,4,0)</f>
        <v>40</v>
      </c>
      <c r="AI97" s="13" t="e">
        <f>VLOOKUP(A:A,[1]TDSheet!$A:$AI,35,0)</f>
        <v>#N/A</v>
      </c>
      <c r="AJ97" s="13">
        <f t="shared" si="20"/>
        <v>26.400000000000002</v>
      </c>
      <c r="AK97" s="13">
        <f t="shared" si="21"/>
        <v>34.65</v>
      </c>
      <c r="AL97" s="13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1255</v>
      </c>
      <c r="D98" s="8">
        <v>11026</v>
      </c>
      <c r="E98" s="8">
        <v>7033</v>
      </c>
      <c r="F98" s="8">
        <v>996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7053</v>
      </c>
      <c r="K98" s="13">
        <f t="shared" si="16"/>
        <v>-20</v>
      </c>
      <c r="L98" s="13">
        <f>VLOOKUP(A:A,[1]TDSheet!$A:$L,12,0)</f>
        <v>700</v>
      </c>
      <c r="M98" s="13">
        <f>VLOOKUP(A:A,[1]TDSheet!$A:$M,13,0)</f>
        <v>1000</v>
      </c>
      <c r="N98" s="13">
        <f>VLOOKUP(A:A,[1]TDSheet!$A:$X,24,0)</f>
        <v>800</v>
      </c>
      <c r="O98" s="13">
        <f>VLOOKUP(A:A,[3]TDSheet!$A:$C,3,0)</f>
        <v>800</v>
      </c>
      <c r="P98" s="13"/>
      <c r="Q98" s="13"/>
      <c r="R98" s="13"/>
      <c r="S98" s="13"/>
      <c r="T98" s="13"/>
      <c r="U98" s="13"/>
      <c r="V98" s="13"/>
      <c r="W98" s="13">
        <f t="shared" si="17"/>
        <v>659</v>
      </c>
      <c r="X98" s="15">
        <v>800</v>
      </c>
      <c r="Y98" s="16">
        <f t="shared" si="18"/>
        <v>6.51896813353566</v>
      </c>
      <c r="Z98" s="13">
        <f t="shared" si="19"/>
        <v>1.5113808801213962</v>
      </c>
      <c r="AA98" s="13">
        <f>VLOOKUP(A:A,[1]TDSheet!$A:$AA,27,0)</f>
        <v>150</v>
      </c>
      <c r="AB98" s="13"/>
      <c r="AC98" s="13">
        <f>VLOOKUP(A:A,[5]TDSheet!$A:$D,4,0)</f>
        <v>1734</v>
      </c>
      <c r="AD98" s="13">
        <f>VLOOKUP(A:A,[1]TDSheet!$A:$AD,30,0)</f>
        <v>1854</v>
      </c>
      <c r="AE98" s="13">
        <f>VLOOKUP(A:A,[1]TDSheet!$A:$AE,31,0)</f>
        <v>685.8</v>
      </c>
      <c r="AF98" s="13">
        <f>VLOOKUP(A:A,[1]TDSheet!$A:$AF,32,0)</f>
        <v>705.2</v>
      </c>
      <c r="AG98" s="13">
        <f>VLOOKUP(A:A,[1]TDSheet!$A:$AG,33,0)</f>
        <v>694.8</v>
      </c>
      <c r="AH98" s="13">
        <f>VLOOKUP(A:A,[4]TDSheet!$A:$D,4,0)</f>
        <v>537</v>
      </c>
      <c r="AI98" s="13" t="e">
        <f>VLOOKUP(A:A,[1]TDSheet!$A:$AI,35,0)</f>
        <v>#N/A</v>
      </c>
      <c r="AJ98" s="13">
        <f t="shared" si="20"/>
        <v>280</v>
      </c>
      <c r="AK98" s="13">
        <f t="shared" si="21"/>
        <v>280</v>
      </c>
      <c r="AL98" s="13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4096</v>
      </c>
      <c r="D99" s="8">
        <v>20832</v>
      </c>
      <c r="E99" s="8">
        <v>14738</v>
      </c>
      <c r="F99" s="8">
        <v>2059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14727</v>
      </c>
      <c r="K99" s="13">
        <f t="shared" si="16"/>
        <v>11</v>
      </c>
      <c r="L99" s="13">
        <f>VLOOKUP(A:A,[1]TDSheet!$A:$L,12,0)</f>
        <v>1800</v>
      </c>
      <c r="M99" s="13">
        <f>VLOOKUP(A:A,[1]TDSheet!$A:$M,13,0)</f>
        <v>2500</v>
      </c>
      <c r="N99" s="13">
        <f>VLOOKUP(A:A,[1]TDSheet!$A:$X,24,0)</f>
        <v>2600</v>
      </c>
      <c r="O99" s="13">
        <f>VLOOKUP(A:A,[3]TDSheet!$A:$C,3,0)</f>
        <v>1500</v>
      </c>
      <c r="P99" s="13"/>
      <c r="Q99" s="13"/>
      <c r="R99" s="13"/>
      <c r="S99" s="13"/>
      <c r="T99" s="13"/>
      <c r="U99" s="13"/>
      <c r="V99" s="13"/>
      <c r="W99" s="13">
        <f t="shared" si="17"/>
        <v>1741.6</v>
      </c>
      <c r="X99" s="15">
        <v>2400</v>
      </c>
      <c r="Y99" s="16">
        <f t="shared" si="18"/>
        <v>6.5221635277905374</v>
      </c>
      <c r="Z99" s="13">
        <f t="shared" si="19"/>
        <v>1.1822462103812588</v>
      </c>
      <c r="AA99" s="13">
        <f>VLOOKUP(A:A,[1]TDSheet!$A:$AA,27,0)</f>
        <v>252</v>
      </c>
      <c r="AB99" s="13"/>
      <c r="AC99" s="13">
        <f>VLOOKUP(A:A,[5]TDSheet!$A:$D,4,0)</f>
        <v>2988</v>
      </c>
      <c r="AD99" s="13">
        <f>VLOOKUP(A:A,[1]TDSheet!$A:$AD,30,0)</f>
        <v>2790</v>
      </c>
      <c r="AE99" s="13">
        <f>VLOOKUP(A:A,[1]TDSheet!$A:$AE,31,0)</f>
        <v>1557.4</v>
      </c>
      <c r="AF99" s="13">
        <f>VLOOKUP(A:A,[1]TDSheet!$A:$AF,32,0)</f>
        <v>1588.4</v>
      </c>
      <c r="AG99" s="13">
        <f>VLOOKUP(A:A,[1]TDSheet!$A:$AG,33,0)</f>
        <v>1675.4</v>
      </c>
      <c r="AH99" s="13">
        <f>VLOOKUP(A:A,[4]TDSheet!$A:$D,4,0)</f>
        <v>1118</v>
      </c>
      <c r="AI99" s="13" t="str">
        <f>VLOOKUP(A:A,[1]TDSheet!$A:$AI,35,0)</f>
        <v>продапр</v>
      </c>
      <c r="AJ99" s="13">
        <f t="shared" si="20"/>
        <v>840</v>
      </c>
      <c r="AK99" s="13">
        <f t="shared" si="21"/>
        <v>525</v>
      </c>
      <c r="AL99" s="13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165</v>
      </c>
      <c r="D100" s="8">
        <v>216</v>
      </c>
      <c r="E100" s="8">
        <v>148</v>
      </c>
      <c r="F100" s="8">
        <v>166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155</v>
      </c>
      <c r="K100" s="13">
        <f t="shared" si="16"/>
        <v>-7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VLOOKUP(A:A,[1]TDSheet!$A:$X,24,0)</f>
        <v>0</v>
      </c>
      <c r="O100" s="13">
        <f>VLOOKUP(A:A,[3]TDSheet!$A:$C,3,0)</f>
        <v>25</v>
      </c>
      <c r="P100" s="13"/>
      <c r="Q100" s="13"/>
      <c r="R100" s="13"/>
      <c r="S100" s="13"/>
      <c r="T100" s="13"/>
      <c r="U100" s="13"/>
      <c r="V100" s="13"/>
      <c r="W100" s="13">
        <f t="shared" si="17"/>
        <v>20</v>
      </c>
      <c r="X100" s="15"/>
      <c r="Y100" s="16">
        <f t="shared" si="18"/>
        <v>8.3000000000000007</v>
      </c>
      <c r="Z100" s="13">
        <f t="shared" si="19"/>
        <v>8.3000000000000007</v>
      </c>
      <c r="AA100" s="13">
        <f>VLOOKUP(A:A,[1]TDSheet!$A:$AA,27,0)</f>
        <v>0</v>
      </c>
      <c r="AB100" s="13"/>
      <c r="AC100" s="13">
        <f>VLOOKUP(A:A,[5]TDSheet!$A:$D,4,0)</f>
        <v>48</v>
      </c>
      <c r="AD100" s="13">
        <f>VLOOKUP(A:A,[1]TDSheet!$A:$AD,30,0)</f>
        <v>0</v>
      </c>
      <c r="AE100" s="13">
        <f>VLOOKUP(A:A,[1]TDSheet!$A:$AE,31,0)</f>
        <v>22.8</v>
      </c>
      <c r="AF100" s="13">
        <f>VLOOKUP(A:A,[1]TDSheet!$A:$AF,32,0)</f>
        <v>22</v>
      </c>
      <c r="AG100" s="13">
        <f>VLOOKUP(A:A,[1]TDSheet!$A:$AG,33,0)</f>
        <v>23.2</v>
      </c>
      <c r="AH100" s="13">
        <f>VLOOKUP(A:A,[4]TDSheet!$A:$D,4,0)</f>
        <v>34</v>
      </c>
      <c r="AI100" s="13" t="str">
        <f>VLOOKUP(A:A,[1]TDSheet!$A:$AI,35,0)</f>
        <v>увел</v>
      </c>
      <c r="AJ100" s="13">
        <f t="shared" si="20"/>
        <v>0</v>
      </c>
      <c r="AK100" s="13">
        <f t="shared" si="21"/>
        <v>2.75</v>
      </c>
      <c r="AL100" s="13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274</v>
      </c>
      <c r="D101" s="8">
        <v>172</v>
      </c>
      <c r="E101" s="8">
        <v>191</v>
      </c>
      <c r="F101" s="8">
        <v>120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215</v>
      </c>
      <c r="K101" s="13">
        <f t="shared" si="16"/>
        <v>-24</v>
      </c>
      <c r="L101" s="13">
        <f>VLOOKUP(A:A,[1]TDSheet!$A:$L,12,0)</f>
        <v>50</v>
      </c>
      <c r="M101" s="13">
        <f>VLOOKUP(A:A,[1]TDSheet!$A:$M,13,0)</f>
        <v>50</v>
      </c>
      <c r="N101" s="13">
        <f>VLOOKUP(A:A,[1]TDSheet!$A:$X,24,0)</f>
        <v>0</v>
      </c>
      <c r="O101" s="13">
        <f>VLOOKUP(A:A,[3]TDSheet!$A:$C,3,0)</f>
        <v>25</v>
      </c>
      <c r="P101" s="13"/>
      <c r="Q101" s="13"/>
      <c r="R101" s="13"/>
      <c r="S101" s="13"/>
      <c r="T101" s="13"/>
      <c r="U101" s="13"/>
      <c r="V101" s="13"/>
      <c r="W101" s="13">
        <f t="shared" si="17"/>
        <v>28.6</v>
      </c>
      <c r="X101" s="15"/>
      <c r="Y101" s="16">
        <f t="shared" si="18"/>
        <v>7.6923076923076916</v>
      </c>
      <c r="Z101" s="13">
        <f t="shared" si="19"/>
        <v>4.1958041958041958</v>
      </c>
      <c r="AA101" s="13">
        <f>VLOOKUP(A:A,[1]TDSheet!$A:$AA,27,0)</f>
        <v>0</v>
      </c>
      <c r="AB101" s="13"/>
      <c r="AC101" s="13">
        <f>VLOOKUP(A:A,[5]TDSheet!$A:$D,4,0)</f>
        <v>48</v>
      </c>
      <c r="AD101" s="13">
        <f>VLOOKUP(A:A,[1]TDSheet!$A:$AD,30,0)</f>
        <v>0</v>
      </c>
      <c r="AE101" s="13">
        <f>VLOOKUP(A:A,[1]TDSheet!$A:$AE,31,0)</f>
        <v>23.8</v>
      </c>
      <c r="AF101" s="13">
        <f>VLOOKUP(A:A,[1]TDSheet!$A:$AF,32,0)</f>
        <v>22.2</v>
      </c>
      <c r="AG101" s="13">
        <f>VLOOKUP(A:A,[1]TDSheet!$A:$AG,33,0)</f>
        <v>37.799999999999997</v>
      </c>
      <c r="AH101" s="13">
        <f>VLOOKUP(A:A,[4]TDSheet!$A:$D,4,0)</f>
        <v>26</v>
      </c>
      <c r="AI101" s="13" t="str">
        <f>VLOOKUP(A:A,[1]TDSheet!$A:$AI,35,0)</f>
        <v>увел</v>
      </c>
      <c r="AJ101" s="13">
        <f t="shared" si="20"/>
        <v>0</v>
      </c>
      <c r="AK101" s="13">
        <f t="shared" si="21"/>
        <v>2.75</v>
      </c>
      <c r="AL101" s="13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359</v>
      </c>
      <c r="D102" s="8">
        <v>900</v>
      </c>
      <c r="E102" s="8">
        <v>412</v>
      </c>
      <c r="F102" s="8">
        <v>456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463</v>
      </c>
      <c r="K102" s="13">
        <f t="shared" si="16"/>
        <v>-51</v>
      </c>
      <c r="L102" s="13">
        <f>VLOOKUP(A:A,[1]TDSheet!$A:$L,12,0)</f>
        <v>100</v>
      </c>
      <c r="M102" s="13">
        <f>VLOOKUP(A:A,[1]TDSheet!$A:$M,13,0)</f>
        <v>100</v>
      </c>
      <c r="N102" s="13">
        <f>VLOOKUP(A:A,[1]TDSheet!$A:$X,24,0)</f>
        <v>0</v>
      </c>
      <c r="O102" s="13">
        <f>VLOOKUP(A:A,[3]TDSheet!$A:$C,3,0)</f>
        <v>10</v>
      </c>
      <c r="P102" s="13"/>
      <c r="Q102" s="13"/>
      <c r="R102" s="13"/>
      <c r="S102" s="13"/>
      <c r="T102" s="13"/>
      <c r="U102" s="13"/>
      <c r="V102" s="13"/>
      <c r="W102" s="13">
        <f t="shared" si="17"/>
        <v>82.4</v>
      </c>
      <c r="X102" s="15"/>
      <c r="Y102" s="16">
        <f t="shared" si="18"/>
        <v>7.9611650485436884</v>
      </c>
      <c r="Z102" s="13">
        <f t="shared" si="19"/>
        <v>5.5339805825242712</v>
      </c>
      <c r="AA102" s="13">
        <f>VLOOKUP(A:A,[1]TDSheet!$A:$AA,27,0)</f>
        <v>0</v>
      </c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83</v>
      </c>
      <c r="AF102" s="13">
        <f>VLOOKUP(A:A,[1]TDSheet!$A:$AF,32,0)</f>
        <v>80.2</v>
      </c>
      <c r="AG102" s="13">
        <f>VLOOKUP(A:A,[1]TDSheet!$A:$AG,33,0)</f>
        <v>99.4</v>
      </c>
      <c r="AH102" s="13">
        <f>VLOOKUP(A:A,[4]TDSheet!$A:$D,4,0)</f>
        <v>95</v>
      </c>
      <c r="AI102" s="13" t="e">
        <f>VLOOKUP(A:A,[1]TDSheet!$A:$AI,35,0)</f>
        <v>#N/A</v>
      </c>
      <c r="AJ102" s="13">
        <f t="shared" si="20"/>
        <v>0</v>
      </c>
      <c r="AK102" s="13">
        <f t="shared" si="21"/>
        <v>0.6</v>
      </c>
      <c r="AL102" s="13"/>
    </row>
    <row r="103" spans="1:38" s="1" customFormat="1" ht="21.95" customHeight="1" outlineLevel="1" x14ac:dyDescent="0.2">
      <c r="A103" s="7" t="s">
        <v>106</v>
      </c>
      <c r="B103" s="7" t="s">
        <v>14</v>
      </c>
      <c r="C103" s="8"/>
      <c r="D103" s="8">
        <v>300</v>
      </c>
      <c r="E103" s="8">
        <v>35</v>
      </c>
      <c r="F103" s="8">
        <v>265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67</v>
      </c>
      <c r="K103" s="13">
        <f t="shared" si="16"/>
        <v>-32</v>
      </c>
      <c r="L103" s="13">
        <f>VLOOKUP(A:A,[1]TDSheet!$A:$L,12,0)</f>
        <v>150</v>
      </c>
      <c r="M103" s="13">
        <f>VLOOKUP(A:A,[1]TDSheet!$A:$M,13,0)</f>
        <v>100</v>
      </c>
      <c r="N103" s="13">
        <f>VLOOKUP(A:A,[1]TDSheet!$A:$X,24,0)</f>
        <v>0</v>
      </c>
      <c r="O103" s="13">
        <v>0</v>
      </c>
      <c r="P103" s="13"/>
      <c r="Q103" s="13"/>
      <c r="R103" s="13"/>
      <c r="S103" s="13"/>
      <c r="T103" s="13"/>
      <c r="U103" s="13"/>
      <c r="V103" s="13"/>
      <c r="W103" s="13">
        <f t="shared" si="17"/>
        <v>7</v>
      </c>
      <c r="X103" s="15"/>
      <c r="Y103" s="16">
        <f t="shared" si="18"/>
        <v>73.571428571428569</v>
      </c>
      <c r="Z103" s="13">
        <f t="shared" si="19"/>
        <v>37.857142857142854</v>
      </c>
      <c r="AA103" s="13">
        <f>VLOOKUP(A:A,[1]TDSheet!$A:$AA,27,0)</f>
        <v>0</v>
      </c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0</v>
      </c>
      <c r="AG103" s="13">
        <f>VLOOKUP(A:A,[1]TDSheet!$A:$AG,33,0)</f>
        <v>0</v>
      </c>
      <c r="AH103" s="13">
        <f>VLOOKUP(A:A,[4]TDSheet!$A:$D,4,0)</f>
        <v>29</v>
      </c>
      <c r="AI103" s="13">
        <f>VLOOKUP(A:A,[1]TDSheet!$A:$AI,35,0)</f>
        <v>0</v>
      </c>
      <c r="AJ103" s="13">
        <f t="shared" si="20"/>
        <v>0</v>
      </c>
      <c r="AK103" s="13">
        <f t="shared" si="21"/>
        <v>0</v>
      </c>
      <c r="AL103" s="13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70</v>
      </c>
      <c r="D104" s="8">
        <v>802</v>
      </c>
      <c r="E104" s="8">
        <v>491</v>
      </c>
      <c r="F104" s="8">
        <v>285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604</v>
      </c>
      <c r="K104" s="13">
        <f t="shared" si="16"/>
        <v>-113</v>
      </c>
      <c r="L104" s="13">
        <f>VLOOKUP(A:A,[1]TDSheet!$A:$L,12,0)</f>
        <v>100</v>
      </c>
      <c r="M104" s="13">
        <f>VLOOKUP(A:A,[1]TDSheet!$A:$M,13,0)</f>
        <v>100</v>
      </c>
      <c r="N104" s="13">
        <f>VLOOKUP(A:A,[1]TDSheet!$A:$X,24,0)</f>
        <v>0</v>
      </c>
      <c r="O104" s="13">
        <f>VLOOKUP(A:A,[3]TDSheet!$A:$C,3,0)</f>
        <v>10</v>
      </c>
      <c r="P104" s="13"/>
      <c r="Q104" s="13"/>
      <c r="R104" s="13"/>
      <c r="S104" s="13"/>
      <c r="T104" s="13"/>
      <c r="U104" s="13"/>
      <c r="V104" s="13"/>
      <c r="W104" s="13">
        <f t="shared" si="17"/>
        <v>94.2</v>
      </c>
      <c r="X104" s="15">
        <v>200</v>
      </c>
      <c r="Y104" s="16">
        <f t="shared" si="18"/>
        <v>7.2717622080679405</v>
      </c>
      <c r="Z104" s="13">
        <f t="shared" si="19"/>
        <v>3.0254777070063694</v>
      </c>
      <c r="AA104" s="13">
        <f>VLOOKUP(A:A,[1]TDSheet!$A:$AA,27,0)</f>
        <v>0</v>
      </c>
      <c r="AB104" s="13"/>
      <c r="AC104" s="13">
        <f>VLOOKUP(A:A,[5]TDSheet!$A:$D,4,0)</f>
        <v>20</v>
      </c>
      <c r="AD104" s="13">
        <f>VLOOKUP(A:A,[1]TDSheet!$A:$AD,30,0)</f>
        <v>0</v>
      </c>
      <c r="AE104" s="13">
        <f>VLOOKUP(A:A,[1]TDSheet!$A:$AE,31,0)</f>
        <v>92.4</v>
      </c>
      <c r="AF104" s="13">
        <f>VLOOKUP(A:A,[1]TDSheet!$A:$AF,32,0)</f>
        <v>41</v>
      </c>
      <c r="AG104" s="13">
        <f>VLOOKUP(A:A,[1]TDSheet!$A:$AG,33,0)</f>
        <v>108.2</v>
      </c>
      <c r="AH104" s="13">
        <f>VLOOKUP(A:A,[4]TDSheet!$A:$D,4,0)</f>
        <v>114</v>
      </c>
      <c r="AI104" s="13" t="e">
        <f>VLOOKUP(A:A,[1]TDSheet!$A:$AI,35,0)</f>
        <v>#N/A</v>
      </c>
      <c r="AJ104" s="13">
        <f t="shared" si="20"/>
        <v>12</v>
      </c>
      <c r="AK104" s="13">
        <f t="shared" si="21"/>
        <v>0.6</v>
      </c>
      <c r="AL104" s="13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121</v>
      </c>
      <c r="D105" s="8">
        <v>2018</v>
      </c>
      <c r="E105" s="8">
        <v>793</v>
      </c>
      <c r="F105" s="8">
        <v>68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968</v>
      </c>
      <c r="K105" s="13">
        <f t="shared" si="16"/>
        <v>-175</v>
      </c>
      <c r="L105" s="13">
        <f>VLOOKUP(A:A,[1]TDSheet!$A:$L,12,0)</f>
        <v>80</v>
      </c>
      <c r="M105" s="13">
        <f>VLOOKUP(A:A,[1]TDSheet!$A:$M,13,0)</f>
        <v>80</v>
      </c>
      <c r="N105" s="13">
        <f>VLOOKUP(A:A,[1]TDSheet!$A:$X,24,0)</f>
        <v>180</v>
      </c>
      <c r="O105" s="13">
        <f>VLOOKUP(A:A,[3]TDSheet!$A:$C,3,0)</f>
        <v>177.5</v>
      </c>
      <c r="P105" s="13"/>
      <c r="Q105" s="13"/>
      <c r="R105" s="13"/>
      <c r="S105" s="13"/>
      <c r="T105" s="13"/>
      <c r="U105" s="13"/>
      <c r="V105" s="13"/>
      <c r="W105" s="13">
        <f t="shared" si="17"/>
        <v>83</v>
      </c>
      <c r="X105" s="15">
        <v>150</v>
      </c>
      <c r="Y105" s="16">
        <f t="shared" si="18"/>
        <v>6.7228915662650603</v>
      </c>
      <c r="Z105" s="13">
        <f t="shared" si="19"/>
        <v>0.81927710843373491</v>
      </c>
      <c r="AA105" s="13">
        <f>VLOOKUP(A:A,[1]TDSheet!$A:$AA,27,0)</f>
        <v>0</v>
      </c>
      <c r="AB105" s="13"/>
      <c r="AC105" s="13">
        <f>VLOOKUP(A:A,[5]TDSheet!$A:$D,4,0)</f>
        <v>378</v>
      </c>
      <c r="AD105" s="13">
        <f>VLOOKUP(A:A,[1]TDSheet!$A:$AD,30,0)</f>
        <v>0</v>
      </c>
      <c r="AE105" s="13">
        <f>VLOOKUP(A:A,[1]TDSheet!$A:$AE,31,0)</f>
        <v>98.8</v>
      </c>
      <c r="AF105" s="13">
        <f>VLOOKUP(A:A,[1]TDSheet!$A:$AF,32,0)</f>
        <v>85</v>
      </c>
      <c r="AG105" s="13">
        <f>VLOOKUP(A:A,[1]TDSheet!$A:$AG,33,0)</f>
        <v>82</v>
      </c>
      <c r="AH105" s="13">
        <f>VLOOKUP(A:A,[4]TDSheet!$A:$D,4,0)</f>
        <v>98</v>
      </c>
      <c r="AI105" s="13" t="e">
        <f>VLOOKUP(A:A,[1]TDSheet!$A:$AI,35,0)</f>
        <v>#N/A</v>
      </c>
      <c r="AJ105" s="13">
        <f t="shared" si="20"/>
        <v>49.5</v>
      </c>
      <c r="AK105" s="13">
        <f t="shared" si="21"/>
        <v>58.575000000000003</v>
      </c>
      <c r="AL105" s="13"/>
    </row>
    <row r="106" spans="1:38" s="1" customFormat="1" ht="11.1" customHeight="1" outlineLevel="1" x14ac:dyDescent="0.2">
      <c r="A106" s="7" t="s">
        <v>109</v>
      </c>
      <c r="B106" s="7" t="s">
        <v>14</v>
      </c>
      <c r="C106" s="8">
        <v>153</v>
      </c>
      <c r="D106" s="8">
        <v>243</v>
      </c>
      <c r="E106" s="8">
        <v>249</v>
      </c>
      <c r="F106" s="8">
        <v>37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333</v>
      </c>
      <c r="K106" s="13">
        <f t="shared" si="16"/>
        <v>-84</v>
      </c>
      <c r="L106" s="13">
        <f>VLOOKUP(A:A,[1]TDSheet!$A:$L,12,0)</f>
        <v>100</v>
      </c>
      <c r="M106" s="13">
        <f>VLOOKUP(A:A,[1]TDSheet!$A:$M,13,0)</f>
        <v>50</v>
      </c>
      <c r="N106" s="13">
        <f>VLOOKUP(A:A,[1]TDSheet!$A:$X,24,0)</f>
        <v>0</v>
      </c>
      <c r="O106" s="13">
        <f>VLOOKUP(A:A,[3]TDSheet!$A:$C,3,0)</f>
        <v>15</v>
      </c>
      <c r="P106" s="13"/>
      <c r="Q106" s="13"/>
      <c r="R106" s="13"/>
      <c r="S106" s="13"/>
      <c r="T106" s="13"/>
      <c r="U106" s="13"/>
      <c r="V106" s="13"/>
      <c r="W106" s="13">
        <f t="shared" si="17"/>
        <v>41.8</v>
      </c>
      <c r="X106" s="15">
        <v>150</v>
      </c>
      <c r="Y106" s="16">
        <f t="shared" si="18"/>
        <v>8.062200956937799</v>
      </c>
      <c r="Z106" s="13">
        <f t="shared" si="19"/>
        <v>0.8851674641148326</v>
      </c>
      <c r="AA106" s="13">
        <f>VLOOKUP(A:A,[1]TDSheet!$A:$AA,27,0)</f>
        <v>0</v>
      </c>
      <c r="AB106" s="13"/>
      <c r="AC106" s="13">
        <f>VLOOKUP(A:A,[5]TDSheet!$A:$D,4,0)</f>
        <v>40</v>
      </c>
      <c r="AD106" s="13">
        <f>VLOOKUP(A:A,[1]TDSheet!$A:$AD,30,0)</f>
        <v>0</v>
      </c>
      <c r="AE106" s="13">
        <f>VLOOKUP(A:A,[1]TDSheet!$A:$AE,31,0)</f>
        <v>34.4</v>
      </c>
      <c r="AF106" s="13">
        <f>VLOOKUP(A:A,[1]TDSheet!$A:$AF,32,0)</f>
        <v>27.2</v>
      </c>
      <c r="AG106" s="13">
        <f>VLOOKUP(A:A,[1]TDSheet!$A:$AG,33,0)</f>
        <v>40.799999999999997</v>
      </c>
      <c r="AH106" s="13">
        <f>VLOOKUP(A:A,[4]TDSheet!$A:$D,4,0)</f>
        <v>76</v>
      </c>
      <c r="AI106" s="13" t="e">
        <f>VLOOKUP(A:A,[1]TDSheet!$A:$AI,35,0)</f>
        <v>#N/A</v>
      </c>
      <c r="AJ106" s="13">
        <f t="shared" si="20"/>
        <v>22.5</v>
      </c>
      <c r="AK106" s="13">
        <f t="shared" si="21"/>
        <v>2.25</v>
      </c>
      <c r="AL106" s="13"/>
    </row>
    <row r="107" spans="1:38" s="1" customFormat="1" ht="21.95" customHeight="1" outlineLevel="1" x14ac:dyDescent="0.2">
      <c r="A107" s="7" t="s">
        <v>110</v>
      </c>
      <c r="B107" s="7" t="s">
        <v>14</v>
      </c>
      <c r="C107" s="8">
        <v>113</v>
      </c>
      <c r="D107" s="8">
        <v>650</v>
      </c>
      <c r="E107" s="8">
        <v>344</v>
      </c>
      <c r="F107" s="8">
        <v>54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467</v>
      </c>
      <c r="K107" s="13">
        <f t="shared" si="16"/>
        <v>-123</v>
      </c>
      <c r="L107" s="13">
        <f>VLOOKUP(A:A,[1]TDSheet!$A:$L,12,0)</f>
        <v>50</v>
      </c>
      <c r="M107" s="13">
        <f>VLOOKUP(A:A,[1]TDSheet!$A:$M,13,0)</f>
        <v>30</v>
      </c>
      <c r="N107" s="13">
        <f>VLOOKUP(A:A,[1]TDSheet!$A:$X,24,0)</f>
        <v>70</v>
      </c>
      <c r="O107" s="13">
        <f>VLOOKUP(A:A,[3]TDSheet!$A:$C,3,0)</f>
        <v>113</v>
      </c>
      <c r="P107" s="13"/>
      <c r="Q107" s="13"/>
      <c r="R107" s="13"/>
      <c r="S107" s="13"/>
      <c r="T107" s="13"/>
      <c r="U107" s="13"/>
      <c r="V107" s="13"/>
      <c r="W107" s="13">
        <f t="shared" si="17"/>
        <v>31.6</v>
      </c>
      <c r="X107" s="15">
        <v>30</v>
      </c>
      <c r="Y107" s="16">
        <f t="shared" si="18"/>
        <v>7.40506329113924</v>
      </c>
      <c r="Z107" s="13">
        <f t="shared" si="19"/>
        <v>1.7088607594936709</v>
      </c>
      <c r="AA107" s="13">
        <f>VLOOKUP(A:A,[1]TDSheet!$A:$AA,27,0)</f>
        <v>0</v>
      </c>
      <c r="AB107" s="13"/>
      <c r="AC107" s="13">
        <f>VLOOKUP(A:A,[5]TDSheet!$A:$D,4,0)</f>
        <v>186</v>
      </c>
      <c r="AD107" s="13">
        <f>VLOOKUP(A:A,[1]TDSheet!$A:$AD,30,0)</f>
        <v>0</v>
      </c>
      <c r="AE107" s="13">
        <f>VLOOKUP(A:A,[1]TDSheet!$A:$AE,31,0)</f>
        <v>40.200000000000003</v>
      </c>
      <c r="AF107" s="13">
        <f>VLOOKUP(A:A,[1]TDSheet!$A:$AF,32,0)</f>
        <v>43.2</v>
      </c>
      <c r="AG107" s="13">
        <f>VLOOKUP(A:A,[1]TDSheet!$A:$AG,33,0)</f>
        <v>26.2</v>
      </c>
      <c r="AH107" s="13">
        <f>VLOOKUP(A:A,[4]TDSheet!$A:$D,4,0)</f>
        <v>23</v>
      </c>
      <c r="AI107" s="13" t="str">
        <f>VLOOKUP(A:A,[1]TDSheet!$A:$AI,35,0)</f>
        <v>увел</v>
      </c>
      <c r="AJ107" s="13">
        <f t="shared" si="20"/>
        <v>8.4</v>
      </c>
      <c r="AK107" s="13">
        <f t="shared" si="21"/>
        <v>31.640000000000004</v>
      </c>
      <c r="AL107" s="13"/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144.92699999999999</v>
      </c>
      <c r="D108" s="8">
        <v>192.63800000000001</v>
      </c>
      <c r="E108" s="8">
        <v>168.125</v>
      </c>
      <c r="F108" s="8">
        <v>66.004999999999995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145.52500000000001</v>
      </c>
      <c r="K108" s="13">
        <f t="shared" si="16"/>
        <v>22.599999999999994</v>
      </c>
      <c r="L108" s="13">
        <f>VLOOKUP(A:A,[1]TDSheet!$A:$L,12,0)</f>
        <v>50</v>
      </c>
      <c r="M108" s="13">
        <f>VLOOKUP(A:A,[1]TDSheet!$A:$M,13,0)</f>
        <v>50</v>
      </c>
      <c r="N108" s="13">
        <f>VLOOKUP(A:A,[1]TDSheet!$A:$X,24,0)</f>
        <v>60</v>
      </c>
      <c r="O108" s="13">
        <f>VLOOKUP(A:A,[3]TDSheet!$A:$C,3,0)</f>
        <v>30</v>
      </c>
      <c r="P108" s="13"/>
      <c r="Q108" s="13"/>
      <c r="R108" s="13"/>
      <c r="S108" s="13"/>
      <c r="T108" s="13"/>
      <c r="U108" s="13"/>
      <c r="V108" s="13"/>
      <c r="W108" s="13">
        <f t="shared" si="17"/>
        <v>31.32</v>
      </c>
      <c r="X108" s="15"/>
      <c r="Y108" s="16">
        <f t="shared" si="18"/>
        <v>7.2159961685823752</v>
      </c>
      <c r="Z108" s="13">
        <f t="shared" si="19"/>
        <v>2.1074393358876118</v>
      </c>
      <c r="AA108" s="13">
        <f>VLOOKUP(A:A,[1]TDSheet!$A:$AA,27,0)</f>
        <v>0</v>
      </c>
      <c r="AB108" s="13"/>
      <c r="AC108" s="13">
        <f>VLOOKUP(A:A,[5]TDSheet!$A:$D,4,0)</f>
        <v>11.525</v>
      </c>
      <c r="AD108" s="13">
        <f>VLOOKUP(A:A,[1]TDSheet!$A:$AD,30,0)</f>
        <v>0</v>
      </c>
      <c r="AE108" s="13">
        <f>VLOOKUP(A:A,[1]TDSheet!$A:$AE,31,0)</f>
        <v>8.9775999999999989</v>
      </c>
      <c r="AF108" s="13">
        <f>VLOOKUP(A:A,[1]TDSheet!$A:$AF,32,0)</f>
        <v>30.742399999999996</v>
      </c>
      <c r="AG108" s="13">
        <f>VLOOKUP(A:A,[1]TDSheet!$A:$AG,33,0)</f>
        <v>29</v>
      </c>
      <c r="AH108" s="13">
        <f>VLOOKUP(A:A,[4]TDSheet!$A:$D,4,0)</f>
        <v>14.5</v>
      </c>
      <c r="AI108" s="13" t="e">
        <f>VLOOKUP(A:A,[1]TDSheet!$A:$AI,35,0)</f>
        <v>#N/A</v>
      </c>
      <c r="AJ108" s="13">
        <f t="shared" si="20"/>
        <v>0</v>
      </c>
      <c r="AK108" s="13">
        <f t="shared" si="21"/>
        <v>30</v>
      </c>
      <c r="AL108" s="13"/>
    </row>
    <row r="109" spans="1:38" s="1" customFormat="1" ht="11.1" customHeight="1" outlineLevel="1" x14ac:dyDescent="0.2">
      <c r="A109" s="7" t="s">
        <v>112</v>
      </c>
      <c r="B109" s="7" t="s">
        <v>14</v>
      </c>
      <c r="C109" s="8">
        <v>11</v>
      </c>
      <c r="D109" s="8">
        <v>962</v>
      </c>
      <c r="E109" s="8">
        <v>653</v>
      </c>
      <c r="F109" s="8">
        <v>199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666</v>
      </c>
      <c r="K109" s="13">
        <f t="shared" si="16"/>
        <v>-13</v>
      </c>
      <c r="L109" s="13">
        <f>VLOOKUP(A:A,[1]TDSheet!$A:$L,12,0)</f>
        <v>80</v>
      </c>
      <c r="M109" s="13">
        <f>VLOOKUP(A:A,[1]TDSheet!$A:$M,13,0)</f>
        <v>100</v>
      </c>
      <c r="N109" s="13">
        <f>VLOOKUP(A:A,[1]TDSheet!$A:$X,24,0)</f>
        <v>0</v>
      </c>
      <c r="O109" s="13">
        <f>VLOOKUP(A:A,[3]TDSheet!$A:$C,3,0)</f>
        <v>187.5</v>
      </c>
      <c r="P109" s="13"/>
      <c r="Q109" s="13"/>
      <c r="R109" s="13"/>
      <c r="S109" s="13"/>
      <c r="T109" s="13"/>
      <c r="U109" s="13"/>
      <c r="V109" s="13"/>
      <c r="W109" s="13">
        <f t="shared" si="17"/>
        <v>55</v>
      </c>
      <c r="X109" s="15"/>
      <c r="Y109" s="16">
        <f t="shared" si="18"/>
        <v>6.8909090909090907</v>
      </c>
      <c r="Z109" s="13">
        <f t="shared" si="19"/>
        <v>3.6181818181818182</v>
      </c>
      <c r="AA109" s="13">
        <f>VLOOKUP(A:A,[1]TDSheet!$A:$AA,27,0)</f>
        <v>0</v>
      </c>
      <c r="AB109" s="13"/>
      <c r="AC109" s="13">
        <f>VLOOKUP(A:A,[5]TDSheet!$A:$D,4,0)</f>
        <v>378</v>
      </c>
      <c r="AD109" s="13">
        <f>VLOOKUP(A:A,[1]TDSheet!$A:$AD,30,0)</f>
        <v>0</v>
      </c>
      <c r="AE109" s="13">
        <f>VLOOKUP(A:A,[1]TDSheet!$A:$AE,31,0)</f>
        <v>54.4</v>
      </c>
      <c r="AF109" s="13">
        <f>VLOOKUP(A:A,[1]TDSheet!$A:$AF,32,0)</f>
        <v>50.6</v>
      </c>
      <c r="AG109" s="13">
        <f>VLOOKUP(A:A,[1]TDSheet!$A:$AG,33,0)</f>
        <v>61.6</v>
      </c>
      <c r="AH109" s="13">
        <f>VLOOKUP(A:A,[4]TDSheet!$A:$D,4,0)</f>
        <v>59</v>
      </c>
      <c r="AI109" s="13" t="e">
        <f>VLOOKUP(A:A,[1]TDSheet!$A:$AI,35,0)</f>
        <v>#N/A</v>
      </c>
      <c r="AJ109" s="13">
        <f t="shared" si="20"/>
        <v>0</v>
      </c>
      <c r="AK109" s="13">
        <f t="shared" si="21"/>
        <v>61.875</v>
      </c>
      <c r="AL109" s="13"/>
    </row>
    <row r="110" spans="1:38" s="1" customFormat="1" ht="21.95" customHeight="1" outlineLevel="1" x14ac:dyDescent="0.2">
      <c r="A110" s="7" t="s">
        <v>113</v>
      </c>
      <c r="B110" s="7" t="s">
        <v>14</v>
      </c>
      <c r="C110" s="8">
        <v>625</v>
      </c>
      <c r="D110" s="8">
        <v>869</v>
      </c>
      <c r="E110" s="8">
        <v>651</v>
      </c>
      <c r="F110" s="8">
        <v>107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684</v>
      </c>
      <c r="K110" s="13">
        <f t="shared" si="16"/>
        <v>-33</v>
      </c>
      <c r="L110" s="13">
        <f>VLOOKUP(A:A,[1]TDSheet!$A:$L,12,0)</f>
        <v>150</v>
      </c>
      <c r="M110" s="13">
        <f>VLOOKUP(A:A,[1]TDSheet!$A:$M,13,0)</f>
        <v>180</v>
      </c>
      <c r="N110" s="13">
        <f>VLOOKUP(A:A,[1]TDSheet!$A:$X,24,0)</f>
        <v>300</v>
      </c>
      <c r="O110" s="13">
        <f>VLOOKUP(A:A,[3]TDSheet!$A:$C,3,0)</f>
        <v>23</v>
      </c>
      <c r="P110" s="13"/>
      <c r="Q110" s="13"/>
      <c r="R110" s="13"/>
      <c r="S110" s="13"/>
      <c r="T110" s="13"/>
      <c r="U110" s="13"/>
      <c r="V110" s="13"/>
      <c r="W110" s="13">
        <f t="shared" si="17"/>
        <v>118.2</v>
      </c>
      <c r="X110" s="15">
        <v>100</v>
      </c>
      <c r="Y110" s="16">
        <f t="shared" si="18"/>
        <v>7.0812182741116754</v>
      </c>
      <c r="Z110" s="13">
        <f t="shared" si="19"/>
        <v>0.90524534686971236</v>
      </c>
      <c r="AA110" s="13">
        <f>VLOOKUP(A:A,[1]TDSheet!$A:$AA,27,0)</f>
        <v>0</v>
      </c>
      <c r="AB110" s="13"/>
      <c r="AC110" s="13">
        <f>VLOOKUP(A:A,[5]TDSheet!$A:$D,4,0)</f>
        <v>60</v>
      </c>
      <c r="AD110" s="13">
        <f>VLOOKUP(A:A,[1]TDSheet!$A:$AD,30,0)</f>
        <v>0</v>
      </c>
      <c r="AE110" s="13">
        <f>VLOOKUP(A:A,[1]TDSheet!$A:$AE,31,0)</f>
        <v>109.4</v>
      </c>
      <c r="AF110" s="13">
        <f>VLOOKUP(A:A,[1]TDSheet!$A:$AF,32,0)</f>
        <v>70.599999999999994</v>
      </c>
      <c r="AG110" s="13">
        <f>VLOOKUP(A:A,[1]TDSheet!$A:$AG,33,0)</f>
        <v>136</v>
      </c>
      <c r="AH110" s="13">
        <f>VLOOKUP(A:A,[4]TDSheet!$A:$D,4,0)</f>
        <v>117</v>
      </c>
      <c r="AI110" s="13" t="str">
        <f>VLOOKUP(A:A,[1]TDSheet!$A:$AI,35,0)</f>
        <v>Паша</v>
      </c>
      <c r="AJ110" s="13">
        <f t="shared" si="20"/>
        <v>40</v>
      </c>
      <c r="AK110" s="13">
        <f t="shared" si="21"/>
        <v>9.2000000000000011</v>
      </c>
      <c r="AL110" s="13"/>
    </row>
    <row r="111" spans="1:38" s="1" customFormat="1" ht="21.95" customHeight="1" outlineLevel="1" x14ac:dyDescent="0.2">
      <c r="A111" s="7" t="s">
        <v>114</v>
      </c>
      <c r="B111" s="7" t="s">
        <v>8</v>
      </c>
      <c r="C111" s="8">
        <v>152.86699999999999</v>
      </c>
      <c r="D111" s="8">
        <v>144.584</v>
      </c>
      <c r="E111" s="8">
        <v>211.655</v>
      </c>
      <c r="F111" s="8">
        <v>23.78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201.01599999999999</v>
      </c>
      <c r="K111" s="13">
        <f t="shared" si="16"/>
        <v>10.63900000000001</v>
      </c>
      <c r="L111" s="13">
        <f>VLOOKUP(A:A,[1]TDSheet!$A:$L,12,0)</f>
        <v>0</v>
      </c>
      <c r="M111" s="13">
        <f>VLOOKUP(A:A,[1]TDSheet!$A:$M,13,0)</f>
        <v>50</v>
      </c>
      <c r="N111" s="13">
        <f>VLOOKUP(A:A,[1]TDSheet!$A:$X,24,0)</f>
        <v>100</v>
      </c>
      <c r="O111" s="13">
        <f>VLOOKUP(A:A,[3]TDSheet!$A:$C,3,0)</f>
        <v>31</v>
      </c>
      <c r="P111" s="13"/>
      <c r="Q111" s="13"/>
      <c r="R111" s="13"/>
      <c r="S111" s="13"/>
      <c r="T111" s="13"/>
      <c r="U111" s="13"/>
      <c r="V111" s="13"/>
      <c r="W111" s="13">
        <f t="shared" si="17"/>
        <v>35.380000000000003</v>
      </c>
      <c r="X111" s="15">
        <v>100</v>
      </c>
      <c r="Y111" s="16">
        <f t="shared" si="18"/>
        <v>7.7382702091577151</v>
      </c>
      <c r="Z111" s="13">
        <f t="shared" si="19"/>
        <v>0.67213114754098358</v>
      </c>
      <c r="AA111" s="13">
        <f>VLOOKUP(A:A,[1]TDSheet!$A:$AA,27,0)</f>
        <v>0</v>
      </c>
      <c r="AB111" s="13"/>
      <c r="AC111" s="13">
        <f>VLOOKUP(A:A,[5]TDSheet!$A:$D,4,0)</f>
        <v>34.755000000000003</v>
      </c>
      <c r="AD111" s="13">
        <f>VLOOKUP(A:A,[1]TDSheet!$A:$AD,30,0)</f>
        <v>0</v>
      </c>
      <c r="AE111" s="13">
        <f>VLOOKUP(A:A,[1]TDSheet!$A:$AE,31,0)</f>
        <v>11.2796</v>
      </c>
      <c r="AF111" s="13">
        <f>VLOOKUP(A:A,[1]TDSheet!$A:$AF,32,0)</f>
        <v>29.580000000000002</v>
      </c>
      <c r="AG111" s="13">
        <f>VLOOKUP(A:A,[1]TDSheet!$A:$AG,33,0)</f>
        <v>22.908000000000001</v>
      </c>
      <c r="AH111" s="13">
        <f>VLOOKUP(A:A,[4]TDSheet!$A:$D,4,0)</f>
        <v>52.2</v>
      </c>
      <c r="AI111" s="13" t="str">
        <f>VLOOKUP(A:A,[1]TDSheet!$A:$AI,35,0)</f>
        <v>увел</v>
      </c>
      <c r="AJ111" s="13">
        <f t="shared" si="20"/>
        <v>100</v>
      </c>
      <c r="AK111" s="13">
        <f t="shared" si="21"/>
        <v>31</v>
      </c>
      <c r="AL111" s="13"/>
    </row>
    <row r="112" spans="1:38" s="1" customFormat="1" ht="21.95" customHeight="1" outlineLevel="1" x14ac:dyDescent="0.2">
      <c r="A112" s="7" t="s">
        <v>115</v>
      </c>
      <c r="B112" s="7" t="s">
        <v>8</v>
      </c>
      <c r="C112" s="8">
        <v>169.011</v>
      </c>
      <c r="D112" s="8">
        <v>12.468999999999999</v>
      </c>
      <c r="E112" s="8">
        <v>79.75</v>
      </c>
      <c r="F112" s="8">
        <v>101.73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76.950999999999993</v>
      </c>
      <c r="K112" s="13">
        <f t="shared" si="16"/>
        <v>2.7990000000000066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VLOOKUP(A:A,[1]TDSheet!$A:$X,24,0)</f>
        <v>0</v>
      </c>
      <c r="O112" s="13">
        <v>0</v>
      </c>
      <c r="P112" s="13"/>
      <c r="Q112" s="13"/>
      <c r="R112" s="13"/>
      <c r="S112" s="13"/>
      <c r="T112" s="13"/>
      <c r="U112" s="13"/>
      <c r="V112" s="13"/>
      <c r="W112" s="13">
        <f t="shared" si="17"/>
        <v>15.95</v>
      </c>
      <c r="X112" s="15"/>
      <c r="Y112" s="16">
        <f t="shared" si="18"/>
        <v>6.3780564263322885</v>
      </c>
      <c r="Z112" s="13">
        <f t="shared" si="19"/>
        <v>6.3780564263322885</v>
      </c>
      <c r="AA112" s="13">
        <f>VLOOKUP(A:A,[1]TDSheet!$A:$AA,27,0)</f>
        <v>0</v>
      </c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14.743799999999998</v>
      </c>
      <c r="AF112" s="13">
        <f>VLOOKUP(A:A,[1]TDSheet!$A:$AF,32,0)</f>
        <v>26.97</v>
      </c>
      <c r="AG112" s="13">
        <f>VLOOKUP(A:A,[1]TDSheet!$A:$AG,33,0)</f>
        <v>20.880000000000003</v>
      </c>
      <c r="AH112" s="13">
        <f>VLOOKUP(A:A,[4]TDSheet!$A:$D,4,0)</f>
        <v>15.95</v>
      </c>
      <c r="AI112" s="13" t="str">
        <f>VLOOKUP(A:A,[1]TDSheet!$A:$AI,35,0)</f>
        <v>увел</v>
      </c>
      <c r="AJ112" s="13">
        <f t="shared" si="20"/>
        <v>0</v>
      </c>
      <c r="AK112" s="13">
        <f t="shared" si="21"/>
        <v>0</v>
      </c>
      <c r="AL112" s="13"/>
    </row>
    <row r="113" spans="1:38" s="1" customFormat="1" ht="11.1" customHeight="1" outlineLevel="1" x14ac:dyDescent="0.2">
      <c r="A113" s="7" t="s">
        <v>116</v>
      </c>
      <c r="B113" s="7" t="s">
        <v>8</v>
      </c>
      <c r="C113" s="8">
        <v>66.863</v>
      </c>
      <c r="D113" s="8">
        <v>17.372</v>
      </c>
      <c r="E113" s="8">
        <v>66.7</v>
      </c>
      <c r="F113" s="8">
        <v>-0.125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82.100999999999999</v>
      </c>
      <c r="K113" s="13">
        <f t="shared" si="16"/>
        <v>-15.400999999999996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0</v>
      </c>
      <c r="O113" s="13">
        <v>0</v>
      </c>
      <c r="P113" s="13"/>
      <c r="Q113" s="13"/>
      <c r="R113" s="13"/>
      <c r="S113" s="13"/>
      <c r="T113" s="13"/>
      <c r="U113" s="13"/>
      <c r="V113" s="13"/>
      <c r="W113" s="13">
        <f t="shared" si="17"/>
        <v>13.34</v>
      </c>
      <c r="X113" s="15"/>
      <c r="Y113" s="16">
        <f t="shared" si="18"/>
        <v>-9.370314842578711E-3</v>
      </c>
      <c r="Z113" s="13">
        <f t="shared" si="19"/>
        <v>-9.370314842578711E-3</v>
      </c>
      <c r="AA113" s="13">
        <f>VLOOKUP(A:A,[1]TDSheet!$A:$AA,27,0)</f>
        <v>0</v>
      </c>
      <c r="AB113" s="13"/>
      <c r="AC113" s="13">
        <v>0</v>
      </c>
      <c r="AD113" s="13">
        <f>VLOOKUP(A:A,[1]TDSheet!$A:$AD,30,0)</f>
        <v>0</v>
      </c>
      <c r="AE113" s="13">
        <f>VLOOKUP(A:A,[1]TDSheet!$A:$AE,31,0)</f>
        <v>30.561799999999998</v>
      </c>
      <c r="AF113" s="13">
        <f>VLOOKUP(A:A,[1]TDSheet!$A:$AF,32,0)</f>
        <v>28.71</v>
      </c>
      <c r="AG113" s="13">
        <f>VLOOKUP(A:A,[1]TDSheet!$A:$AG,33,0)</f>
        <v>26.68</v>
      </c>
      <c r="AH113" s="13">
        <f>VLOOKUP(A:A,[4]TDSheet!$A:$D,4,0)</f>
        <v>10.15</v>
      </c>
      <c r="AI113" s="13" t="str">
        <f>VLOOKUP(A:A,[1]TDSheet!$A:$AI,35,0)</f>
        <v>увел</v>
      </c>
      <c r="AJ113" s="13">
        <f t="shared" si="20"/>
        <v>0</v>
      </c>
      <c r="AK113" s="13">
        <f t="shared" si="21"/>
        <v>0</v>
      </c>
      <c r="AL113" s="13"/>
    </row>
    <row r="114" spans="1:38" s="1" customFormat="1" ht="11.1" customHeight="1" outlineLevel="1" x14ac:dyDescent="0.2">
      <c r="A114" s="7" t="s">
        <v>117</v>
      </c>
      <c r="B114" s="7" t="s">
        <v>14</v>
      </c>
      <c r="C114" s="8">
        <v>486</v>
      </c>
      <c r="D114" s="8">
        <v>751</v>
      </c>
      <c r="E114" s="8">
        <v>746</v>
      </c>
      <c r="F114" s="8">
        <v>327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764</v>
      </c>
      <c r="K114" s="13">
        <f t="shared" si="16"/>
        <v>-18</v>
      </c>
      <c r="L114" s="13">
        <f>VLOOKUP(A:A,[1]TDSheet!$A:$L,12,0)</f>
        <v>150</v>
      </c>
      <c r="M114" s="13">
        <f>VLOOKUP(A:A,[1]TDSheet!$A:$M,13,0)</f>
        <v>200</v>
      </c>
      <c r="N114" s="13">
        <f>VLOOKUP(A:A,[1]TDSheet!$A:$X,24,0)</f>
        <v>110</v>
      </c>
      <c r="O114" s="13">
        <f>VLOOKUP(A:A,[3]TDSheet!$A:$C,3,0)</f>
        <v>34</v>
      </c>
      <c r="P114" s="13"/>
      <c r="Q114" s="13"/>
      <c r="R114" s="13"/>
      <c r="S114" s="13"/>
      <c r="T114" s="13"/>
      <c r="U114" s="13"/>
      <c r="V114" s="13"/>
      <c r="W114" s="13">
        <f t="shared" si="17"/>
        <v>131.19999999999999</v>
      </c>
      <c r="X114" s="15">
        <v>150</v>
      </c>
      <c r="Y114" s="16">
        <f t="shared" si="18"/>
        <v>7.1417682926829276</v>
      </c>
      <c r="Z114" s="13">
        <f t="shared" si="19"/>
        <v>2.4923780487804881</v>
      </c>
      <c r="AA114" s="13">
        <f>VLOOKUP(A:A,[1]TDSheet!$A:$AA,27,0)</f>
        <v>0</v>
      </c>
      <c r="AB114" s="13"/>
      <c r="AC114" s="13">
        <f>VLOOKUP(A:A,[5]TDSheet!$A:$D,4,0)</f>
        <v>90</v>
      </c>
      <c r="AD114" s="13">
        <f>VLOOKUP(A:A,[1]TDSheet!$A:$AD,30,0)</f>
        <v>0</v>
      </c>
      <c r="AE114" s="13">
        <f>VLOOKUP(A:A,[1]TDSheet!$A:$AE,31,0)</f>
        <v>107.4</v>
      </c>
      <c r="AF114" s="13">
        <f>VLOOKUP(A:A,[1]TDSheet!$A:$AF,32,0)</f>
        <v>42.4</v>
      </c>
      <c r="AG114" s="13">
        <f>VLOOKUP(A:A,[1]TDSheet!$A:$AG,33,0)</f>
        <v>158.4</v>
      </c>
      <c r="AH114" s="13">
        <f>VLOOKUP(A:A,[4]TDSheet!$A:$D,4,0)</f>
        <v>137</v>
      </c>
      <c r="AI114" s="13" t="str">
        <f>VLOOKUP(A:A,[1]TDSheet!$A:$AI,35,0)</f>
        <v>Паша</v>
      </c>
      <c r="AJ114" s="13">
        <f t="shared" si="20"/>
        <v>60</v>
      </c>
      <c r="AK114" s="13">
        <f t="shared" si="21"/>
        <v>13.600000000000001</v>
      </c>
      <c r="AL114" s="13"/>
    </row>
    <row r="115" spans="1:38" s="1" customFormat="1" ht="11.1" customHeight="1" outlineLevel="1" x14ac:dyDescent="0.2">
      <c r="A115" s="7" t="s">
        <v>118</v>
      </c>
      <c r="B115" s="7" t="s">
        <v>14</v>
      </c>
      <c r="C115" s="8">
        <v>-1044</v>
      </c>
      <c r="D115" s="8">
        <v>1542</v>
      </c>
      <c r="E115" s="17">
        <v>1409</v>
      </c>
      <c r="F115" s="18">
        <v>-922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1428</v>
      </c>
      <c r="K115" s="13">
        <f t="shared" si="16"/>
        <v>-19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>
        <v>0</v>
      </c>
      <c r="P115" s="13"/>
      <c r="Q115" s="13"/>
      <c r="R115" s="13"/>
      <c r="S115" s="13"/>
      <c r="T115" s="13"/>
      <c r="U115" s="13"/>
      <c r="V115" s="13"/>
      <c r="W115" s="13">
        <f t="shared" si="17"/>
        <v>281.8</v>
      </c>
      <c r="X115" s="15"/>
      <c r="Y115" s="16">
        <f t="shared" si="18"/>
        <v>-3.2718239886444285</v>
      </c>
      <c r="Z115" s="13">
        <f t="shared" si="19"/>
        <v>-3.2718239886444285</v>
      </c>
      <c r="AA115" s="13">
        <f>VLOOKUP(A:A,[1]TDSheet!$A:$AA,27,0)</f>
        <v>0</v>
      </c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228.6</v>
      </c>
      <c r="AF115" s="13">
        <f>VLOOKUP(A:A,[1]TDSheet!$A:$AF,32,0)</f>
        <v>264</v>
      </c>
      <c r="AG115" s="13">
        <f>VLOOKUP(A:A,[1]TDSheet!$A:$AG,33,0)</f>
        <v>259</v>
      </c>
      <c r="AH115" s="13">
        <f>VLOOKUP(A:A,[4]TDSheet!$A:$D,4,0)</f>
        <v>299</v>
      </c>
      <c r="AI115" s="13" t="e">
        <f>VLOOKUP(A:A,[1]TDSheet!$A:$AI,35,0)</f>
        <v>#N/A</v>
      </c>
      <c r="AJ115" s="13">
        <f t="shared" si="20"/>
        <v>0</v>
      </c>
      <c r="AK115" s="13">
        <f t="shared" si="21"/>
        <v>0</v>
      </c>
      <c r="AL115" s="13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-485.85899999999998</v>
      </c>
      <c r="D116" s="8">
        <v>615.50900000000001</v>
      </c>
      <c r="E116" s="17">
        <v>309.85000000000002</v>
      </c>
      <c r="F116" s="18">
        <v>-183.34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306.98599999999999</v>
      </c>
      <c r="K116" s="13">
        <f t="shared" si="16"/>
        <v>2.8640000000000327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>
        <v>0</v>
      </c>
      <c r="P116" s="13"/>
      <c r="Q116" s="13"/>
      <c r="R116" s="13"/>
      <c r="S116" s="13"/>
      <c r="T116" s="13"/>
      <c r="U116" s="13"/>
      <c r="V116" s="13"/>
      <c r="W116" s="13">
        <f t="shared" si="17"/>
        <v>61.970000000000006</v>
      </c>
      <c r="X116" s="15"/>
      <c r="Y116" s="16">
        <f t="shared" si="18"/>
        <v>-2.9585283201549135</v>
      </c>
      <c r="Z116" s="13">
        <f t="shared" si="19"/>
        <v>-2.9585283201549135</v>
      </c>
      <c r="AA116" s="13">
        <f>VLOOKUP(A:A,[1]TDSheet!$A:$AA,27,0)</f>
        <v>0</v>
      </c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49.971400000000003</v>
      </c>
      <c r="AF116" s="13">
        <f>VLOOKUP(A:A,[1]TDSheet!$A:$AF,32,0)</f>
        <v>58.426199999999994</v>
      </c>
      <c r="AG116" s="13">
        <f>VLOOKUP(A:A,[1]TDSheet!$A:$AG,33,0)</f>
        <v>54.821600000000004</v>
      </c>
      <c r="AH116" s="13">
        <f>VLOOKUP(A:A,[4]TDSheet!$A:$D,4,0)</f>
        <v>44.4</v>
      </c>
      <c r="AI116" s="13" t="e">
        <f>VLOOKUP(A:A,[1]TDSheet!$A:$AI,35,0)</f>
        <v>#N/A</v>
      </c>
      <c r="AJ116" s="13">
        <f t="shared" si="20"/>
        <v>0</v>
      </c>
      <c r="AK116" s="13">
        <f t="shared" si="21"/>
        <v>0</v>
      </c>
      <c r="AL116" s="13"/>
    </row>
    <row r="117" spans="1:38" s="1" customFormat="1" ht="11.1" customHeight="1" outlineLevel="1" x14ac:dyDescent="0.2">
      <c r="A117" s="7" t="s">
        <v>120</v>
      </c>
      <c r="B117" s="7" t="s">
        <v>8</v>
      </c>
      <c r="C117" s="8">
        <v>-150.6</v>
      </c>
      <c r="D117" s="8">
        <v>324.04000000000002</v>
      </c>
      <c r="E117" s="17">
        <v>430.83</v>
      </c>
      <c r="F117" s="18">
        <v>-260.10500000000002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423.18799999999999</v>
      </c>
      <c r="K117" s="13">
        <f t="shared" si="16"/>
        <v>7.6419999999999959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>
        <v>0</v>
      </c>
      <c r="P117" s="13"/>
      <c r="Q117" s="13"/>
      <c r="R117" s="13"/>
      <c r="S117" s="13"/>
      <c r="T117" s="13"/>
      <c r="U117" s="13"/>
      <c r="V117" s="13"/>
      <c r="W117" s="13">
        <f t="shared" si="17"/>
        <v>86.165999999999997</v>
      </c>
      <c r="X117" s="15"/>
      <c r="Y117" s="16">
        <f t="shared" si="18"/>
        <v>-3.0186500475825735</v>
      </c>
      <c r="Z117" s="13">
        <f t="shared" si="19"/>
        <v>-3.0186500475825735</v>
      </c>
      <c r="AA117" s="13">
        <f>VLOOKUP(A:A,[1]TDSheet!$A:$AA,27,0)</f>
        <v>0</v>
      </c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58.711400000000005</v>
      </c>
      <c r="AH117" s="13">
        <f>VLOOKUP(A:A,[4]TDSheet!$A:$D,4,0)</f>
        <v>75.825000000000003</v>
      </c>
      <c r="AI117" s="13" t="e">
        <f>VLOOKUP(A:A,[1]TDSheet!$A:$AI,35,0)</f>
        <v>#N/A</v>
      </c>
      <c r="AJ117" s="13">
        <f t="shared" si="20"/>
        <v>0</v>
      </c>
      <c r="AK117" s="13">
        <f t="shared" si="21"/>
        <v>0</v>
      </c>
      <c r="AL117" s="13"/>
    </row>
    <row r="118" spans="1:38" s="1" customFormat="1" ht="11.1" customHeight="1" outlineLevel="1" x14ac:dyDescent="0.2">
      <c r="A118" s="7" t="s">
        <v>121</v>
      </c>
      <c r="B118" s="7" t="s">
        <v>14</v>
      </c>
      <c r="C118" s="8">
        <v>-605</v>
      </c>
      <c r="D118" s="8">
        <v>729</v>
      </c>
      <c r="E118" s="17">
        <v>410</v>
      </c>
      <c r="F118" s="18">
        <v>-288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419</v>
      </c>
      <c r="K118" s="13">
        <f t="shared" si="16"/>
        <v>-9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>
        <v>0</v>
      </c>
      <c r="P118" s="13"/>
      <c r="Q118" s="13"/>
      <c r="R118" s="13"/>
      <c r="S118" s="13"/>
      <c r="T118" s="13"/>
      <c r="U118" s="13"/>
      <c r="V118" s="13"/>
      <c r="W118" s="13">
        <f t="shared" si="17"/>
        <v>82</v>
      </c>
      <c r="X118" s="15"/>
      <c r="Y118" s="16">
        <f t="shared" si="18"/>
        <v>-3.5121951219512195</v>
      </c>
      <c r="Z118" s="13">
        <f t="shared" si="19"/>
        <v>-3.5121951219512195</v>
      </c>
      <c r="AA118" s="13">
        <f>VLOOKUP(A:A,[1]TDSheet!$A:$AA,27,0)</f>
        <v>0</v>
      </c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75.2</v>
      </c>
      <c r="AF118" s="13">
        <f>VLOOKUP(A:A,[1]TDSheet!$A:$AF,32,0)</f>
        <v>75.2</v>
      </c>
      <c r="AG118" s="13">
        <f>VLOOKUP(A:A,[1]TDSheet!$A:$AG,33,0)</f>
        <v>66.599999999999994</v>
      </c>
      <c r="AH118" s="13">
        <f>VLOOKUP(A:A,[4]TDSheet!$A:$D,4,0)</f>
        <v>96</v>
      </c>
      <c r="AI118" s="13" t="e">
        <f>VLOOKUP(A:A,[1]TDSheet!$A:$AI,35,0)</f>
        <v>#N/A</v>
      </c>
      <c r="AJ118" s="13">
        <f t="shared" si="20"/>
        <v>0</v>
      </c>
      <c r="AK118" s="13">
        <f t="shared" si="21"/>
        <v>0</v>
      </c>
      <c r="AL118" s="13"/>
    </row>
    <row r="119" spans="1:38" s="1" customFormat="1" ht="11.1" customHeight="1" outlineLevel="1" x14ac:dyDescent="0.2">
      <c r="A119" s="7" t="s">
        <v>122</v>
      </c>
      <c r="B119" s="7" t="s">
        <v>14</v>
      </c>
      <c r="C119" s="8">
        <v>-821</v>
      </c>
      <c r="D119" s="8">
        <v>988</v>
      </c>
      <c r="E119" s="17">
        <v>515</v>
      </c>
      <c r="F119" s="18">
        <v>-352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529</v>
      </c>
      <c r="K119" s="13">
        <f t="shared" si="16"/>
        <v>-14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>
        <v>0</v>
      </c>
      <c r="P119" s="13"/>
      <c r="Q119" s="13"/>
      <c r="R119" s="13"/>
      <c r="S119" s="13"/>
      <c r="T119" s="13"/>
      <c r="U119" s="13"/>
      <c r="V119" s="13"/>
      <c r="W119" s="13">
        <f t="shared" si="17"/>
        <v>103</v>
      </c>
      <c r="X119" s="15"/>
      <c r="Y119" s="16">
        <f t="shared" si="18"/>
        <v>-3.4174757281553396</v>
      </c>
      <c r="Z119" s="13">
        <f t="shared" si="19"/>
        <v>-3.4174757281553396</v>
      </c>
      <c r="AA119" s="13">
        <f>VLOOKUP(A:A,[1]TDSheet!$A:$AA,27,0)</f>
        <v>0</v>
      </c>
      <c r="AB119" s="13"/>
      <c r="AC119" s="13">
        <v>0</v>
      </c>
      <c r="AD119" s="13">
        <f>VLOOKUP(A:A,[1]TDSheet!$A:$AD,30,0)</f>
        <v>0</v>
      </c>
      <c r="AE119" s="13">
        <f>VLOOKUP(A:A,[1]TDSheet!$A:$AE,31,0)</f>
        <v>99</v>
      </c>
      <c r="AF119" s="13">
        <f>VLOOKUP(A:A,[1]TDSheet!$A:$AF,32,0)</f>
        <v>97.6</v>
      </c>
      <c r="AG119" s="13">
        <f>VLOOKUP(A:A,[1]TDSheet!$A:$AG,33,0)</f>
        <v>94.2</v>
      </c>
      <c r="AH119" s="13">
        <f>VLOOKUP(A:A,[4]TDSheet!$A:$D,4,0)</f>
        <v>123</v>
      </c>
      <c r="AI119" s="13" t="e">
        <f>VLOOKUP(A:A,[1]TDSheet!$A:$AI,35,0)</f>
        <v>#N/A</v>
      </c>
      <c r="AJ119" s="13">
        <f t="shared" si="20"/>
        <v>0</v>
      </c>
      <c r="AK119" s="13">
        <f t="shared" si="21"/>
        <v>0</v>
      </c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2024-04-12T09:37:43Z</dcterms:modified>
</cp:coreProperties>
</file>