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B67FD3E-137E-44C3-9A9A-0FE92AB779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W350" i="1" s="1"/>
  <c r="N348" i="1"/>
  <c r="V346" i="1"/>
  <c r="V345" i="1"/>
  <c r="X344" i="1"/>
  <c r="W344" i="1"/>
  <c r="N344" i="1"/>
  <c r="W343" i="1"/>
  <c r="X343" i="1" s="1"/>
  <c r="N343" i="1"/>
  <c r="X342" i="1"/>
  <c r="X345" i="1" s="1"/>
  <c r="W342" i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W307" i="1" s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X263" i="1"/>
  <c r="X272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X249" i="1" s="1"/>
  <c r="W235" i="1"/>
  <c r="N235" i="1"/>
  <c r="W234" i="1"/>
  <c r="X234" i="1" s="1"/>
  <c r="N234" i="1"/>
  <c r="X233" i="1"/>
  <c r="W233" i="1"/>
  <c r="N233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W230" i="1" s="1"/>
  <c r="N223" i="1"/>
  <c r="V220" i="1"/>
  <c r="V219" i="1"/>
  <c r="W218" i="1"/>
  <c r="X218" i="1" s="1"/>
  <c r="N218" i="1"/>
  <c r="X217" i="1"/>
  <c r="X219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N201" i="1"/>
  <c r="X200" i="1"/>
  <c r="W200" i="1"/>
  <c r="W204" i="1" s="1"/>
  <c r="N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W198" i="1" s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N173" i="1"/>
  <c r="V171" i="1"/>
  <c r="V170" i="1"/>
  <c r="W169" i="1"/>
  <c r="X169" i="1" s="1"/>
  <c r="N169" i="1"/>
  <c r="X168" i="1"/>
  <c r="X170" i="1" s="1"/>
  <c r="W168" i="1"/>
  <c r="W170" i="1" s="1"/>
  <c r="N168" i="1"/>
  <c r="V166" i="1"/>
  <c r="V165" i="1"/>
  <c r="X164" i="1"/>
  <c r="W164" i="1"/>
  <c r="N164" i="1"/>
  <c r="W163" i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W134" i="1"/>
  <c r="N134" i="1"/>
  <c r="W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N123" i="1"/>
  <c r="X122" i="1"/>
  <c r="X129" i="1" s="1"/>
  <c r="W122" i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X93" i="1" s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V524" i="1" s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X27" i="1" s="1"/>
  <c r="N27" i="1"/>
  <c r="X26" i="1"/>
  <c r="X33" i="1" s="1"/>
  <c r="W26" i="1"/>
  <c r="W33" i="1" s="1"/>
  <c r="N26" i="1"/>
  <c r="V24" i="1"/>
  <c r="V520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4" i="1" l="1"/>
  <c r="W105" i="1"/>
  <c r="X96" i="1"/>
  <c r="X104" i="1" s="1"/>
  <c r="W104" i="1"/>
  <c r="W120" i="1"/>
  <c r="X107" i="1"/>
  <c r="X119" i="1" s="1"/>
  <c r="W119" i="1"/>
  <c r="W147" i="1"/>
  <c r="H530" i="1"/>
  <c r="W159" i="1"/>
  <c r="X150" i="1"/>
  <c r="X159" i="1" s="1"/>
  <c r="W160" i="1"/>
  <c r="I530" i="1"/>
  <c r="W166" i="1"/>
  <c r="X163" i="1"/>
  <c r="X165" i="1" s="1"/>
  <c r="W34" i="1"/>
  <c r="W37" i="1"/>
  <c r="W524" i="1" s="1"/>
  <c r="X36" i="1"/>
  <c r="X37" i="1" s="1"/>
  <c r="X525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60" i="1"/>
  <c r="X86" i="1"/>
  <c r="W86" i="1"/>
  <c r="W130" i="1"/>
  <c r="W129" i="1"/>
  <c r="F530" i="1"/>
  <c r="W138" i="1"/>
  <c r="X133" i="1"/>
  <c r="X138" i="1" s="1"/>
  <c r="W139" i="1"/>
  <c r="W146" i="1"/>
  <c r="X143" i="1"/>
  <c r="X146" i="1" s="1"/>
  <c r="G530" i="1"/>
  <c r="W165" i="1"/>
  <c r="W171" i="1"/>
  <c r="W178" i="1"/>
  <c r="X173" i="1"/>
  <c r="X177" i="1" s="1"/>
  <c r="W177" i="1"/>
  <c r="X197" i="1"/>
  <c r="W197" i="1"/>
  <c r="X201" i="1"/>
  <c r="X204" i="1" s="1"/>
  <c r="W205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0" i="1" l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<sst xmlns="http://schemas.openxmlformats.org/spreadsheetml/2006/main" count="2229" uniqueCount="735">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</sst>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F508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50</v>
      </c>
      <c r="W50" s="353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202.5</v>
      </c>
      <c r="W51" s="353">
        <f>IFERROR(IF(V51="",0,CEILING((V51/$H51),1)*$H51),"")</f>
        <v>202.5</v>
      </c>
      <c r="X51" s="36">
        <f>IFERROR(IF(W51=0,"",ROUNDUP(W51/H51,0)*0.00753),"")</f>
        <v>0.56474999999999997</v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79.629629629629633</v>
      </c>
      <c r="W52" s="354">
        <f>IFERROR(W50/H50,"0")+IFERROR(W51/H51,"0")</f>
        <v>80</v>
      </c>
      <c r="X52" s="354">
        <f>IFERROR(IF(X50="",0,X50),"0")+IFERROR(IF(X51="",0,X51),"0")</f>
        <v>0.67349999999999999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252.5</v>
      </c>
      <c r="W53" s="354">
        <f>IFERROR(SUM(W50:W51),"0")</f>
        <v>256.5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300</v>
      </c>
      <c r="W56" s="353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810</v>
      </c>
      <c r="W58" s="353">
        <f>IFERROR(IF(V58="",0,CEILING((V58/$H58),1)*$H58),"")</f>
        <v>810</v>
      </c>
      <c r="X58" s="36">
        <f>IFERROR(IF(W58=0,"",ROUNDUP(W58/H58,0)*0.00937),"")</f>
        <v>1.6865999999999999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207.77777777777777</v>
      </c>
      <c r="W60" s="354">
        <f>IFERROR(W56/H56,"0")+IFERROR(W57/H57,"0")+IFERROR(W58/H58,"0")+IFERROR(W59/H59,"0")</f>
        <v>208</v>
      </c>
      <c r="X60" s="354">
        <f>IFERROR(IF(X56="",0,X56),"0")+IFERROR(IF(X57="",0,X57),"0")+IFERROR(IF(X58="",0,X58),"0")+IFERROR(IF(X59="",0,X59),"0")</f>
        <v>2.2955999999999999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1110</v>
      </c>
      <c r="W61" s="354">
        <f>IFERROR(SUM(W56:W59),"0")</f>
        <v>1112.4000000000001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20</v>
      </c>
      <c r="W64" s="353">
        <f t="shared" ref="W64:W85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200</v>
      </c>
      <c r="W65" s="353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150</v>
      </c>
      <c r="W68" s="353">
        <f t="shared" si="2"/>
        <v>151.20000000000002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20</v>
      </c>
      <c r="W70" s="353">
        <f t="shared" si="2"/>
        <v>22.4</v>
      </c>
      <c r="X70" s="36">
        <f t="shared" si="3"/>
        <v>4.3499999999999997E-2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35</v>
      </c>
      <c r="W71" s="353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104</v>
      </c>
      <c r="W73" s="353">
        <f t="shared" si="2"/>
        <v>104</v>
      </c>
      <c r="X73" s="36">
        <f t="shared" si="4"/>
        <v>0.24362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225</v>
      </c>
      <c r="W79" s="353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20</v>
      </c>
      <c r="W80" s="353">
        <f t="shared" si="2"/>
        <v>22.400000000000002</v>
      </c>
      <c r="X80" s="36">
        <f>IFERROR(IF(W80=0,"",ROUNDUP(W80/H80,0)*0.00753),"")</f>
        <v>5.271E-2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405</v>
      </c>
      <c r="W84" s="353">
        <f t="shared" si="2"/>
        <v>405</v>
      </c>
      <c r="X84" s="36">
        <f>IFERROR(IF(W84=0,"",ROUNDUP(W84/H84,0)*0.00937),"")</f>
        <v>0.84329999999999994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219.23412698412699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221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2.48149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1179</v>
      </c>
      <c r="W87" s="354">
        <f>IFERROR(SUM(W64:W85),"0")</f>
        <v>1190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28</v>
      </c>
      <c r="W103" s="353">
        <f t="shared" si="5"/>
        <v>28</v>
      </c>
      <c r="X103" s="36">
        <f>IFERROR(IF(W103=0,"",ROUNDUP(W103/H103,0)*0.00753),"")</f>
        <v>7.5300000000000006E-2</v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10</v>
      </c>
      <c r="W104" s="354">
        <f>IFERROR(W96/H96,"0")+IFERROR(W97/H97,"0")+IFERROR(W98/H98,"0")+IFERROR(W99/H99,"0")+IFERROR(W100/H100,"0")+IFERROR(W101/H101,"0")+IFERROR(W102/H102,"0")+IFERROR(W103/H103,"0")</f>
        <v>10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7.5300000000000006E-2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28</v>
      </c>
      <c r="W105" s="354">
        <f>IFERROR(SUM(W96:W103),"0")</f>
        <v>28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200</v>
      </c>
      <c r="W109" s="353">
        <f t="shared" si="6"/>
        <v>201.60000000000002</v>
      </c>
      <c r="X109" s="36">
        <f>IFERROR(IF(W109=0,"",ROUNDUP(W109/H109,0)*0.02175),"")</f>
        <v>0.52200000000000002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40</v>
      </c>
      <c r="W110" s="353">
        <f t="shared" si="6"/>
        <v>42</v>
      </c>
      <c r="X110" s="36">
        <f>IFERROR(IF(W110=0,"",ROUNDUP(W110/H110,0)*0.02175),"")</f>
        <v>0.10874999999999999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26.4</v>
      </c>
      <c r="W113" s="353">
        <f t="shared" si="6"/>
        <v>26.400000000000002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90</v>
      </c>
      <c r="W114" s="353">
        <f t="shared" si="6"/>
        <v>91.800000000000011</v>
      </c>
      <c r="X114" s="36">
        <f>IFERROR(IF(W114=0,"",ROUNDUP(W114/H114,0)*0.00753),"")</f>
        <v>0.25602000000000003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45</v>
      </c>
      <c r="W117" s="353">
        <f t="shared" si="6"/>
        <v>45</v>
      </c>
      <c r="X117" s="36">
        <f>IFERROR(IF(W117=0,"",ROUNDUP(W117/H117,0)*0.00753),"")</f>
        <v>0.11295000000000001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86.904761904761898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88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1.0750200000000001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401.4</v>
      </c>
      <c r="W120" s="354">
        <f>IFERROR(SUM(W107:W118),"0")</f>
        <v>406.8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100</v>
      </c>
      <c r="W125" s="353">
        <f t="shared" si="7"/>
        <v>100.80000000000001</v>
      </c>
      <c r="X125" s="36">
        <f>IFERROR(IF(W125=0,"",ROUNDUP(W125/H125,0)*0.02175),"")</f>
        <v>0.26100000000000001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72.600000000000009</v>
      </c>
      <c r="W127" s="353">
        <f t="shared" si="7"/>
        <v>73.260000000000005</v>
      </c>
      <c r="X127" s="36">
        <f>IFERROR(IF(W127=0,"",ROUNDUP(W127/H127,0)*0.00753),"")</f>
        <v>0.27861000000000002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48.571428571428577</v>
      </c>
      <c r="W129" s="354">
        <f>IFERROR(W122/H122,"0")+IFERROR(W123/H123,"0")+IFERROR(W124/H124,"0")+IFERROR(W125/H125,"0")+IFERROR(W126/H126,"0")+IFERROR(W127/H127,"0")+IFERROR(W128/H128,"0")</f>
        <v>49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0.53961000000000003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172.60000000000002</v>
      </c>
      <c r="W130" s="354">
        <f>IFERROR(SUM(W122:W128),"0")</f>
        <v>174.06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700</v>
      </c>
      <c r="W135" s="353">
        <f>IFERROR(IF(V135="",0,CEILING((V135/$H135),1)*$H135),"")</f>
        <v>705.6</v>
      </c>
      <c r="X135" s="36">
        <f>IFERROR(IF(W135=0,"",ROUNDUP(W135/H135,0)*0.02175),"")</f>
        <v>1.827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675</v>
      </c>
      <c r="W137" s="353">
        <f>IFERROR(IF(V137="",0,CEILING((V137/$H137),1)*$H137),"")</f>
        <v>675</v>
      </c>
      <c r="X137" s="36">
        <f>IFERROR(IF(W137=0,"",ROUNDUP(W137/H137,0)*0.00753),"")</f>
        <v>1.8825000000000001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333.33333333333331</v>
      </c>
      <c r="W138" s="354">
        <f>IFERROR(W133/H133,"0")+IFERROR(W134/H134,"0")+IFERROR(W135/H135,"0")+IFERROR(W136/H136,"0")+IFERROR(W137/H137,"0")</f>
        <v>334</v>
      </c>
      <c r="X138" s="354">
        <f>IFERROR(IF(X133="",0,X133),"0")+IFERROR(IF(X134="",0,X134),"0")+IFERROR(IF(X135="",0,X135),"0")+IFERROR(IF(X136="",0,X136),"0")+IFERROR(IF(X137="",0,X137),"0")</f>
        <v>3.7095000000000002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1375</v>
      </c>
      <c r="W139" s="354">
        <f>IFERROR(SUM(W133:W137),"0")</f>
        <v>1380.6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60</v>
      </c>
      <c r="W150" s="353">
        <f t="shared" ref="W150:W158" si="8">IFERROR(IF(V150="",0,CEILING((V150/$H150),1)*$H150),"")</f>
        <v>63</v>
      </c>
      <c r="X150" s="36">
        <f>IFERROR(IF(W150=0,"",ROUNDUP(W150/H150,0)*0.00753),"")</f>
        <v>0.11295000000000001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20</v>
      </c>
      <c r="W151" s="353">
        <f t="shared" si="8"/>
        <v>21</v>
      </c>
      <c r="X151" s="36">
        <f>IFERROR(IF(W151=0,"",ROUNDUP(W151/H151,0)*0.00753),"")</f>
        <v>3.7650000000000003E-2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140</v>
      </c>
      <c r="W153" s="353">
        <f t="shared" si="8"/>
        <v>140.70000000000002</v>
      </c>
      <c r="X153" s="36">
        <f>IFERROR(IF(W153=0,"",ROUNDUP(W153/H153,0)*0.00502),"")</f>
        <v>0.33634000000000003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332.5</v>
      </c>
      <c r="W155" s="353">
        <f t="shared" si="8"/>
        <v>333.90000000000003</v>
      </c>
      <c r="X155" s="36">
        <f>IFERROR(IF(W155=0,"",ROUNDUP(W155/H155,0)*0.00502),"")</f>
        <v>0.79818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161</v>
      </c>
      <c r="W156" s="353">
        <f t="shared" si="8"/>
        <v>161.70000000000002</v>
      </c>
      <c r="X156" s="36">
        <f>IFERROR(IF(W156=0,"",ROUNDUP(W156/H156,0)*0.00502),"")</f>
        <v>0.38653999999999999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320.71428571428567</v>
      </c>
      <c r="W159" s="354">
        <f>IFERROR(W150/H150,"0")+IFERROR(W151/H151,"0")+IFERROR(W152/H152,"0")+IFERROR(W153/H153,"0")+IFERROR(W154/H154,"0")+IFERROR(W155/H155,"0")+IFERROR(W156/H156,"0")+IFERROR(W157/H157,"0")+IFERROR(W158/H158,"0")</f>
        <v>323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1.6716600000000001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713.5</v>
      </c>
      <c r="W160" s="354">
        <f>IFERROR(SUM(W150:W158),"0")</f>
        <v>720.30000000000007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100</v>
      </c>
      <c r="W173" s="353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110</v>
      </c>
      <c r="W174" s="353">
        <f>IFERROR(IF(V174="",0,CEILING((V174/$H174),1)*$H174),"")</f>
        <v>113.4</v>
      </c>
      <c r="X174" s="36">
        <f>IFERROR(IF(W174=0,"",ROUNDUP(W174/H174,0)*0.00937),"")</f>
        <v>0.19677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150</v>
      </c>
      <c r="W175" s="353">
        <f>IFERROR(IF(V175="",0,CEILING((V175/$H175),1)*$H175),"")</f>
        <v>151.20000000000002</v>
      </c>
      <c r="X175" s="36">
        <f>IFERROR(IF(W175=0,"",ROUNDUP(W175/H175,0)*0.00937),"")</f>
        <v>0.26235999999999998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40</v>
      </c>
      <c r="W176" s="353">
        <f>IFERROR(IF(V176="",0,CEILING((V176/$H176),1)*$H176),"")</f>
        <v>43.2</v>
      </c>
      <c r="X176" s="36">
        <f>IFERROR(IF(W176=0,"",ROUNDUP(W176/H176,0)*0.00937),"")</f>
        <v>7.4959999999999999E-2</v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74.074074074074062</v>
      </c>
      <c r="W177" s="354">
        <f>IFERROR(W173/H173,"0")+IFERROR(W174/H174,"0")+IFERROR(W175/H175,"0")+IFERROR(W176/H176,"0")</f>
        <v>76</v>
      </c>
      <c r="X177" s="354">
        <f>IFERROR(IF(X173="",0,X173),"0")+IFERROR(IF(X174="",0,X174),"0")+IFERROR(IF(X175="",0,X175),"0")+IFERROR(IF(X176="",0,X176),"0")</f>
        <v>0.71211999999999998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400</v>
      </c>
      <c r="W178" s="354">
        <f>IFERROR(SUM(W173:W176),"0")</f>
        <v>410.40000000000003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150</v>
      </c>
      <c r="W181" s="353">
        <f t="shared" si="9"/>
        <v>156.6</v>
      </c>
      <c r="X181" s="36">
        <f>IFERROR(IF(W181=0,"",ROUNDUP(W181/H181,0)*0.02175),"")</f>
        <v>0.39149999999999996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400</v>
      </c>
      <c r="W186" s="353">
        <f t="shared" si="9"/>
        <v>400.8</v>
      </c>
      <c r="X186" s="36">
        <f>IFERROR(IF(W186=0,"",ROUNDUP(W186/H186,0)*0.00753),"")</f>
        <v>1.2575100000000001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320</v>
      </c>
      <c r="W188" s="353">
        <f t="shared" si="9"/>
        <v>321.59999999999997</v>
      </c>
      <c r="X188" s="36">
        <f>IFERROR(IF(W188=0,"",ROUNDUP(W188/H188,0)*0.00753),"")</f>
        <v>1.00902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480</v>
      </c>
      <c r="W190" s="353">
        <f t="shared" si="9"/>
        <v>480</v>
      </c>
      <c r="X190" s="36">
        <f t="shared" ref="X190:X196" si="10">IFERROR(IF(W190=0,"",ROUNDUP(W190/H190,0)*0.00753),"")</f>
        <v>1.506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520</v>
      </c>
      <c r="W192" s="353">
        <f t="shared" si="9"/>
        <v>520.79999999999995</v>
      </c>
      <c r="X192" s="36">
        <f t="shared" si="10"/>
        <v>1.63401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120</v>
      </c>
      <c r="W195" s="353">
        <f t="shared" si="9"/>
        <v>120</v>
      </c>
      <c r="X195" s="36">
        <f t="shared" si="10"/>
        <v>0.3765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320</v>
      </c>
      <c r="W196" s="353">
        <f t="shared" si="9"/>
        <v>321.59999999999997</v>
      </c>
      <c r="X196" s="36">
        <f t="shared" si="10"/>
        <v>1.00902</v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917.241379310345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920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7.1835599999999999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2310</v>
      </c>
      <c r="W198" s="354">
        <f>IFERROR(SUM(W180:W196),"0")</f>
        <v>2321.4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60</v>
      </c>
      <c r="W202" s="353">
        <f>IFERROR(IF(V202="",0,CEILING((V202/$H202),1)*$H202),"")</f>
        <v>60</v>
      </c>
      <c r="X202" s="36">
        <f>IFERROR(IF(W202=0,"",ROUNDUP(W202/H202,0)*0.00753),"")</f>
        <v>0.18825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12</v>
      </c>
      <c r="W203" s="353">
        <f>IFERROR(IF(V203="",0,CEILING((V203/$H203),1)*$H203),"")</f>
        <v>12</v>
      </c>
      <c r="X203" s="36">
        <f>IFERROR(IF(W203=0,"",ROUNDUP(W203/H203,0)*0.00753),"")</f>
        <v>3.7650000000000003E-2</v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30</v>
      </c>
      <c r="W204" s="354">
        <f>IFERROR(W200/H200,"0")+IFERROR(W201/H201,"0")+IFERROR(W202/H202,"0")+IFERROR(W203/H203,"0")</f>
        <v>30</v>
      </c>
      <c r="X204" s="354">
        <f>IFERROR(IF(X200="",0,X200),"0")+IFERROR(IF(X201="",0,X201),"0")+IFERROR(IF(X202="",0,X202),"0")+IFERROR(IF(X203="",0,X203),"0")</f>
        <v>0.22589999999999999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72</v>
      </c>
      <c r="W205" s="354">
        <f>IFERROR(SUM(W200:W203),"0")</f>
        <v>72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210</v>
      </c>
      <c r="W217" s="353">
        <f>IFERROR(IF(V217="",0,CEILING((V217/$H217),1)*$H217),"")</f>
        <v>210</v>
      </c>
      <c r="X217" s="36">
        <f>IFERROR(IF(W217=0,"",ROUNDUP(W217/H217,0)*0.00502),"")</f>
        <v>0.502</v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100</v>
      </c>
      <c r="W219" s="354">
        <f>IFERROR(W217/H217,"0")+IFERROR(W218/H218,"0")</f>
        <v>100</v>
      </c>
      <c r="X219" s="354">
        <f>IFERROR(IF(X217="",0,X217),"0")+IFERROR(IF(X218="",0,X218),"0")</f>
        <v>0.502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210</v>
      </c>
      <c r="W220" s="354">
        <f>IFERROR(SUM(W217:W218),"0")</f>
        <v>210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28</v>
      </c>
      <c r="W228" s="353">
        <f t="shared" si="12"/>
        <v>28</v>
      </c>
      <c r="X228" s="36">
        <f>IFERROR(IF(W228=0,"",ROUNDUP(W228/H228,0)*0.00937),"")</f>
        <v>6.5589999999999996E-2</v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7</v>
      </c>
      <c r="W229" s="354">
        <f>IFERROR(W223/H223,"0")+IFERROR(W224/H224,"0")+IFERROR(W225/H225,"0")+IFERROR(W226/H226,"0")+IFERROR(W227/H227,"0")+IFERROR(W228/H228,"0")</f>
        <v>7</v>
      </c>
      <c r="X229" s="354">
        <f>IFERROR(IF(X223="",0,X223),"0")+IFERROR(IF(X224="",0,X224),"0")+IFERROR(IF(X225="",0,X225),"0")+IFERROR(IF(X226="",0,X226),"0")+IFERROR(IF(X227="",0,X227),"0")+IFERROR(IF(X228="",0,X228),"0")</f>
        <v>6.5589999999999996E-2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28</v>
      </c>
      <c r="W230" s="354">
        <f>IFERROR(SUM(W223:W228),"0")</f>
        <v>28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42.000000000000007</v>
      </c>
      <c r="W259" s="353">
        <f>IFERROR(IF(V259="",0,CEILING((V259/$H259),1)*$H259),"")</f>
        <v>42</v>
      </c>
      <c r="X259" s="36">
        <f>IFERROR(IF(W259=0,"",ROUNDUP(W259/H259,0)*0.00502),"")</f>
        <v>0.1255</v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25.000000000000004</v>
      </c>
      <c r="W260" s="354">
        <f>IFERROR(W256/H256,"0")+IFERROR(W257/H257,"0")+IFERROR(W258/H258,"0")+IFERROR(W259/H259,"0")</f>
        <v>25</v>
      </c>
      <c r="X260" s="354">
        <f>IFERROR(IF(X256="",0,X256),"0")+IFERROR(IF(X257="",0,X257),"0")+IFERROR(IF(X258="",0,X258),"0")+IFERROR(IF(X259="",0,X259),"0")</f>
        <v>0.1255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42.000000000000007</v>
      </c>
      <c r="W261" s="354">
        <f>IFERROR(SUM(W256:W259),"0")</f>
        <v>42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72.600000000000009</v>
      </c>
      <c r="W270" s="353">
        <f t="shared" si="15"/>
        <v>73.260000000000005</v>
      </c>
      <c r="X270" s="36">
        <f>IFERROR(IF(W270=0,"",ROUNDUP(W270/H270,0)*0.00753),"")</f>
        <v>0.27861000000000002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26.4</v>
      </c>
      <c r="W271" s="353">
        <f t="shared" si="15"/>
        <v>27.72</v>
      </c>
      <c r="X271" s="36">
        <f>IFERROR(IF(W271=0,"",ROUNDUP(W271/H271,0)*0.00753),"")</f>
        <v>0.10542</v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50</v>
      </c>
      <c r="W272" s="354">
        <f>IFERROR(W263/H263,"0")+IFERROR(W264/H264,"0")+IFERROR(W265/H265,"0")+IFERROR(W266/H266,"0")+IFERROR(W267/H267,"0")+IFERROR(W268/H268,"0")+IFERROR(W269/H269,"0")+IFERROR(W270/H270,"0")+IFERROR(W271/H271,"0")</f>
        <v>51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0.38403000000000004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99</v>
      </c>
      <c r="W273" s="354">
        <f>IFERROR(SUM(W263:W271),"0")</f>
        <v>100.98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90</v>
      </c>
      <c r="W275" s="353">
        <f>IFERROR(IF(V275="",0,CEILING((V275/$H275),1)*$H275),"")</f>
        <v>92.4</v>
      </c>
      <c r="X275" s="36">
        <f>IFERROR(IF(W275=0,"",ROUNDUP(W275/H275,0)*0.02175),"")</f>
        <v>0.23924999999999999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350</v>
      </c>
      <c r="W276" s="353">
        <f>IFERROR(IF(V276="",0,CEILING((V276/$H276),1)*$H276),"")</f>
        <v>351</v>
      </c>
      <c r="X276" s="36">
        <f>IFERROR(IF(W276=0,"",ROUNDUP(W276/H276,0)*0.02175),"")</f>
        <v>0.9787499999999999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20</v>
      </c>
      <c r="W277" s="353">
        <f>IFERROR(IF(V277="",0,CEILING((V277/$H277),1)*$H277),"")</f>
        <v>25.200000000000003</v>
      </c>
      <c r="X277" s="36">
        <f>IFERROR(IF(W277=0,"",ROUNDUP(W277/H277,0)*0.02175),"")</f>
        <v>6.5250000000000002E-2</v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57.967032967032971</v>
      </c>
      <c r="W278" s="354">
        <f>IFERROR(W275/H275,"0")+IFERROR(W276/H276,"0")+IFERROR(W277/H277,"0")</f>
        <v>59</v>
      </c>
      <c r="X278" s="354">
        <f>IFERROR(IF(X275="",0,X275),"0")+IFERROR(IF(X276="",0,X276),"0")+IFERROR(IF(X277="",0,X277),"0")</f>
        <v>1.28325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460</v>
      </c>
      <c r="W279" s="354">
        <f>IFERROR(SUM(W275:W277),"0")</f>
        <v>468.59999999999997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50</v>
      </c>
      <c r="W282" s="353">
        <f>IFERROR(IF(V282="",0,CEILING((V282/$H282),1)*$H282),"")</f>
        <v>51.68</v>
      </c>
      <c r="X282" s="36">
        <f>IFERROR(IF(W282=0,"",ROUNDUP(W282/H282,0)*0.00753),"")</f>
        <v>0.12801000000000001</v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16.44736842105263</v>
      </c>
      <c r="W284" s="354">
        <f>IFERROR(W281/H281,"0")+IFERROR(W282/H282,"0")+IFERROR(W283/H283,"0")</f>
        <v>17</v>
      </c>
      <c r="X284" s="354">
        <f>IFERROR(IF(X281="",0,X281),"0")+IFERROR(IF(X282="",0,X282),"0")+IFERROR(IF(X283="",0,X283),"0")</f>
        <v>0.12801000000000001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50</v>
      </c>
      <c r="W285" s="354">
        <f>IFERROR(SUM(W281:W283),"0")</f>
        <v>51.68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50</v>
      </c>
      <c r="W287" s="353">
        <f>IFERROR(IF(V287="",0,CEILING((V287/$H287),1)*$H287),"")</f>
        <v>50</v>
      </c>
      <c r="X287" s="36">
        <f>IFERROR(IF(W287=0,"",ROUNDUP(W287/H287,0)*0.00474),"")</f>
        <v>0.11850000000000001</v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25</v>
      </c>
      <c r="W290" s="354">
        <f>IFERROR(W287/H287,"0")+IFERROR(W288/H288,"0")+IFERROR(W289/H289,"0")</f>
        <v>25</v>
      </c>
      <c r="X290" s="354">
        <f>IFERROR(IF(X287="",0,X287),"0")+IFERROR(IF(X288="",0,X288),"0")+IFERROR(IF(X289="",0,X289),"0")</f>
        <v>0.11850000000000001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50</v>
      </c>
      <c r="W291" s="354">
        <f>IFERROR(SUM(W287:W289),"0")</f>
        <v>50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27</v>
      </c>
      <c r="W311" s="353">
        <f>IFERROR(IF(V311="",0,CEILING((V311/$H311),1)*$H311),"")</f>
        <v>27</v>
      </c>
      <c r="X311" s="36">
        <f>IFERROR(IF(W311=0,"",ROUNDUP(W311/H311,0)*0.00753),"")</f>
        <v>0.11295000000000001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15</v>
      </c>
      <c r="W312" s="354">
        <f>IFERROR(W311/H311,"0")</f>
        <v>15</v>
      </c>
      <c r="X312" s="354">
        <f>IFERROR(IF(X311="",0,X311),"0")</f>
        <v>0.11295000000000001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27</v>
      </c>
      <c r="W313" s="354">
        <f>IFERROR(SUM(W311:W311),"0")</f>
        <v>27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875</v>
      </c>
      <c r="W316" s="353">
        <f>IFERROR(IF(V316="",0,CEILING((V316/$H316),1)*$H316),"")</f>
        <v>875.7</v>
      </c>
      <c r="X316" s="36">
        <f>IFERROR(IF(W316=0,"",ROUNDUP(W316/H316,0)*0.00753),"")</f>
        <v>3.1400100000000002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350</v>
      </c>
      <c r="W317" s="353">
        <f>IFERROR(IF(V317="",0,CEILING((V317/$H317),1)*$H317),"")</f>
        <v>350.7</v>
      </c>
      <c r="X317" s="36">
        <f>IFERROR(IF(W317=0,"",ROUNDUP(W317/H317,0)*0.00753),"")</f>
        <v>1.2575100000000001</v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583.33333333333326</v>
      </c>
      <c r="W318" s="354">
        <f>IFERROR(W315/H315,"0")+IFERROR(W316/H316,"0")+IFERROR(W317/H317,"0")</f>
        <v>584</v>
      </c>
      <c r="X318" s="354">
        <f>IFERROR(IF(X315="",0,X315),"0")+IFERROR(IF(X316="",0,X316),"0")+IFERROR(IF(X317="",0,X317),"0")</f>
        <v>4.3975200000000001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1225</v>
      </c>
      <c r="W319" s="354">
        <f>IFERROR(SUM(W315:W317),"0")</f>
        <v>1226.4000000000001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15.2</v>
      </c>
      <c r="W321" s="353">
        <f>IFERROR(IF(V321="",0,CEILING((V321/$H321),1)*$H321),"")</f>
        <v>15.959999999999999</v>
      </c>
      <c r="X321" s="36">
        <f>IFERROR(IF(W321=0,"",ROUNDUP(W321/H321,0)*0.00753),"")</f>
        <v>5.271E-2</v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6.666666666666667</v>
      </c>
      <c r="W322" s="354">
        <f>IFERROR(W321/H321,"0")</f>
        <v>7</v>
      </c>
      <c r="X322" s="354">
        <f>IFERROR(IF(X321="",0,X321),"0")</f>
        <v>5.271E-2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15.2</v>
      </c>
      <c r="W323" s="354">
        <f>IFERROR(SUM(W321:W321),"0")</f>
        <v>15.959999999999999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1400</v>
      </c>
      <c r="W332" s="353">
        <f t="shared" si="17"/>
        <v>1410</v>
      </c>
      <c r="X332" s="36">
        <f>IFERROR(IF(W332=0,"",ROUNDUP(W332/H332,0)*0.02175),"")</f>
        <v>2.0444999999999998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1000</v>
      </c>
      <c r="W334" s="353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1100</v>
      </c>
      <c r="W336" s="353">
        <f t="shared" si="17"/>
        <v>1110</v>
      </c>
      <c r="X336" s="36">
        <f>IFERROR(IF(W336=0,"",ROUNDUP(W336/H336,0)*0.02175),"")</f>
        <v>1.6094999999999999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110</v>
      </c>
      <c r="W337" s="353">
        <f t="shared" si="17"/>
        <v>110</v>
      </c>
      <c r="X337" s="36">
        <f>IFERROR(IF(W337=0,"",ROUNDUP(W337/H337,0)*0.00937),"")</f>
        <v>0.20613999999999999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255.33333333333331</v>
      </c>
      <c r="W339" s="354">
        <f>IFERROR(W331/H331,"0")+IFERROR(W332/H332,"0")+IFERROR(W333/H333,"0")+IFERROR(W334/H334,"0")+IFERROR(W335/H335,"0")+IFERROR(W336/H336,"0")+IFERROR(W337/H337,"0")+IFERROR(W338/H338,"0")</f>
        <v>257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5.3173899999999996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3610</v>
      </c>
      <c r="W340" s="354">
        <f>IFERROR(SUM(W331:W338),"0")</f>
        <v>3635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800</v>
      </c>
      <c r="W342" s="353">
        <f>IFERROR(IF(V342="",0,CEILING((V342/$H342),1)*$H342),"")</f>
        <v>810</v>
      </c>
      <c r="X342" s="36">
        <f>IFERROR(IF(W342=0,"",ROUNDUP(W342/H342,0)*0.02175),"")</f>
        <v>1.1744999999999999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16</v>
      </c>
      <c r="W344" s="353">
        <f>IFERROR(IF(V344="",0,CEILING((V344/$H344),1)*$H344),"")</f>
        <v>16</v>
      </c>
      <c r="X344" s="36">
        <f>IFERROR(IF(W344=0,"",ROUNDUP(W344/H344,0)*0.00937),"")</f>
        <v>3.7479999999999999E-2</v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57.333333333333336</v>
      </c>
      <c r="W345" s="354">
        <f>IFERROR(W342/H342,"0")+IFERROR(W343/H343,"0")+IFERROR(W344/H344,"0")</f>
        <v>58</v>
      </c>
      <c r="X345" s="354">
        <f>IFERROR(IF(X342="",0,X342),"0")+IFERROR(IF(X343="",0,X343),"0")+IFERROR(IF(X344="",0,X344),"0")</f>
        <v>1.2119799999999998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816</v>
      </c>
      <c r="W346" s="354">
        <f>IFERROR(SUM(W342:W344),"0")</f>
        <v>826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40</v>
      </c>
      <c r="W349" s="353">
        <f>IFERROR(IF(V349="",0,CEILING((V349/$H349),1)*$H349),"")</f>
        <v>46.8</v>
      </c>
      <c r="X349" s="36">
        <f>IFERROR(IF(W349=0,"",ROUNDUP(W349/H349,0)*0.02175),"")</f>
        <v>0.1305</v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5.1282051282051286</v>
      </c>
      <c r="W350" s="354">
        <f>IFERROR(W348/H348,"0")+IFERROR(W349/H349,"0")</f>
        <v>6</v>
      </c>
      <c r="X350" s="354">
        <f>IFERROR(IF(X348="",0,X348),"0")+IFERROR(IF(X349="",0,X349),"0")</f>
        <v>0.1305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40</v>
      </c>
      <c r="W351" s="354">
        <f>IFERROR(SUM(W348:W349),"0")</f>
        <v>46.8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60</v>
      </c>
      <c r="W353" s="353">
        <f>IFERROR(IF(V353="",0,CEILING((V353/$H353),1)*$H353),"")</f>
        <v>62.4</v>
      </c>
      <c r="X353" s="36">
        <f>IFERROR(IF(W353=0,"",ROUNDUP(W353/H353,0)*0.02175),"")</f>
        <v>0.17399999999999999</v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7.6923076923076925</v>
      </c>
      <c r="W354" s="354">
        <f>IFERROR(W353/H353,"0")</f>
        <v>8</v>
      </c>
      <c r="X354" s="354">
        <f>IFERROR(IF(X353="",0,X353),"0")</f>
        <v>0.17399999999999999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60</v>
      </c>
      <c r="W355" s="354">
        <f>IFERROR(SUM(W353:W353),"0")</f>
        <v>62.4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60</v>
      </c>
      <c r="W358" s="353">
        <f>IFERROR(IF(V358="",0,CEILING((V358/$H358),1)*$H358),"")</f>
        <v>60</v>
      </c>
      <c r="X358" s="36">
        <f>IFERROR(IF(W358=0,"",ROUNDUP(W358/H358,0)*0.02175),"")</f>
        <v>0.10874999999999999</v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5</v>
      </c>
      <c r="W363" s="354">
        <f>IFERROR(W358/H358,"0")+IFERROR(W359/H359,"0")+IFERROR(W360/H360,"0")+IFERROR(W361/H361,"0")+IFERROR(W362/H362,"0")</f>
        <v>5</v>
      </c>
      <c r="X363" s="354">
        <f>IFERROR(IF(X358="",0,X358),"0")+IFERROR(IF(X359="",0,X359),"0")+IFERROR(IF(X360="",0,X360),"0")+IFERROR(IF(X361="",0,X361),"0")+IFERROR(IF(X362="",0,X362),"0")</f>
        <v>0.10874999999999999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60</v>
      </c>
      <c r="W364" s="354">
        <f>IFERROR(SUM(W358:W362),"0")</f>
        <v>60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50</v>
      </c>
      <c r="W389" s="353">
        <f t="shared" ref="W389:W401" si="18">IFERROR(IF(V389="",0,CEILING((V389/$H389),1)*$H389),"")</f>
        <v>50.400000000000006</v>
      </c>
      <c r="X389" s="36">
        <f>IFERROR(IF(W389=0,"",ROUNDUP(W389/H389,0)*0.00753),"")</f>
        <v>9.0359999999999996E-2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50</v>
      </c>
      <c r="W391" s="353">
        <f t="shared" si="18"/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84.000000000000014</v>
      </c>
      <c r="W392" s="353">
        <f t="shared" si="18"/>
        <v>84</v>
      </c>
      <c r="X392" s="36">
        <f>IFERROR(IF(W392=0,"",ROUNDUP(W392/H392,0)*0.00753),"")</f>
        <v>0.3765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157.5</v>
      </c>
      <c r="W394" s="353">
        <f t="shared" si="18"/>
        <v>157.5</v>
      </c>
      <c r="X394" s="36">
        <f t="shared" si="19"/>
        <v>0.3765</v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21</v>
      </c>
      <c r="W396" s="353">
        <f t="shared" si="18"/>
        <v>21</v>
      </c>
      <c r="X396" s="36">
        <f t="shared" si="19"/>
        <v>5.0200000000000002E-2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122.5</v>
      </c>
      <c r="W400" s="353">
        <f t="shared" si="18"/>
        <v>123.9</v>
      </c>
      <c r="X400" s="36">
        <f t="shared" si="19"/>
        <v>0.29618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217.14285714285717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218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1.2801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485</v>
      </c>
      <c r="W403" s="354">
        <f>IFERROR(SUM(W389:W401),"0")</f>
        <v>487.20000000000005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18</v>
      </c>
      <c r="W415" s="353">
        <f>IFERROR(IF(V415="",0,CEILING((V415/$H415),1)*$H415),"")</f>
        <v>18</v>
      </c>
      <c r="X415" s="36">
        <f>IFERROR(IF(W415=0,"",ROUNDUP(W415/H415,0)*0.00627),"")</f>
        <v>9.4050000000000009E-2</v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12</v>
      </c>
      <c r="W416" s="353">
        <f>IFERROR(IF(V416="",0,CEILING((V416/$H416),1)*$H416),"")</f>
        <v>12</v>
      </c>
      <c r="X416" s="36">
        <f>IFERROR(IF(W416=0,"",ROUNDUP(W416/H416,0)*0.00627),"")</f>
        <v>6.2700000000000006E-2</v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16.5</v>
      </c>
      <c r="W417" s="353">
        <f>IFERROR(IF(V417="",0,CEILING((V417/$H417),1)*$H417),"")</f>
        <v>17.16</v>
      </c>
      <c r="X417" s="36">
        <f>IFERROR(IF(W417=0,"",ROUNDUP(W417/H417,0)*0.00627),"")</f>
        <v>8.1509999999999999E-2</v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37.5</v>
      </c>
      <c r="W418" s="354">
        <f>IFERROR(W415/H415,"0")+IFERROR(W416/H416,"0")+IFERROR(W417/H417,"0")</f>
        <v>38</v>
      </c>
      <c r="X418" s="354">
        <f>IFERROR(IF(X415="",0,X415),"0")+IFERROR(IF(X416="",0,X416),"0")+IFERROR(IF(X417="",0,X417),"0")</f>
        <v>0.23826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46.5</v>
      </c>
      <c r="W419" s="354">
        <f>IFERROR(SUM(W415:W417),"0")</f>
        <v>47.16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60</v>
      </c>
      <c r="W427" s="353">
        <f t="shared" ref="W427:W433" si="20">IFERROR(IF(V427="",0,CEILING((V427/$H427),1)*$H427),"")</f>
        <v>63</v>
      </c>
      <c r="X427" s="36">
        <f>IFERROR(IF(W427=0,"",ROUNDUP(W427/H427,0)*0.00753),"")</f>
        <v>0.11295000000000001</v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21</v>
      </c>
      <c r="W432" s="353">
        <f t="shared" si="20"/>
        <v>21</v>
      </c>
      <c r="X432" s="36">
        <f>IFERROR(IF(W432=0,"",ROUNDUP(W432/H432,0)*0.00502),"")</f>
        <v>5.0200000000000002E-2</v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24.285714285714285</v>
      </c>
      <c r="W434" s="354">
        <f>IFERROR(W427/H427,"0")+IFERROR(W428/H428,"0")+IFERROR(W429/H429,"0")+IFERROR(W430/H430,"0")+IFERROR(W431/H431,"0")+IFERROR(W432/H432,"0")+IFERROR(W433/H433,"0")</f>
        <v>25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0.16315000000000002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81</v>
      </c>
      <c r="W435" s="354">
        <f>IFERROR(SUM(W427:W433),"0")</f>
        <v>84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16.5</v>
      </c>
      <c r="W442" s="353">
        <f>IFERROR(IF(V442="",0,CEILING((V442/$H442),1)*$H442),"")</f>
        <v>17.16</v>
      </c>
      <c r="X442" s="36">
        <f>IFERROR(IF(W442=0,"",ROUNDUP(W442/H442,0)*0.00627),"")</f>
        <v>8.1509999999999999E-2</v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12.5</v>
      </c>
      <c r="W443" s="354">
        <f>IFERROR(W442/H442,"0")</f>
        <v>13</v>
      </c>
      <c r="X443" s="354">
        <f>IFERROR(IF(X442="",0,X442),"0")</f>
        <v>8.1509999999999999E-2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16.5</v>
      </c>
      <c r="W444" s="354">
        <f>IFERROR(SUM(W442:W442),"0")</f>
        <v>17.16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15</v>
      </c>
      <c r="W446" s="353">
        <f>IFERROR(IF(V446="",0,CEILING((V446/$H446),1)*$H446),"")</f>
        <v>15</v>
      </c>
      <c r="X446" s="36">
        <f>IFERROR(IF(W446=0,"",ROUNDUP(W446/H446,0)*0.00627),"")</f>
        <v>3.1350000000000003E-2</v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5</v>
      </c>
      <c r="W447" s="354">
        <f>IFERROR(W446/H446,"0")</f>
        <v>5</v>
      </c>
      <c r="X447" s="354">
        <f>IFERROR(IF(X446="",0,X446),"0")</f>
        <v>3.1350000000000003E-2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15</v>
      </c>
      <c r="W448" s="354">
        <f>IFERROR(SUM(W446:W446),"0")</f>
        <v>15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60</v>
      </c>
      <c r="W452" s="353">
        <f t="shared" ref="W452:W462" si="21">IFERROR(IF(V452="",0,CEILING((V452/$H452),1)*$H452),"")</f>
        <v>63.36</v>
      </c>
      <c r="X452" s="36">
        <f t="shared" ref="X452:X457" si="22">IFERROR(IF(W452=0,"",ROUNDUP(W452/H452,0)*0.01196),"")</f>
        <v>0.14352000000000001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380</v>
      </c>
      <c r="W453" s="353">
        <f t="shared" si="21"/>
        <v>380.16</v>
      </c>
      <c r="X453" s="36">
        <f t="shared" si="22"/>
        <v>0.86112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20</v>
      </c>
      <c r="W454" s="353">
        <f t="shared" si="21"/>
        <v>21.12</v>
      </c>
      <c r="X454" s="36">
        <f t="shared" si="22"/>
        <v>4.7840000000000001E-2</v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300</v>
      </c>
      <c r="W456" s="353">
        <f t="shared" si="21"/>
        <v>300.96000000000004</v>
      </c>
      <c r="X456" s="36">
        <f t="shared" si="22"/>
        <v>0.68171999999999999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12</v>
      </c>
      <c r="W458" s="353">
        <f t="shared" si="21"/>
        <v>14.4</v>
      </c>
      <c r="X458" s="36">
        <f>IFERROR(IF(W458=0,"",ROUNDUP(W458/H458,0)*0.00937),"")</f>
        <v>3.7479999999999999E-2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60</v>
      </c>
      <c r="W462" s="353">
        <f t="shared" si="21"/>
        <v>61.2</v>
      </c>
      <c r="X462" s="36">
        <f>IFERROR(IF(W462=0,"",ROUNDUP(W462/H462,0)*0.00937),"")</f>
        <v>0.15928999999999999</v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163.93939393939394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166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1.9309699999999999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832</v>
      </c>
      <c r="W464" s="354">
        <f>IFERROR(SUM(W452:W462),"0")</f>
        <v>841.20000000000016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150</v>
      </c>
      <c r="W466" s="353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28.409090909090907</v>
      </c>
      <c r="W468" s="354">
        <f>IFERROR(W466/H466,"0")+IFERROR(W467/H467,"0")</f>
        <v>29</v>
      </c>
      <c r="X468" s="354">
        <f>IFERROR(IF(X466="",0,X466),"0")+IFERROR(IF(X467="",0,X467),"0")</f>
        <v>0.34683999999999998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150</v>
      </c>
      <c r="W469" s="354">
        <f>IFERROR(SUM(W466:W467),"0")</f>
        <v>153.12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40</v>
      </c>
      <c r="W471" s="353">
        <f t="shared" ref="W471:W476" si="23">IFERROR(IF(V471="",0,CEILING((V471/$H471),1)*$H471),"")</f>
        <v>42.24</v>
      </c>
      <c r="X471" s="36">
        <f>IFERROR(IF(W471=0,"",ROUNDUP(W471/H471,0)*0.01196),"")</f>
        <v>9.5680000000000001E-2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70</v>
      </c>
      <c r="W472" s="353">
        <f t="shared" si="23"/>
        <v>73.92</v>
      </c>
      <c r="X472" s="36">
        <f>IFERROR(IF(W472=0,"",ROUNDUP(W472/H472,0)*0.01196),"")</f>
        <v>0.16744000000000001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100</v>
      </c>
      <c r="W473" s="353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12</v>
      </c>
      <c r="W474" s="353">
        <f t="shared" si="23"/>
        <v>14.4</v>
      </c>
      <c r="X474" s="36">
        <f>IFERROR(IF(W474=0,"",ROUNDUP(W474/H474,0)*0.00937),"")</f>
        <v>3.7479999999999999E-2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48</v>
      </c>
      <c r="W476" s="353">
        <f t="shared" si="23"/>
        <v>50.4</v>
      </c>
      <c r="X476" s="36">
        <f>IFERROR(IF(W476=0,"",ROUNDUP(W476/H476,0)*0.00937),"")</f>
        <v>0.13117999999999999</v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56.439393939393938</v>
      </c>
      <c r="W477" s="354">
        <f>IFERROR(W471/H471,"0")+IFERROR(W472/H472,"0")+IFERROR(W473/H473,"0")+IFERROR(W474/H474,"0")+IFERROR(W475/H475,"0")+IFERROR(W476/H476,"0")</f>
        <v>59</v>
      </c>
      <c r="X477" s="354">
        <f>IFERROR(IF(X471="",0,X471),"0")+IFERROR(IF(X472="",0,X472),"0")+IFERROR(IF(X473="",0,X473),"0")+IFERROR(IF(X474="",0,X474),"0")+IFERROR(IF(X475="",0,X475),"0")+IFERROR(IF(X476="",0,X476),"0")</f>
        <v>0.65901999999999994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270</v>
      </c>
      <c r="W478" s="354">
        <f>IFERROR(SUM(W471:W476),"0")</f>
        <v>281.28000000000003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20</v>
      </c>
      <c r="W494" s="353">
        <f>IFERROR(IF(V494="",0,CEILING((V494/$H494),1)*$H494),"")</f>
        <v>24</v>
      </c>
      <c r="X494" s="36">
        <f>IFERROR(IF(W494=0,"",ROUNDUP(W494/H494,0)*0.02175),"")</f>
        <v>4.3499999999999997E-2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1.6666666666666667</v>
      </c>
      <c r="W497" s="354">
        <f>IFERROR(W492/H492,"0")+IFERROR(W493/H493,"0")+IFERROR(W494/H494,"0")+IFERROR(W495/H495,"0")+IFERROR(W496/H496,"0")</f>
        <v>2</v>
      </c>
      <c r="X497" s="354">
        <f>IFERROR(IF(X492="",0,X492),"0")+IFERROR(IF(X493="",0,X493),"0")+IFERROR(IF(X494="",0,X494),"0")+IFERROR(IF(X495="",0,X495),"0")+IFERROR(IF(X496="",0,X496),"0")</f>
        <v>4.3499999999999997E-2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20</v>
      </c>
      <c r="W498" s="354">
        <f>IFERROR(SUM(W492:W496),"0")</f>
        <v>24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600</v>
      </c>
      <c r="W513" s="353">
        <f>IFERROR(IF(V513="",0,CEILING((V513/$H513),1)*$H513),"")</f>
        <v>600.6</v>
      </c>
      <c r="X513" s="36">
        <f>IFERROR(IF(W513=0,"",ROUNDUP(W513/H513,0)*0.02175),"")</f>
        <v>1.67475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76.92307692307692</v>
      </c>
      <c r="W518" s="354">
        <f>IFERROR(W513/H513,"0")+IFERROR(W514/H514,"0")+IFERROR(W515/H515,"0")+IFERROR(W516/H516,"0")+IFERROR(W517/H517,"0")</f>
        <v>77</v>
      </c>
      <c r="X518" s="354">
        <f>IFERROR(IF(X513="",0,X513),"0")+IFERROR(IF(X514="",0,X514),"0")+IFERROR(IF(X515="",0,X515),"0")+IFERROR(IF(X516="",0,X516),"0")+IFERROR(IF(X517="",0,X517),"0")</f>
        <v>1.67475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600</v>
      </c>
      <c r="W519" s="354">
        <f>IFERROR(SUM(W513:W517),"0")</f>
        <v>600.6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17322.2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17473.999999999996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18555.181511201034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18716.163999999993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36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36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19455.181511201034</v>
      </c>
      <c r="W523" s="354">
        <f>GrossWeightTotalR+PalletQtyTotalR*25</f>
        <v>19616.163999999993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4168.1885719812217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4195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41.205390000000001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256.5</v>
      </c>
      <c r="D530" s="46">
        <f>IFERROR(W56*1,"0")+IFERROR(W57*1,"0")+IFERROR(W58*1,"0")+IFERROR(W59*1,"0")</f>
        <v>1112.4000000000001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1798.86</v>
      </c>
      <c r="F530" s="46">
        <f>IFERROR(W133*1,"0")+IFERROR(W134*1,"0")+IFERROR(W135*1,"0")+IFERROR(W136*1,"0")+IFERROR(W137*1,"0")</f>
        <v>1380.6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720.30000000000007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2803.7999999999997</v>
      </c>
      <c r="J530" s="46">
        <f>IFERROR(W208*1,"0")+IFERROR(W209*1,"0")+IFERROR(W210*1,"0")+IFERROR(W211*1,"0")+IFERROR(W212*1,"0")+IFERROR(W213*1,"0")+IFERROR(W217*1,"0")+IFERROR(W218*1,"0")</f>
        <v>210</v>
      </c>
      <c r="K530" s="346"/>
      <c r="L530" s="46">
        <f>IFERROR(W223*1,"0")+IFERROR(W224*1,"0")+IFERROR(W225*1,"0")+IFERROR(W226*1,"0")+IFERROR(W227*1,"0")+IFERROR(W228*1,"0")</f>
        <v>28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713.26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1269.3600000000001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4570.2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60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534.36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116.16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1275.6000000000004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624.6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