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4F8D74-698A-4281-B222-3636DF75A9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N348" i="1"/>
  <c r="V346" i="1"/>
  <c r="V345" i="1"/>
  <c r="X344" i="1"/>
  <c r="W344" i="1"/>
  <c r="N344" i="1"/>
  <c r="W343" i="1"/>
  <c r="X343" i="1" s="1"/>
  <c r="N343" i="1"/>
  <c r="X342" i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P530" i="1" s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X201" i="1" s="1"/>
  <c r="N201" i="1"/>
  <c r="X200" i="1"/>
  <c r="X204" i="1" s="1"/>
  <c r="W200" i="1"/>
  <c r="W204" i="1" s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N168" i="1"/>
  <c r="V166" i="1"/>
  <c r="V165" i="1"/>
  <c r="X164" i="1"/>
  <c r="W164" i="1"/>
  <c r="N164" i="1"/>
  <c r="W163" i="1"/>
  <c r="I530" i="1" s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H530" i="1" s="1"/>
  <c r="N150" i="1"/>
  <c r="V147" i="1"/>
  <c r="V146" i="1"/>
  <c r="W145" i="1"/>
  <c r="X145" i="1" s="1"/>
  <c r="N145" i="1"/>
  <c r="X144" i="1"/>
  <c r="W144" i="1"/>
  <c r="N144" i="1"/>
  <c r="W143" i="1"/>
  <c r="W146" i="1" s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X33" i="1" s="1"/>
  <c r="W26" i="1"/>
  <c r="W33" i="1" s="1"/>
  <c r="N26" i="1"/>
  <c r="V24" i="1"/>
  <c r="V520" i="1" s="1"/>
  <c r="W23" i="1"/>
  <c r="V23" i="1"/>
  <c r="V524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4" i="1" l="1"/>
  <c r="W105" i="1"/>
  <c r="X96" i="1"/>
  <c r="X104" i="1" s="1"/>
  <c r="W104" i="1"/>
  <c r="W120" i="1"/>
  <c r="X107" i="1"/>
  <c r="X119" i="1" s="1"/>
  <c r="W119" i="1"/>
  <c r="W34" i="1"/>
  <c r="W37" i="1"/>
  <c r="W524" i="1" s="1"/>
  <c r="X36" i="1"/>
  <c r="X37" i="1" s="1"/>
  <c r="X525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60" i="1"/>
  <c r="X86" i="1"/>
  <c r="W86" i="1"/>
  <c r="W130" i="1"/>
  <c r="W129" i="1"/>
  <c r="F530" i="1"/>
  <c r="W138" i="1"/>
  <c r="X133" i="1"/>
  <c r="X138" i="1" s="1"/>
  <c r="W139" i="1"/>
  <c r="X197" i="1"/>
  <c r="W350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G530" i="1"/>
  <c r="W147" i="1"/>
  <c r="W160" i="1"/>
  <c r="W165" i="1"/>
  <c r="W171" i="1"/>
  <c r="W177" i="1"/>
  <c r="W197" i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H9" i="1"/>
  <c r="B530" i="1"/>
  <c r="W522" i="1"/>
  <c r="W521" i="1"/>
  <c r="W24" i="1"/>
  <c r="D530" i="1"/>
  <c r="W61" i="1"/>
  <c r="E530" i="1"/>
  <c r="W87" i="1"/>
  <c r="X143" i="1"/>
  <c r="X146" i="1" s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<sst xmlns="http://schemas.openxmlformats.org/spreadsheetml/2006/main" count="2229" uniqueCount="735">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</sst>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F509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400</v>
      </c>
      <c r="W56" s="353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37.037037037037038</v>
      </c>
      <c r="W60" s="354">
        <f>IFERROR(W56/H56,"0")+IFERROR(W57/H57,"0")+IFERROR(W58/H58,"0")+IFERROR(W59/H59,"0")</f>
        <v>38</v>
      </c>
      <c r="X60" s="354">
        <f>IFERROR(IF(X56="",0,X56),"0")+IFERROR(IF(X57="",0,X57),"0")+IFERROR(IF(X58="",0,X58),"0")+IFERROR(IF(X59="",0,X59),"0")</f>
        <v>0.8264999999999999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400</v>
      </c>
      <c r="W61" s="354">
        <f>IFERROR(SUM(W56:W59),"0")</f>
        <v>410.40000000000003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2600</v>
      </c>
      <c r="W332" s="353">
        <f t="shared" si="17"/>
        <v>2610</v>
      </c>
      <c r="X332" s="36">
        <f>IFERROR(IF(W332=0,"",ROUNDUP(W332/H332,0)*0.02175),"")</f>
        <v>3.7844999999999995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1500</v>
      </c>
      <c r="W336" s="353">
        <f t="shared" si="17"/>
        <v>1500</v>
      </c>
      <c r="X336" s="36">
        <f>IFERROR(IF(W336=0,"",ROUNDUP(W336/H336,0)*0.02175),"")</f>
        <v>2.1749999999999998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340</v>
      </c>
      <c r="W339" s="354">
        <f>IFERROR(W331/H331,"0")+IFERROR(W332/H332,"0")+IFERROR(W333/H333,"0")+IFERROR(W334/H334,"0")+IFERROR(W335/H335,"0")+IFERROR(W336/H336,"0")+IFERROR(W337/H337,"0")+IFERROR(W338/H338,"0")</f>
        <v>341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7.4167499999999995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5100</v>
      </c>
      <c r="W340" s="354">
        <f>IFERROR(SUM(W331:W338),"0")</f>
        <v>5115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1500</v>
      </c>
      <c r="W342" s="353">
        <f>IFERROR(IF(V342="",0,CEILING((V342/$H342),1)*$H342),"")</f>
        <v>1500</v>
      </c>
      <c r="X342" s="36">
        <f>IFERROR(IF(W342=0,"",ROUNDUP(W342/H342,0)*0.02175),"")</f>
        <v>2.1749999999999998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100</v>
      </c>
      <c r="W345" s="354">
        <f>IFERROR(W342/H342,"0")+IFERROR(W343/H343,"0")+IFERROR(W344/H344,"0")</f>
        <v>100</v>
      </c>
      <c r="X345" s="354">
        <f>IFERROR(IF(X342="",0,X342),"0")+IFERROR(IF(X343="",0,X343),"0")+IFERROR(IF(X344="",0,X344),"0")</f>
        <v>2.1749999999999998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1500</v>
      </c>
      <c r="W346" s="354">
        <f>IFERROR(SUM(W342:W344),"0")</f>
        <v>1500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7000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7025.4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7228.9777777777781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7255.32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10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10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7478.9777777777781</v>
      </c>
      <c r="W523" s="354">
        <f>GrossWeightTotalR+PalletQtyTotalR*25</f>
        <v>7505.32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477.03703703703707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479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10.41825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410.40000000000003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0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6615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