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5DADEB9-EB4A-409A-BCBE-590DC856A1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V479" i="1"/>
  <c r="W478" i="1"/>
  <c r="X478" i="1" s="1"/>
  <c r="N478" i="1"/>
  <c r="W477" i="1"/>
  <c r="X477" i="1" s="1"/>
  <c r="N477" i="1"/>
  <c r="W476" i="1"/>
  <c r="W480" i="1" s="1"/>
  <c r="N476" i="1"/>
  <c r="V474" i="1"/>
  <c r="V473" i="1"/>
  <c r="X472" i="1"/>
  <c r="W472" i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W463" i="1"/>
  <c r="X463" i="1" s="1"/>
  <c r="N463" i="1"/>
  <c r="W462" i="1"/>
  <c r="X462" i="1" s="1"/>
  <c r="X464" i="1" s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V443" i="1"/>
  <c r="W442" i="1"/>
  <c r="W444" i="1" s="1"/>
  <c r="N442" i="1"/>
  <c r="V440" i="1"/>
  <c r="V439" i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N423" i="1"/>
  <c r="V421" i="1"/>
  <c r="V420" i="1"/>
  <c r="W419" i="1"/>
  <c r="X419" i="1" s="1"/>
  <c r="N419" i="1"/>
  <c r="X418" i="1"/>
  <c r="X420" i="1" s="1"/>
  <c r="W418" i="1"/>
  <c r="N418" i="1"/>
  <c r="V415" i="1"/>
  <c r="V414" i="1"/>
  <c r="W413" i="1"/>
  <c r="X413" i="1" s="1"/>
  <c r="N413" i="1"/>
  <c r="W412" i="1"/>
  <c r="N412" i="1"/>
  <c r="W411" i="1"/>
  <c r="X411" i="1" s="1"/>
  <c r="N411" i="1"/>
  <c r="V409" i="1"/>
  <c r="V408" i="1"/>
  <c r="W407" i="1"/>
  <c r="W409" i="1" s="1"/>
  <c r="N407" i="1"/>
  <c r="V405" i="1"/>
  <c r="V404" i="1"/>
  <c r="W403" i="1"/>
  <c r="X403" i="1" s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N385" i="1"/>
  <c r="W384" i="1"/>
  <c r="N384" i="1"/>
  <c r="V382" i="1"/>
  <c r="V381" i="1"/>
  <c r="W380" i="1"/>
  <c r="N380" i="1"/>
  <c r="W379" i="1"/>
  <c r="X379" i="1" s="1"/>
  <c r="N379" i="1"/>
  <c r="V375" i="1"/>
  <c r="V374" i="1"/>
  <c r="W373" i="1"/>
  <c r="W375" i="1" s="1"/>
  <c r="N373" i="1"/>
  <c r="V371" i="1"/>
  <c r="V370" i="1"/>
  <c r="X369" i="1"/>
  <c r="W369" i="1"/>
  <c r="N369" i="1"/>
  <c r="W368" i="1"/>
  <c r="X368" i="1" s="1"/>
  <c r="N368" i="1"/>
  <c r="W367" i="1"/>
  <c r="X367" i="1" s="1"/>
  <c r="N367" i="1"/>
  <c r="W366" i="1"/>
  <c r="N366" i="1"/>
  <c r="V364" i="1"/>
  <c r="V363" i="1"/>
  <c r="W362" i="1"/>
  <c r="X362" i="1" s="1"/>
  <c r="N362" i="1"/>
  <c r="W361" i="1"/>
  <c r="X361" i="1" s="1"/>
  <c r="X363" i="1" s="1"/>
  <c r="N361" i="1"/>
  <c r="V359" i="1"/>
  <c r="V358" i="1"/>
  <c r="W357" i="1"/>
  <c r="X357" i="1" s="1"/>
  <c r="N357" i="1"/>
  <c r="W356" i="1"/>
  <c r="X356" i="1" s="1"/>
  <c r="N356" i="1"/>
  <c r="X355" i="1"/>
  <c r="W355" i="1"/>
  <c r="N355" i="1"/>
  <c r="W354" i="1"/>
  <c r="X354" i="1" s="1"/>
  <c r="N354" i="1"/>
  <c r="W353" i="1"/>
  <c r="X353" i="1" s="1"/>
  <c r="N353" i="1"/>
  <c r="V350" i="1"/>
  <c r="V349" i="1"/>
  <c r="W348" i="1"/>
  <c r="W350" i="1" s="1"/>
  <c r="N348" i="1"/>
  <c r="V346" i="1"/>
  <c r="V345" i="1"/>
  <c r="W344" i="1"/>
  <c r="X344" i="1" s="1"/>
  <c r="N344" i="1"/>
  <c r="W343" i="1"/>
  <c r="W345" i="1" s="1"/>
  <c r="V341" i="1"/>
  <c r="V340" i="1"/>
  <c r="W339" i="1"/>
  <c r="X339" i="1" s="1"/>
  <c r="N339" i="1"/>
  <c r="W338" i="1"/>
  <c r="X338" i="1" s="1"/>
  <c r="N338" i="1"/>
  <c r="X337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W311" i="1"/>
  <c r="X311" i="1" s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W300" i="1"/>
  <c r="X300" i="1" s="1"/>
  <c r="X302" i="1" s="1"/>
  <c r="N300" i="1"/>
  <c r="V298" i="1"/>
  <c r="V297" i="1"/>
  <c r="W296" i="1"/>
  <c r="X296" i="1" s="1"/>
  <c r="N296" i="1"/>
  <c r="W295" i="1"/>
  <c r="X295" i="1" s="1"/>
  <c r="N295" i="1"/>
  <c r="X294" i="1"/>
  <c r="W294" i="1"/>
  <c r="N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N289" i="1"/>
  <c r="V286" i="1"/>
  <c r="V285" i="1"/>
  <c r="W284" i="1"/>
  <c r="X284" i="1" s="1"/>
  <c r="N284" i="1"/>
  <c r="W283" i="1"/>
  <c r="X283" i="1" s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W252" i="1"/>
  <c r="X252" i="1" s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W196" i="1"/>
  <c r="N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V174" i="1"/>
  <c r="V173" i="1"/>
  <c r="W172" i="1"/>
  <c r="X172" i="1" s="1"/>
  <c r="N172" i="1"/>
  <c r="W171" i="1"/>
  <c r="X171" i="1" s="1"/>
  <c r="N171" i="1"/>
  <c r="X170" i="1"/>
  <c r="W170" i="1"/>
  <c r="N170" i="1"/>
  <c r="W169" i="1"/>
  <c r="N169" i="1"/>
  <c r="V167" i="1"/>
  <c r="V166" i="1"/>
  <c r="W165" i="1"/>
  <c r="X165" i="1" s="1"/>
  <c r="N165" i="1"/>
  <c r="W164" i="1"/>
  <c r="W166" i="1" s="1"/>
  <c r="N164" i="1"/>
  <c r="V162" i="1"/>
  <c r="V161" i="1"/>
  <c r="W160" i="1"/>
  <c r="X160" i="1" s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W130" i="1"/>
  <c r="X130" i="1" s="1"/>
  <c r="N130" i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W107" i="1"/>
  <c r="X107" i="1" s="1"/>
  <c r="N107" i="1"/>
  <c r="W106" i="1"/>
  <c r="X106" i="1" s="1"/>
  <c r="N106" i="1"/>
  <c r="X105" i="1"/>
  <c r="W105" i="1"/>
  <c r="N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W87" i="1"/>
  <c r="X87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X65" i="1"/>
  <c r="W65" i="1"/>
  <c r="N65" i="1"/>
  <c r="W64" i="1"/>
  <c r="X64" i="1" s="1"/>
  <c r="N64" i="1"/>
  <c r="W63" i="1"/>
  <c r="X63" i="1" s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N55" i="1"/>
  <c r="V52" i="1"/>
  <c r="V51" i="1"/>
  <c r="X50" i="1"/>
  <c r="W50" i="1"/>
  <c r="N50" i="1"/>
  <c r="W49" i="1"/>
  <c r="C52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N27" i="1"/>
  <c r="W26" i="1"/>
  <c r="V24" i="1"/>
  <c r="V516" i="1" s="1"/>
  <c r="V23" i="1"/>
  <c r="W22" i="1"/>
  <c r="W23" i="1" s="1"/>
  <c r="N22" i="1"/>
  <c r="H10" i="1"/>
  <c r="A9" i="1"/>
  <c r="A10" i="1" s="1"/>
  <c r="D7" i="1"/>
  <c r="O6" i="1"/>
  <c r="N2" i="1"/>
  <c r="X59" i="1" l="1"/>
  <c r="W127" i="1"/>
  <c r="W200" i="1"/>
  <c r="X358" i="1"/>
  <c r="X407" i="1"/>
  <c r="X408" i="1" s="1"/>
  <c r="W408" i="1"/>
  <c r="V520" i="1"/>
  <c r="X91" i="1"/>
  <c r="X116" i="1"/>
  <c r="X193" i="1"/>
  <c r="X340" i="1"/>
  <c r="W479" i="1"/>
  <c r="X22" i="1"/>
  <c r="X23" i="1" s="1"/>
  <c r="W32" i="1"/>
  <c r="W91" i="1"/>
  <c r="W103" i="1"/>
  <c r="W116" i="1"/>
  <c r="H526" i="1"/>
  <c r="I526" i="1"/>
  <c r="X164" i="1"/>
  <c r="X166" i="1" s="1"/>
  <c r="W174" i="1"/>
  <c r="W194" i="1"/>
  <c r="X196" i="1"/>
  <c r="W302" i="1"/>
  <c r="X348" i="1"/>
  <c r="X349" i="1" s="1"/>
  <c r="W349" i="1"/>
  <c r="X373" i="1"/>
  <c r="X374" i="1" s="1"/>
  <c r="W374" i="1"/>
  <c r="S526" i="1"/>
  <c r="X438" i="1"/>
  <c r="X439" i="1" s="1"/>
  <c r="W439" i="1"/>
  <c r="X442" i="1"/>
  <c r="X443" i="1" s="1"/>
  <c r="W443" i="1"/>
  <c r="X476" i="1"/>
  <c r="F9" i="1"/>
  <c r="J9" i="1"/>
  <c r="F10" i="1"/>
  <c r="X84" i="1"/>
  <c r="X134" i="1"/>
  <c r="X200" i="1"/>
  <c r="W41" i="1"/>
  <c r="W45" i="1"/>
  <c r="W51" i="1"/>
  <c r="W59" i="1"/>
  <c r="W102" i="1"/>
  <c r="W117" i="1"/>
  <c r="W135" i="1"/>
  <c r="W156" i="1"/>
  <c r="W161" i="1"/>
  <c r="W167" i="1"/>
  <c r="W193" i="1"/>
  <c r="W201" i="1"/>
  <c r="W225" i="1"/>
  <c r="W27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2" i="1"/>
  <c r="X414" i="1" s="1"/>
  <c r="W414" i="1"/>
  <c r="W459" i="1"/>
  <c r="W465" i="1"/>
  <c r="W474" i="1"/>
  <c r="X467" i="1"/>
  <c r="X473" i="1" s="1"/>
  <c r="W473" i="1"/>
  <c r="G526" i="1"/>
  <c r="P526" i="1"/>
  <c r="W33" i="1"/>
  <c r="W37" i="1"/>
  <c r="W84" i="1"/>
  <c r="W92" i="1"/>
  <c r="W126" i="1"/>
  <c r="W143" i="1"/>
  <c r="W173" i="1"/>
  <c r="M526" i="1"/>
  <c r="W244" i="1"/>
  <c r="H9" i="1"/>
  <c r="B526" i="1"/>
  <c r="W518" i="1"/>
  <c r="W517" i="1"/>
  <c r="W24" i="1"/>
  <c r="X26" i="1"/>
  <c r="X32" i="1" s="1"/>
  <c r="X35" i="1"/>
  <c r="X36" i="1" s="1"/>
  <c r="X39" i="1"/>
  <c r="X40" i="1" s="1"/>
  <c r="X43" i="1"/>
  <c r="X44" i="1" s="1"/>
  <c r="X49" i="1"/>
  <c r="X51" i="1" s="1"/>
  <c r="W52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20" i="1"/>
  <c r="W516" i="1"/>
  <c r="W519" i="1"/>
</calcChain>
</file>

<file path=xl/sharedStrings.xml><?xml version="1.0" encoding="utf-8"?>
<sst xmlns="http://schemas.openxmlformats.org/spreadsheetml/2006/main" count="2229" uniqueCount="752">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</sst>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328" sqref="Z328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73" t="s">
        <v>0</v>
      </c>
      <c r="E1" s="474"/>
      <c r="F1" s="474"/>
      <c r="G1" s="12" t="s">
        <v>1</v>
      </c>
      <c r="H1" s="473" t="s">
        <v>2</v>
      </c>
      <c r="I1" s="474"/>
      <c r="J1" s="474"/>
      <c r="K1" s="474"/>
      <c r="L1" s="474"/>
      <c r="M1" s="474"/>
      <c r="N1" s="474"/>
      <c r="O1" s="474"/>
      <c r="P1" s="717" t="s">
        <v>3</v>
      </c>
      <c r="Q1" s="474"/>
      <c r="R1" s="47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54" t="s">
        <v>7</v>
      </c>
      <c r="B5" s="432"/>
      <c r="C5" s="433"/>
      <c r="D5" s="403"/>
      <c r="E5" s="405"/>
      <c r="F5" s="677" t="s">
        <v>8</v>
      </c>
      <c r="G5" s="433"/>
      <c r="H5" s="403" t="s">
        <v>751</v>
      </c>
      <c r="I5" s="404"/>
      <c r="J5" s="404"/>
      <c r="K5" s="404"/>
      <c r="L5" s="405"/>
      <c r="N5" s="24" t="s">
        <v>9</v>
      </c>
      <c r="O5" s="604">
        <v>45395</v>
      </c>
      <c r="P5" s="453"/>
      <c r="R5" s="720" t="s">
        <v>10</v>
      </c>
      <c r="S5" s="380"/>
      <c r="T5" s="540" t="s">
        <v>11</v>
      </c>
      <c r="U5" s="453"/>
      <c r="Z5" s="51"/>
      <c r="AA5" s="51"/>
      <c r="AB5" s="51"/>
    </row>
    <row r="6" spans="1:29" s="341" customFormat="1" ht="24" customHeight="1" x14ac:dyDescent="0.2">
      <c r="A6" s="454" t="s">
        <v>12</v>
      </c>
      <c r="B6" s="432"/>
      <c r="C6" s="433"/>
      <c r="D6" s="639" t="s">
        <v>723</v>
      </c>
      <c r="E6" s="640"/>
      <c r="F6" s="640"/>
      <c r="G6" s="640"/>
      <c r="H6" s="640"/>
      <c r="I6" s="640"/>
      <c r="J6" s="640"/>
      <c r="K6" s="640"/>
      <c r="L6" s="453"/>
      <c r="N6" s="24" t="s">
        <v>14</v>
      </c>
      <c r="O6" s="488" t="str">
        <f>IF(O5=0," ",CHOOSE(WEEKDAY(O5,2),"Понедельник","Вторник","Среда","Четверг","Пятница","Суббота","Воскресенье"))</f>
        <v>Суббота</v>
      </c>
      <c r="P6" s="359"/>
      <c r="R6" s="391" t="s">
        <v>15</v>
      </c>
      <c r="S6" s="380"/>
      <c r="T6" s="546" t="s">
        <v>16</v>
      </c>
      <c r="U6" s="415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70" t="str">
        <f>IFERROR(VLOOKUP(DeliveryAddress,Table,3,0),1)</f>
        <v>3</v>
      </c>
      <c r="E7" s="571"/>
      <c r="F7" s="571"/>
      <c r="G7" s="571"/>
      <c r="H7" s="571"/>
      <c r="I7" s="571"/>
      <c r="J7" s="571"/>
      <c r="K7" s="571"/>
      <c r="L7" s="572"/>
      <c r="N7" s="24"/>
      <c r="O7" s="42"/>
      <c r="P7" s="42"/>
      <c r="R7" s="356"/>
      <c r="S7" s="380"/>
      <c r="T7" s="547"/>
      <c r="U7" s="548"/>
      <c r="Z7" s="51"/>
      <c r="AA7" s="51"/>
      <c r="AB7" s="51"/>
    </row>
    <row r="8" spans="1:29" s="341" customFormat="1" ht="25.5" customHeight="1" x14ac:dyDescent="0.2">
      <c r="A8" s="703" t="s">
        <v>17</v>
      </c>
      <c r="B8" s="353"/>
      <c r="C8" s="354"/>
      <c r="D8" s="463"/>
      <c r="E8" s="464"/>
      <c r="F8" s="464"/>
      <c r="G8" s="464"/>
      <c r="H8" s="464"/>
      <c r="I8" s="464"/>
      <c r="J8" s="464"/>
      <c r="K8" s="464"/>
      <c r="L8" s="465"/>
      <c r="N8" s="24" t="s">
        <v>18</v>
      </c>
      <c r="O8" s="452">
        <v>0.5</v>
      </c>
      <c r="P8" s="453"/>
      <c r="R8" s="356"/>
      <c r="S8" s="380"/>
      <c r="T8" s="547"/>
      <c r="U8" s="548"/>
      <c r="Z8" s="51"/>
      <c r="AA8" s="51"/>
      <c r="AB8" s="51"/>
    </row>
    <row r="9" spans="1:29" s="341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514"/>
      <c r="E9" s="372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19</v>
      </c>
      <c r="O9" s="604"/>
      <c r="P9" s="453"/>
      <c r="R9" s="356"/>
      <c r="S9" s="380"/>
      <c r="T9" s="549"/>
      <c r="U9" s="550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514"/>
      <c r="E10" s="372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618" t="str">
        <f>IFERROR(VLOOKUP($D$10,Proxy,2,FALSE),"")</f>
        <v/>
      </c>
      <c r="I10" s="356"/>
      <c r="J10" s="356"/>
      <c r="K10" s="356"/>
      <c r="L10" s="356"/>
      <c r="N10" s="26" t="s">
        <v>20</v>
      </c>
      <c r="O10" s="452"/>
      <c r="P10" s="453"/>
      <c r="S10" s="24" t="s">
        <v>21</v>
      </c>
      <c r="T10" s="414" t="s">
        <v>22</v>
      </c>
      <c r="U10" s="415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52"/>
      <c r="P11" s="453"/>
      <c r="S11" s="24" t="s">
        <v>25</v>
      </c>
      <c r="T11" s="641" t="s">
        <v>26</v>
      </c>
      <c r="U11" s="642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4" t="s">
        <v>27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28</v>
      </c>
      <c r="O12" s="631"/>
      <c r="P12" s="572"/>
      <c r="Q12" s="23"/>
      <c r="S12" s="24"/>
      <c r="T12" s="474"/>
      <c r="U12" s="356"/>
      <c r="Z12" s="51"/>
      <c r="AA12" s="51"/>
      <c r="AB12" s="51"/>
    </row>
    <row r="13" spans="1:29" s="341" customFormat="1" ht="23.25" customHeight="1" x14ac:dyDescent="0.2">
      <c r="A13" s="674" t="s">
        <v>29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30</v>
      </c>
      <c r="O13" s="641"/>
      <c r="P13" s="642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4" t="s">
        <v>31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721" t="s">
        <v>32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17" t="s">
        <v>33</v>
      </c>
      <c r="O15" s="474"/>
      <c r="P15" s="474"/>
      <c r="Q15" s="474"/>
      <c r="R15" s="47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7" t="s">
        <v>34</v>
      </c>
      <c r="B17" s="407" t="s">
        <v>35</v>
      </c>
      <c r="C17" s="507" t="s">
        <v>36</v>
      </c>
      <c r="D17" s="407" t="s">
        <v>37</v>
      </c>
      <c r="E17" s="483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82"/>
      <c r="P17" s="482"/>
      <c r="Q17" s="482"/>
      <c r="R17" s="483"/>
      <c r="S17" s="699" t="s">
        <v>47</v>
      </c>
      <c r="T17" s="433"/>
      <c r="U17" s="407" t="s">
        <v>48</v>
      </c>
      <c r="V17" s="407" t="s">
        <v>49</v>
      </c>
      <c r="W17" s="388" t="s">
        <v>50</v>
      </c>
      <c r="X17" s="407" t="s">
        <v>51</v>
      </c>
      <c r="Y17" s="424" t="s">
        <v>52</v>
      </c>
      <c r="Z17" s="424" t="s">
        <v>53</v>
      </c>
      <c r="AA17" s="424" t="s">
        <v>54</v>
      </c>
      <c r="AB17" s="425"/>
      <c r="AC17" s="426"/>
      <c r="AD17" s="499"/>
      <c r="BA17" s="419" t="s">
        <v>55</v>
      </c>
    </row>
    <row r="18" spans="1:53" ht="14.25" customHeight="1" x14ac:dyDescent="0.2">
      <c r="A18" s="408"/>
      <c r="B18" s="408"/>
      <c r="C18" s="408"/>
      <c r="D18" s="484"/>
      <c r="E18" s="486"/>
      <c r="F18" s="408"/>
      <c r="G18" s="408"/>
      <c r="H18" s="408"/>
      <c r="I18" s="408"/>
      <c r="J18" s="408"/>
      <c r="K18" s="408"/>
      <c r="L18" s="408"/>
      <c r="M18" s="408"/>
      <c r="N18" s="484"/>
      <c r="O18" s="485"/>
      <c r="P18" s="485"/>
      <c r="Q18" s="485"/>
      <c r="R18" s="486"/>
      <c r="S18" s="342" t="s">
        <v>56</v>
      </c>
      <c r="T18" s="342" t="s">
        <v>57</v>
      </c>
      <c r="U18" s="408"/>
      <c r="V18" s="408"/>
      <c r="W18" s="389"/>
      <c r="X18" s="408"/>
      <c r="Y18" s="609"/>
      <c r="Z18" s="609"/>
      <c r="AA18" s="427"/>
      <c r="AB18" s="428"/>
      <c r="AC18" s="429"/>
      <c r="AD18" s="500"/>
      <c r="BA18" s="356"/>
    </row>
    <row r="19" spans="1:53" ht="27.75" hidden="1" customHeight="1" x14ac:dyDescent="0.2">
      <c r="A19" s="363" t="s">
        <v>58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hidden="1" customHeight="1" x14ac:dyDescent="0.25">
      <c r="A20" s="406" t="s">
        <v>58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43"/>
      <c r="Z20" s="343"/>
    </row>
    <row r="21" spans="1:53" ht="14.25" hidden="1" customHeight="1" x14ac:dyDescent="0.25">
      <c r="A21" s="360" t="s">
        <v>59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44"/>
      <c r="Z21" s="344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8">
        <v>4607091389258</v>
      </c>
      <c r="E22" s="359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59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7"/>
      <c r="N23" s="352" t="s">
        <v>65</v>
      </c>
      <c r="O23" s="353"/>
      <c r="P23" s="353"/>
      <c r="Q23" s="353"/>
      <c r="R23" s="353"/>
      <c r="S23" s="353"/>
      <c r="T23" s="354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7"/>
      <c r="N24" s="352" t="s">
        <v>65</v>
      </c>
      <c r="O24" s="353"/>
      <c r="P24" s="353"/>
      <c r="Q24" s="353"/>
      <c r="R24" s="353"/>
      <c r="S24" s="353"/>
      <c r="T24" s="354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hidden="1" customHeight="1" x14ac:dyDescent="0.25">
      <c r="A25" s="360" t="s">
        <v>67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44"/>
      <c r="Z25" s="344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8">
        <v>4607091383881</v>
      </c>
      <c r="E26" s="359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4" t="s">
        <v>70</v>
      </c>
      <c r="O26" s="362"/>
      <c r="P26" s="362"/>
      <c r="Q26" s="362"/>
      <c r="R26" s="359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8">
        <v>4607091388237</v>
      </c>
      <c r="E27" s="359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59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8">
        <v>4607091383935</v>
      </c>
      <c r="E28" s="359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59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8">
        <v>4680115881853</v>
      </c>
      <c r="E29" s="359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70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59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8">
        <v>4607091383911</v>
      </c>
      <c r="E30" s="359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94" t="s">
        <v>79</v>
      </c>
      <c r="O30" s="362"/>
      <c r="P30" s="362"/>
      <c r="Q30" s="362"/>
      <c r="R30" s="359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8">
        <v>4607091388244</v>
      </c>
      <c r="E31" s="359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2"/>
      <c r="P31" s="362"/>
      <c r="Q31" s="362"/>
      <c r="R31" s="359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5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7"/>
      <c r="N32" s="352" t="s">
        <v>65</v>
      </c>
      <c r="O32" s="353"/>
      <c r="P32" s="353"/>
      <c r="Q32" s="353"/>
      <c r="R32" s="353"/>
      <c r="S32" s="353"/>
      <c r="T32" s="354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hidden="1" x14ac:dyDescent="0.2">
      <c r="A33" s="356"/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7"/>
      <c r="N33" s="352" t="s">
        <v>65</v>
      </c>
      <c r="O33" s="353"/>
      <c r="P33" s="353"/>
      <c r="Q33" s="353"/>
      <c r="R33" s="353"/>
      <c r="S33" s="353"/>
      <c r="T33" s="354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hidden="1" customHeight="1" x14ac:dyDescent="0.25">
      <c r="A34" s="360" t="s">
        <v>82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44"/>
      <c r="Z34" s="344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8">
        <v>4607091388503</v>
      </c>
      <c r="E35" s="359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2"/>
      <c r="P35" s="362"/>
      <c r="Q35" s="362"/>
      <c r="R35" s="359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55"/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7"/>
      <c r="N36" s="352" t="s">
        <v>65</v>
      </c>
      <c r="O36" s="353"/>
      <c r="P36" s="353"/>
      <c r="Q36" s="353"/>
      <c r="R36" s="353"/>
      <c r="S36" s="353"/>
      <c r="T36" s="354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hidden="1" x14ac:dyDescent="0.2">
      <c r="A37" s="356"/>
      <c r="B37" s="356"/>
      <c r="C37" s="356"/>
      <c r="D37" s="356"/>
      <c r="E37" s="356"/>
      <c r="F37" s="356"/>
      <c r="G37" s="356"/>
      <c r="H37" s="356"/>
      <c r="I37" s="356"/>
      <c r="J37" s="356"/>
      <c r="K37" s="356"/>
      <c r="L37" s="356"/>
      <c r="M37" s="357"/>
      <c r="N37" s="352" t="s">
        <v>65</v>
      </c>
      <c r="O37" s="353"/>
      <c r="P37" s="353"/>
      <c r="Q37" s="353"/>
      <c r="R37" s="353"/>
      <c r="S37" s="353"/>
      <c r="T37" s="354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hidden="1" customHeight="1" x14ac:dyDescent="0.25">
      <c r="A38" s="360" t="s">
        <v>87</v>
      </c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56"/>
      <c r="P38" s="356"/>
      <c r="Q38" s="356"/>
      <c r="R38" s="356"/>
      <c r="S38" s="356"/>
      <c r="T38" s="356"/>
      <c r="U38" s="356"/>
      <c r="V38" s="356"/>
      <c r="W38" s="356"/>
      <c r="X38" s="356"/>
      <c r="Y38" s="344"/>
      <c r="Z38" s="344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8">
        <v>4607091388282</v>
      </c>
      <c r="E39" s="359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6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2"/>
      <c r="P39" s="362"/>
      <c r="Q39" s="362"/>
      <c r="R39" s="359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55"/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7"/>
      <c r="N40" s="352" t="s">
        <v>65</v>
      </c>
      <c r="O40" s="353"/>
      <c r="P40" s="353"/>
      <c r="Q40" s="353"/>
      <c r="R40" s="353"/>
      <c r="S40" s="353"/>
      <c r="T40" s="354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hidden="1" x14ac:dyDescent="0.2">
      <c r="A41" s="356"/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7"/>
      <c r="N41" s="352" t="s">
        <v>65</v>
      </c>
      <c r="O41" s="353"/>
      <c r="P41" s="353"/>
      <c r="Q41" s="353"/>
      <c r="R41" s="353"/>
      <c r="S41" s="353"/>
      <c r="T41" s="354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hidden="1" customHeight="1" x14ac:dyDescent="0.25">
      <c r="A42" s="360" t="s">
        <v>91</v>
      </c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56"/>
      <c r="N42" s="356"/>
      <c r="O42" s="356"/>
      <c r="P42" s="356"/>
      <c r="Q42" s="356"/>
      <c r="R42" s="356"/>
      <c r="S42" s="356"/>
      <c r="T42" s="356"/>
      <c r="U42" s="356"/>
      <c r="V42" s="356"/>
      <c r="W42" s="356"/>
      <c r="X42" s="356"/>
      <c r="Y42" s="344"/>
      <c r="Z42" s="344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8">
        <v>4607091389111</v>
      </c>
      <c r="E43" s="359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2"/>
      <c r="P43" s="362"/>
      <c r="Q43" s="362"/>
      <c r="R43" s="359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55"/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7"/>
      <c r="N44" s="352" t="s">
        <v>65</v>
      </c>
      <c r="O44" s="353"/>
      <c r="P44" s="353"/>
      <c r="Q44" s="353"/>
      <c r="R44" s="353"/>
      <c r="S44" s="353"/>
      <c r="T44" s="354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hidden="1" x14ac:dyDescent="0.2">
      <c r="A45" s="356"/>
      <c r="B45" s="356"/>
      <c r="C45" s="356"/>
      <c r="D45" s="356"/>
      <c r="E45" s="356"/>
      <c r="F45" s="356"/>
      <c r="G45" s="356"/>
      <c r="H45" s="356"/>
      <c r="I45" s="356"/>
      <c r="J45" s="356"/>
      <c r="K45" s="356"/>
      <c r="L45" s="356"/>
      <c r="M45" s="357"/>
      <c r="N45" s="352" t="s">
        <v>65</v>
      </c>
      <c r="O45" s="353"/>
      <c r="P45" s="353"/>
      <c r="Q45" s="353"/>
      <c r="R45" s="353"/>
      <c r="S45" s="353"/>
      <c r="T45" s="354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hidden="1" customHeight="1" x14ac:dyDescent="0.2">
      <c r="A46" s="363" t="s">
        <v>94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hidden="1" customHeight="1" x14ac:dyDescent="0.25">
      <c r="A47" s="406" t="s">
        <v>95</v>
      </c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56"/>
      <c r="N47" s="356"/>
      <c r="O47" s="356"/>
      <c r="P47" s="356"/>
      <c r="Q47" s="356"/>
      <c r="R47" s="356"/>
      <c r="S47" s="356"/>
      <c r="T47" s="356"/>
      <c r="U47" s="356"/>
      <c r="V47" s="356"/>
      <c r="W47" s="356"/>
      <c r="X47" s="356"/>
      <c r="Y47" s="343"/>
      <c r="Z47" s="343"/>
    </row>
    <row r="48" spans="1:53" ht="14.25" hidden="1" customHeight="1" x14ac:dyDescent="0.25">
      <c r="A48" s="360" t="s">
        <v>96</v>
      </c>
      <c r="B48" s="356"/>
      <c r="C48" s="356"/>
      <c r="D48" s="356"/>
      <c r="E48" s="356"/>
      <c r="F48" s="356"/>
      <c r="G48" s="356"/>
      <c r="H48" s="356"/>
      <c r="I48" s="356"/>
      <c r="J48" s="356"/>
      <c r="K48" s="356"/>
      <c r="L48" s="356"/>
      <c r="M48" s="356"/>
      <c r="N48" s="356"/>
      <c r="O48" s="356"/>
      <c r="P48" s="356"/>
      <c r="Q48" s="356"/>
      <c r="R48" s="356"/>
      <c r="S48" s="356"/>
      <c r="T48" s="356"/>
      <c r="U48" s="356"/>
      <c r="V48" s="356"/>
      <c r="W48" s="356"/>
      <c r="X48" s="356"/>
      <c r="Y48" s="344"/>
      <c r="Z48" s="344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8">
        <v>4680115881440</v>
      </c>
      <c r="E49" s="359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2"/>
      <c r="P49" s="362"/>
      <c r="Q49" s="362"/>
      <c r="R49" s="359"/>
      <c r="S49" s="34"/>
      <c r="T49" s="34"/>
      <c r="U49" s="35" t="s">
        <v>64</v>
      </c>
      <c r="V49" s="348">
        <v>0</v>
      </c>
      <c r="W49" s="349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8">
        <v>4680115881433</v>
      </c>
      <c r="E50" s="359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2"/>
      <c r="P50" s="362"/>
      <c r="Q50" s="362"/>
      <c r="R50" s="359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5"/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7"/>
      <c r="N51" s="352" t="s">
        <v>65</v>
      </c>
      <c r="O51" s="353"/>
      <c r="P51" s="353"/>
      <c r="Q51" s="353"/>
      <c r="R51" s="353"/>
      <c r="S51" s="353"/>
      <c r="T51" s="354"/>
      <c r="U51" s="37" t="s">
        <v>66</v>
      </c>
      <c r="V51" s="350">
        <f>IFERROR(V49/H49,"0")+IFERROR(V50/H50,"0")</f>
        <v>0</v>
      </c>
      <c r="W51" s="350">
        <f>IFERROR(W49/H49,"0")+IFERROR(W50/H50,"0")</f>
        <v>0</v>
      </c>
      <c r="X51" s="350">
        <f>IFERROR(IF(X49="",0,X49),"0")+IFERROR(IF(X50="",0,X50),"0")</f>
        <v>0</v>
      </c>
      <c r="Y51" s="351"/>
      <c r="Z51" s="351"/>
    </row>
    <row r="52" spans="1:53" hidden="1" x14ac:dyDescent="0.2">
      <c r="A52" s="356"/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7"/>
      <c r="N52" s="352" t="s">
        <v>65</v>
      </c>
      <c r="O52" s="353"/>
      <c r="P52" s="353"/>
      <c r="Q52" s="353"/>
      <c r="R52" s="353"/>
      <c r="S52" s="353"/>
      <c r="T52" s="354"/>
      <c r="U52" s="37" t="s">
        <v>64</v>
      </c>
      <c r="V52" s="350">
        <f>IFERROR(SUM(V49:V50),"0")</f>
        <v>0</v>
      </c>
      <c r="W52" s="350">
        <f>IFERROR(SUM(W49:W50),"0")</f>
        <v>0</v>
      </c>
      <c r="X52" s="37"/>
      <c r="Y52" s="351"/>
      <c r="Z52" s="351"/>
    </row>
    <row r="53" spans="1:53" ht="16.5" hidden="1" customHeight="1" x14ac:dyDescent="0.25">
      <c r="A53" s="406" t="s">
        <v>103</v>
      </c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56"/>
      <c r="S53" s="356"/>
      <c r="T53" s="356"/>
      <c r="U53" s="356"/>
      <c r="V53" s="356"/>
      <c r="W53" s="356"/>
      <c r="X53" s="356"/>
      <c r="Y53" s="343"/>
      <c r="Z53" s="343"/>
    </row>
    <row r="54" spans="1:53" ht="14.25" hidden="1" customHeight="1" x14ac:dyDescent="0.25">
      <c r="A54" s="360" t="s">
        <v>104</v>
      </c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56"/>
      <c r="P54" s="356"/>
      <c r="Q54" s="356"/>
      <c r="R54" s="356"/>
      <c r="S54" s="356"/>
      <c r="T54" s="356"/>
      <c r="U54" s="356"/>
      <c r="V54" s="356"/>
      <c r="W54" s="356"/>
      <c r="X54" s="356"/>
      <c r="Y54" s="344"/>
      <c r="Z54" s="344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8">
        <v>4680115881426</v>
      </c>
      <c r="E55" s="359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2"/>
      <c r="P55" s="362"/>
      <c r="Q55" s="362"/>
      <c r="R55" s="359"/>
      <c r="S55" s="34"/>
      <c r="T55" s="34"/>
      <c r="U55" s="35" t="s">
        <v>64</v>
      </c>
      <c r="V55" s="348">
        <v>0</v>
      </c>
      <c r="W55" s="349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8">
        <v>4680115881426</v>
      </c>
      <c r="E56" s="359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59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8">
        <v>4680115881419</v>
      </c>
      <c r="E57" s="359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2"/>
      <c r="P57" s="362"/>
      <c r="Q57" s="362"/>
      <c r="R57" s="359"/>
      <c r="S57" s="34"/>
      <c r="T57" s="34"/>
      <c r="U57" s="35" t="s">
        <v>64</v>
      </c>
      <c r="V57" s="348">
        <v>0</v>
      </c>
      <c r="W57" s="349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8">
        <v>4680115881525</v>
      </c>
      <c r="E58" s="359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2"/>
      <c r="P58" s="362"/>
      <c r="Q58" s="362"/>
      <c r="R58" s="359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5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7"/>
      <c r="N59" s="352" t="s">
        <v>65</v>
      </c>
      <c r="O59" s="353"/>
      <c r="P59" s="353"/>
      <c r="Q59" s="353"/>
      <c r="R59" s="353"/>
      <c r="S59" s="353"/>
      <c r="T59" s="354"/>
      <c r="U59" s="37" t="s">
        <v>66</v>
      </c>
      <c r="V59" s="350">
        <f>IFERROR(V55/H55,"0")+IFERROR(V56/H56,"0")+IFERROR(V57/H57,"0")+IFERROR(V58/H58,"0")</f>
        <v>0</v>
      </c>
      <c r="W59" s="350">
        <f>IFERROR(W55/H55,"0")+IFERROR(W56/H56,"0")+IFERROR(W57/H57,"0")+IFERROR(W58/H58,"0")</f>
        <v>0</v>
      </c>
      <c r="X59" s="350">
        <f>IFERROR(IF(X55="",0,X55),"0")+IFERROR(IF(X56="",0,X56),"0")+IFERROR(IF(X57="",0,X57),"0")+IFERROR(IF(X58="",0,X58),"0")</f>
        <v>0</v>
      </c>
      <c r="Y59" s="351"/>
      <c r="Z59" s="351"/>
    </row>
    <row r="60" spans="1:53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7"/>
      <c r="N60" s="352" t="s">
        <v>65</v>
      </c>
      <c r="O60" s="353"/>
      <c r="P60" s="353"/>
      <c r="Q60" s="353"/>
      <c r="R60" s="353"/>
      <c r="S60" s="353"/>
      <c r="T60" s="354"/>
      <c r="U60" s="37" t="s">
        <v>64</v>
      </c>
      <c r="V60" s="350">
        <f>IFERROR(SUM(V55:V58),"0")</f>
        <v>0</v>
      </c>
      <c r="W60" s="350">
        <f>IFERROR(SUM(W55:W58),"0")</f>
        <v>0</v>
      </c>
      <c r="X60" s="37"/>
      <c r="Y60" s="351"/>
      <c r="Z60" s="351"/>
    </row>
    <row r="61" spans="1:53" ht="16.5" hidden="1" customHeight="1" x14ac:dyDescent="0.25">
      <c r="A61" s="406" t="s">
        <v>94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43"/>
      <c r="Z61" s="343"/>
    </row>
    <row r="62" spans="1:53" ht="14.25" hidden="1" customHeight="1" x14ac:dyDescent="0.25">
      <c r="A62" s="360" t="s">
        <v>104</v>
      </c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56"/>
      <c r="N62" s="356"/>
      <c r="O62" s="356"/>
      <c r="P62" s="356"/>
      <c r="Q62" s="356"/>
      <c r="R62" s="356"/>
      <c r="S62" s="356"/>
      <c r="T62" s="356"/>
      <c r="U62" s="356"/>
      <c r="V62" s="356"/>
      <c r="W62" s="356"/>
      <c r="X62" s="356"/>
      <c r="Y62" s="344"/>
      <c r="Z62" s="344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8">
        <v>4607091382945</v>
      </c>
      <c r="E63" s="359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2"/>
      <c r="P63" s="362"/>
      <c r="Q63" s="362"/>
      <c r="R63" s="359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8">
        <v>4607091385670</v>
      </c>
      <c r="E64" s="359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2"/>
      <c r="P64" s="362"/>
      <c r="Q64" s="362"/>
      <c r="R64" s="359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8">
        <v>4607091385670</v>
      </c>
      <c r="E65" s="359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2"/>
      <c r="P65" s="362"/>
      <c r="Q65" s="362"/>
      <c r="R65" s="359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8">
        <v>4680115883956</v>
      </c>
      <c r="E66" s="359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2"/>
      <c r="P66" s="362"/>
      <c r="Q66" s="362"/>
      <c r="R66" s="359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123</v>
      </c>
      <c r="C67" s="31">
        <v>4301011468</v>
      </c>
      <c r="D67" s="358">
        <v>4680115881327</v>
      </c>
      <c r="E67" s="359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2"/>
      <c r="P67" s="362"/>
      <c r="Q67" s="362"/>
      <c r="R67" s="359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4301011703</v>
      </c>
      <c r="D68" s="358">
        <v>4680115882133</v>
      </c>
      <c r="E68" s="359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2"/>
      <c r="P68" s="362"/>
      <c r="Q68" s="362"/>
      <c r="R68" s="359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4301011514</v>
      </c>
      <c r="D69" s="358">
        <v>4680115882133</v>
      </c>
      <c r="E69" s="359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59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8">
        <v>4607091382952</v>
      </c>
      <c r="E70" s="359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2"/>
      <c r="P70" s="362"/>
      <c r="Q70" s="362"/>
      <c r="R70" s="359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8">
        <v>4607091385687</v>
      </c>
      <c r="E71" s="359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2"/>
      <c r="P71" s="362"/>
      <c r="Q71" s="362"/>
      <c r="R71" s="359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8">
        <v>4680115882539</v>
      </c>
      <c r="E72" s="359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3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2"/>
      <c r="P72" s="362"/>
      <c r="Q72" s="362"/>
      <c r="R72" s="359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8">
        <v>4607091384604</v>
      </c>
      <c r="E73" s="359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2"/>
      <c r="P73" s="362"/>
      <c r="Q73" s="362"/>
      <c r="R73" s="359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8">
        <v>4680115880283</v>
      </c>
      <c r="E74" s="359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2"/>
      <c r="P74" s="362"/>
      <c r="Q74" s="362"/>
      <c r="R74" s="359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8">
        <v>4680115883949</v>
      </c>
      <c r="E75" s="359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2"/>
      <c r="P75" s="362"/>
      <c r="Q75" s="362"/>
      <c r="R75" s="359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140</v>
      </c>
      <c r="B76" s="54" t="s">
        <v>141</v>
      </c>
      <c r="C76" s="31">
        <v>4301011476</v>
      </c>
      <c r="D76" s="358">
        <v>4680115881518</v>
      </c>
      <c r="E76" s="359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2"/>
      <c r="P76" s="362"/>
      <c r="Q76" s="362"/>
      <c r="R76" s="359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4301011443</v>
      </c>
      <c r="D77" s="358">
        <v>4680115881303</v>
      </c>
      <c r="E77" s="359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2"/>
      <c r="P77" s="362"/>
      <c r="Q77" s="362"/>
      <c r="R77" s="359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144</v>
      </c>
      <c r="B78" s="54" t="s">
        <v>145</v>
      </c>
      <c r="C78" s="31">
        <v>4301011562</v>
      </c>
      <c r="D78" s="358">
        <v>4680115882577</v>
      </c>
      <c r="E78" s="359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9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2"/>
      <c r="P78" s="362"/>
      <c r="Q78" s="362"/>
      <c r="R78" s="359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146</v>
      </c>
      <c r="C79" s="31">
        <v>4301011564</v>
      </c>
      <c r="D79" s="358">
        <v>4680115882577</v>
      </c>
      <c r="E79" s="359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1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2"/>
      <c r="P79" s="362"/>
      <c r="Q79" s="362"/>
      <c r="R79" s="359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4301011432</v>
      </c>
      <c r="D80" s="358">
        <v>4680115882720</v>
      </c>
      <c r="E80" s="359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5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2"/>
      <c r="P80" s="362"/>
      <c r="Q80" s="362"/>
      <c r="R80" s="359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149</v>
      </c>
      <c r="B81" s="54" t="s">
        <v>150</v>
      </c>
      <c r="C81" s="31">
        <v>4301011417</v>
      </c>
      <c r="D81" s="358">
        <v>4680115880269</v>
      </c>
      <c r="E81" s="359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2"/>
      <c r="P81" s="362"/>
      <c r="Q81" s="362"/>
      <c r="R81" s="359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4301011415</v>
      </c>
      <c r="D82" s="358">
        <v>4680115880429</v>
      </c>
      <c r="E82" s="359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2"/>
      <c r="P82" s="362"/>
      <c r="Q82" s="362"/>
      <c r="R82" s="359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153</v>
      </c>
      <c r="B83" s="54" t="s">
        <v>154</v>
      </c>
      <c r="C83" s="31">
        <v>4301011462</v>
      </c>
      <c r="D83" s="358">
        <v>4680115881457</v>
      </c>
      <c r="E83" s="359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2"/>
      <c r="P83" s="362"/>
      <c r="Q83" s="362"/>
      <c r="R83" s="359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55"/>
      <c r="B84" s="356"/>
      <c r="C84" s="356"/>
      <c r="D84" s="356"/>
      <c r="E84" s="356"/>
      <c r="F84" s="356"/>
      <c r="G84" s="356"/>
      <c r="H84" s="356"/>
      <c r="I84" s="356"/>
      <c r="J84" s="356"/>
      <c r="K84" s="356"/>
      <c r="L84" s="356"/>
      <c r="M84" s="357"/>
      <c r="N84" s="352" t="s">
        <v>65</v>
      </c>
      <c r="O84" s="353"/>
      <c r="P84" s="353"/>
      <c r="Q84" s="353"/>
      <c r="R84" s="353"/>
      <c r="S84" s="353"/>
      <c r="T84" s="354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hidden="1" x14ac:dyDescent="0.2">
      <c r="A85" s="356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57"/>
      <c r="N85" s="352" t="s">
        <v>65</v>
      </c>
      <c r="O85" s="353"/>
      <c r="P85" s="353"/>
      <c r="Q85" s="353"/>
      <c r="R85" s="353"/>
      <c r="S85" s="353"/>
      <c r="T85" s="354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hidden="1" customHeight="1" x14ac:dyDescent="0.25">
      <c r="A86" s="360" t="s">
        <v>96</v>
      </c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56"/>
      <c r="P86" s="356"/>
      <c r="Q86" s="356"/>
      <c r="R86" s="356"/>
      <c r="S86" s="356"/>
      <c r="T86" s="356"/>
      <c r="U86" s="356"/>
      <c r="V86" s="356"/>
      <c r="W86" s="356"/>
      <c r="X86" s="356"/>
      <c r="Y86" s="344"/>
      <c r="Z86" s="344"/>
    </row>
    <row r="87" spans="1:53" ht="16.5" hidden="1" customHeight="1" x14ac:dyDescent="0.25">
      <c r="A87" s="54" t="s">
        <v>155</v>
      </c>
      <c r="B87" s="54" t="s">
        <v>156</v>
      </c>
      <c r="C87" s="31">
        <v>4301020235</v>
      </c>
      <c r="D87" s="358">
        <v>4680115881488</v>
      </c>
      <c r="E87" s="359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2"/>
      <c r="P87" s="362"/>
      <c r="Q87" s="362"/>
      <c r="R87" s="359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4301020228</v>
      </c>
      <c r="D88" s="358">
        <v>4680115882751</v>
      </c>
      <c r="E88" s="359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3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2"/>
      <c r="P88" s="362"/>
      <c r="Q88" s="362"/>
      <c r="R88" s="359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4301020258</v>
      </c>
      <c r="D89" s="358">
        <v>4680115882775</v>
      </c>
      <c r="E89" s="359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5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2"/>
      <c r="P89" s="362"/>
      <c r="Q89" s="362"/>
      <c r="R89" s="359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162</v>
      </c>
      <c r="B90" s="54" t="s">
        <v>163</v>
      </c>
      <c r="C90" s="31">
        <v>4301020217</v>
      </c>
      <c r="D90" s="358">
        <v>4680115880658</v>
      </c>
      <c r="E90" s="359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6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2"/>
      <c r="P90" s="362"/>
      <c r="Q90" s="362"/>
      <c r="R90" s="359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5"/>
      <c r="B91" s="356"/>
      <c r="C91" s="356"/>
      <c r="D91" s="356"/>
      <c r="E91" s="356"/>
      <c r="F91" s="356"/>
      <c r="G91" s="356"/>
      <c r="H91" s="356"/>
      <c r="I91" s="356"/>
      <c r="J91" s="356"/>
      <c r="K91" s="356"/>
      <c r="L91" s="356"/>
      <c r="M91" s="357"/>
      <c r="N91" s="352" t="s">
        <v>65</v>
      </c>
      <c r="O91" s="353"/>
      <c r="P91" s="353"/>
      <c r="Q91" s="353"/>
      <c r="R91" s="353"/>
      <c r="S91" s="353"/>
      <c r="T91" s="354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hidden="1" x14ac:dyDescent="0.2">
      <c r="A92" s="356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7"/>
      <c r="N92" s="352" t="s">
        <v>65</v>
      </c>
      <c r="O92" s="353"/>
      <c r="P92" s="353"/>
      <c r="Q92" s="353"/>
      <c r="R92" s="353"/>
      <c r="S92" s="353"/>
      <c r="T92" s="354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hidden="1" customHeight="1" x14ac:dyDescent="0.25">
      <c r="A93" s="360" t="s">
        <v>59</v>
      </c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56"/>
      <c r="P93" s="356"/>
      <c r="Q93" s="356"/>
      <c r="R93" s="356"/>
      <c r="S93" s="356"/>
      <c r="T93" s="356"/>
      <c r="U93" s="356"/>
      <c r="V93" s="356"/>
      <c r="W93" s="356"/>
      <c r="X93" s="356"/>
      <c r="Y93" s="344"/>
      <c r="Z93" s="344"/>
    </row>
    <row r="94" spans="1:53" ht="16.5" hidden="1" customHeight="1" x14ac:dyDescent="0.25">
      <c r="A94" s="54" t="s">
        <v>164</v>
      </c>
      <c r="B94" s="54" t="s">
        <v>165</v>
      </c>
      <c r="C94" s="31">
        <v>4301030895</v>
      </c>
      <c r="D94" s="358">
        <v>4607091387667</v>
      </c>
      <c r="E94" s="359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2"/>
      <c r="P94" s="362"/>
      <c r="Q94" s="362"/>
      <c r="R94" s="359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166</v>
      </c>
      <c r="B95" s="54" t="s">
        <v>167</v>
      </c>
      <c r="C95" s="31">
        <v>4301030961</v>
      </c>
      <c r="D95" s="358">
        <v>4607091387636</v>
      </c>
      <c r="E95" s="359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2"/>
      <c r="P95" s="362"/>
      <c r="Q95" s="362"/>
      <c r="R95" s="359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168</v>
      </c>
      <c r="B96" s="54" t="s">
        <v>169</v>
      </c>
      <c r="C96" s="31">
        <v>4301030963</v>
      </c>
      <c r="D96" s="358">
        <v>4607091382426</v>
      </c>
      <c r="E96" s="359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2"/>
      <c r="P96" s="362"/>
      <c r="Q96" s="362"/>
      <c r="R96" s="359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4301030962</v>
      </c>
      <c r="D97" s="358">
        <v>4607091386547</v>
      </c>
      <c r="E97" s="359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2"/>
      <c r="P97" s="362"/>
      <c r="Q97" s="362"/>
      <c r="R97" s="359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4301031079</v>
      </c>
      <c r="D98" s="358">
        <v>4607091384734</v>
      </c>
      <c r="E98" s="359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2"/>
      <c r="P98" s="362"/>
      <c r="Q98" s="362"/>
      <c r="R98" s="359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4301030964</v>
      </c>
      <c r="D99" s="358">
        <v>4607091382464</v>
      </c>
      <c r="E99" s="359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2"/>
      <c r="P99" s="362"/>
      <c r="Q99" s="362"/>
      <c r="R99" s="359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4301031235</v>
      </c>
      <c r="D100" s="358">
        <v>4680115883444</v>
      </c>
      <c r="E100" s="359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2"/>
      <c r="P100" s="362"/>
      <c r="Q100" s="362"/>
      <c r="R100" s="359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176</v>
      </c>
      <c r="B101" s="54" t="s">
        <v>178</v>
      </c>
      <c r="C101" s="31">
        <v>4301031234</v>
      </c>
      <c r="D101" s="358">
        <v>4680115883444</v>
      </c>
      <c r="E101" s="359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2"/>
      <c r="P101" s="362"/>
      <c r="Q101" s="362"/>
      <c r="R101" s="359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55"/>
      <c r="B102" s="356"/>
      <c r="C102" s="356"/>
      <c r="D102" s="356"/>
      <c r="E102" s="356"/>
      <c r="F102" s="356"/>
      <c r="G102" s="356"/>
      <c r="H102" s="356"/>
      <c r="I102" s="356"/>
      <c r="J102" s="356"/>
      <c r="K102" s="356"/>
      <c r="L102" s="356"/>
      <c r="M102" s="357"/>
      <c r="N102" s="352" t="s">
        <v>65</v>
      </c>
      <c r="O102" s="353"/>
      <c r="P102" s="353"/>
      <c r="Q102" s="353"/>
      <c r="R102" s="353"/>
      <c r="S102" s="353"/>
      <c r="T102" s="354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hidden="1" x14ac:dyDescent="0.2">
      <c r="A103" s="356"/>
      <c r="B103" s="356"/>
      <c r="C103" s="356"/>
      <c r="D103" s="356"/>
      <c r="E103" s="356"/>
      <c r="F103" s="356"/>
      <c r="G103" s="356"/>
      <c r="H103" s="356"/>
      <c r="I103" s="356"/>
      <c r="J103" s="356"/>
      <c r="K103" s="356"/>
      <c r="L103" s="356"/>
      <c r="M103" s="357"/>
      <c r="N103" s="352" t="s">
        <v>65</v>
      </c>
      <c r="O103" s="353"/>
      <c r="P103" s="353"/>
      <c r="Q103" s="353"/>
      <c r="R103" s="353"/>
      <c r="S103" s="353"/>
      <c r="T103" s="354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hidden="1" customHeight="1" x14ac:dyDescent="0.25">
      <c r="A104" s="360" t="s">
        <v>67</v>
      </c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56"/>
      <c r="N104" s="356"/>
      <c r="O104" s="356"/>
      <c r="P104" s="356"/>
      <c r="Q104" s="356"/>
      <c r="R104" s="356"/>
      <c r="S104" s="356"/>
      <c r="T104" s="356"/>
      <c r="U104" s="356"/>
      <c r="V104" s="356"/>
      <c r="W104" s="356"/>
      <c r="X104" s="356"/>
      <c r="Y104" s="344"/>
      <c r="Z104" s="344"/>
    </row>
    <row r="105" spans="1:53" ht="27" hidden="1" customHeight="1" x14ac:dyDescent="0.25">
      <c r="A105" s="54" t="s">
        <v>179</v>
      </c>
      <c r="B105" s="54" t="s">
        <v>180</v>
      </c>
      <c r="C105" s="31">
        <v>4301051543</v>
      </c>
      <c r="D105" s="358">
        <v>4607091386967</v>
      </c>
      <c r="E105" s="359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2"/>
      <c r="P105" s="362"/>
      <c r="Q105" s="362"/>
      <c r="R105" s="359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179</v>
      </c>
      <c r="B106" s="54" t="s">
        <v>181</v>
      </c>
      <c r="C106" s="31">
        <v>4301051437</v>
      </c>
      <c r="D106" s="358">
        <v>4607091386967</v>
      </c>
      <c r="E106" s="359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4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2"/>
      <c r="P106" s="362"/>
      <c r="Q106" s="362"/>
      <c r="R106" s="359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4301051611</v>
      </c>
      <c r="D107" s="358">
        <v>4607091385304</v>
      </c>
      <c r="E107" s="359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2"/>
      <c r="P107" s="362"/>
      <c r="Q107" s="362"/>
      <c r="R107" s="359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4301051648</v>
      </c>
      <c r="D108" s="358">
        <v>4607091386264</v>
      </c>
      <c r="E108" s="359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2"/>
      <c r="P108" s="362"/>
      <c r="Q108" s="362"/>
      <c r="R108" s="359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187</v>
      </c>
      <c r="B109" s="54" t="s">
        <v>188</v>
      </c>
      <c r="C109" s="31">
        <v>4301051477</v>
      </c>
      <c r="D109" s="358">
        <v>4680115882584</v>
      </c>
      <c r="E109" s="359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2"/>
      <c r="P109" s="362"/>
      <c r="Q109" s="362"/>
      <c r="R109" s="359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187</v>
      </c>
      <c r="B110" s="54" t="s">
        <v>189</v>
      </c>
      <c r="C110" s="31">
        <v>4301051476</v>
      </c>
      <c r="D110" s="358">
        <v>4680115882584</v>
      </c>
      <c r="E110" s="359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2"/>
      <c r="P110" s="362"/>
      <c r="Q110" s="362"/>
      <c r="R110" s="359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4301051436</v>
      </c>
      <c r="D111" s="358">
        <v>4607091385731</v>
      </c>
      <c r="E111" s="359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2"/>
      <c r="P111" s="362"/>
      <c r="Q111" s="362"/>
      <c r="R111" s="359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4301051439</v>
      </c>
      <c r="D112" s="358">
        <v>4680115880214</v>
      </c>
      <c r="E112" s="359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4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2"/>
      <c r="P112" s="362"/>
      <c r="Q112" s="362"/>
      <c r="R112" s="359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194</v>
      </c>
      <c r="B113" s="54" t="s">
        <v>195</v>
      </c>
      <c r="C113" s="31">
        <v>4301051438</v>
      </c>
      <c r="D113" s="358">
        <v>4680115880894</v>
      </c>
      <c r="E113" s="359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2"/>
      <c r="P113" s="362"/>
      <c r="Q113" s="362"/>
      <c r="R113" s="359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4301051313</v>
      </c>
      <c r="D114" s="358">
        <v>4607091385427</v>
      </c>
      <c r="E114" s="359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2"/>
      <c r="P114" s="362"/>
      <c r="Q114" s="362"/>
      <c r="R114" s="359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198</v>
      </c>
      <c r="B115" s="54" t="s">
        <v>199</v>
      </c>
      <c r="C115" s="31">
        <v>4301051480</v>
      </c>
      <c r="D115" s="358">
        <v>4680115882645</v>
      </c>
      <c r="E115" s="359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2"/>
      <c r="P115" s="362"/>
      <c r="Q115" s="362"/>
      <c r="R115" s="359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idden="1" x14ac:dyDescent="0.2">
      <c r="A116" s="35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7"/>
      <c r="N116" s="352" t="s">
        <v>65</v>
      </c>
      <c r="O116" s="353"/>
      <c r="P116" s="353"/>
      <c r="Q116" s="353"/>
      <c r="R116" s="353"/>
      <c r="S116" s="353"/>
      <c r="T116" s="354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hidden="1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7"/>
      <c r="N117" s="352" t="s">
        <v>65</v>
      </c>
      <c r="O117" s="353"/>
      <c r="P117" s="353"/>
      <c r="Q117" s="353"/>
      <c r="R117" s="353"/>
      <c r="S117" s="353"/>
      <c r="T117" s="354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hidden="1" customHeight="1" x14ac:dyDescent="0.25">
      <c r="A118" s="360" t="s">
        <v>200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44"/>
      <c r="Z118" s="344"/>
    </row>
    <row r="119" spans="1:53" ht="27" hidden="1" customHeight="1" x14ac:dyDescent="0.25">
      <c r="A119" s="54" t="s">
        <v>201</v>
      </c>
      <c r="B119" s="54" t="s">
        <v>202</v>
      </c>
      <c r="C119" s="31">
        <v>4301060296</v>
      </c>
      <c r="D119" s="358">
        <v>4607091383065</v>
      </c>
      <c r="E119" s="359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2"/>
      <c r="P119" s="362"/>
      <c r="Q119" s="362"/>
      <c r="R119" s="359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4301060350</v>
      </c>
      <c r="D120" s="358">
        <v>4680115881532</v>
      </c>
      <c r="E120" s="359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4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2"/>
      <c r="P120" s="362"/>
      <c r="Q120" s="362"/>
      <c r="R120" s="359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203</v>
      </c>
      <c r="B121" s="54" t="s">
        <v>205</v>
      </c>
      <c r="C121" s="31">
        <v>4301060366</v>
      </c>
      <c r="D121" s="358">
        <v>4680115881532</v>
      </c>
      <c r="E121" s="359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2"/>
      <c r="P121" s="362"/>
      <c r="Q121" s="362"/>
      <c r="R121" s="359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203</v>
      </c>
      <c r="B122" s="54" t="s">
        <v>206</v>
      </c>
      <c r="C122" s="31">
        <v>4301060371</v>
      </c>
      <c r="D122" s="358">
        <v>4680115881532</v>
      </c>
      <c r="E122" s="359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56" t="s">
        <v>207</v>
      </c>
      <c r="O122" s="362"/>
      <c r="P122" s="362"/>
      <c r="Q122" s="362"/>
      <c r="R122" s="359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8">
        <v>4680115882652</v>
      </c>
      <c r="E123" s="359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6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2"/>
      <c r="P123" s="362"/>
      <c r="Q123" s="362"/>
      <c r="R123" s="359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8">
        <v>4680115880238</v>
      </c>
      <c r="E124" s="359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2"/>
      <c r="P124" s="362"/>
      <c r="Q124" s="362"/>
      <c r="R124" s="359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8">
        <v>4680115881464</v>
      </c>
      <c r="E125" s="359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2"/>
      <c r="P125" s="362"/>
      <c r="Q125" s="362"/>
      <c r="R125" s="359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idden="1" x14ac:dyDescent="0.2">
      <c r="A126" s="35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57"/>
      <c r="N126" s="352" t="s">
        <v>65</v>
      </c>
      <c r="O126" s="353"/>
      <c r="P126" s="353"/>
      <c r="Q126" s="353"/>
      <c r="R126" s="353"/>
      <c r="S126" s="353"/>
      <c r="T126" s="354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hidden="1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7"/>
      <c r="N127" s="352" t="s">
        <v>65</v>
      </c>
      <c r="O127" s="353"/>
      <c r="P127" s="353"/>
      <c r="Q127" s="353"/>
      <c r="R127" s="353"/>
      <c r="S127" s="353"/>
      <c r="T127" s="354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hidden="1" customHeight="1" x14ac:dyDescent="0.25">
      <c r="A128" s="406" t="s">
        <v>214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43"/>
      <c r="Z128" s="343"/>
    </row>
    <row r="129" spans="1:53" ht="14.25" hidden="1" customHeight="1" x14ac:dyDescent="0.25">
      <c r="A129" s="360" t="s">
        <v>67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44"/>
      <c r="Z129" s="344"/>
    </row>
    <row r="130" spans="1:53" ht="27" hidden="1" customHeight="1" x14ac:dyDescent="0.25">
      <c r="A130" s="54" t="s">
        <v>215</v>
      </c>
      <c r="B130" s="54" t="s">
        <v>216</v>
      </c>
      <c r="C130" s="31">
        <v>4301051360</v>
      </c>
      <c r="D130" s="358">
        <v>4607091385168</v>
      </c>
      <c r="E130" s="359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2"/>
      <c r="P130" s="362"/>
      <c r="Q130" s="362"/>
      <c r="R130" s="359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215</v>
      </c>
      <c r="B131" s="54" t="s">
        <v>217</v>
      </c>
      <c r="C131" s="31">
        <v>4301051612</v>
      </c>
      <c r="D131" s="358">
        <v>4607091385168</v>
      </c>
      <c r="E131" s="359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5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2"/>
      <c r="P131" s="362"/>
      <c r="Q131" s="362"/>
      <c r="R131" s="359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4301051362</v>
      </c>
      <c r="D132" s="358">
        <v>4607091383256</v>
      </c>
      <c r="E132" s="359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2"/>
      <c r="P132" s="362"/>
      <c r="Q132" s="362"/>
      <c r="R132" s="359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220</v>
      </c>
      <c r="B133" s="54" t="s">
        <v>221</v>
      </c>
      <c r="C133" s="31">
        <v>4301051358</v>
      </c>
      <c r="D133" s="358">
        <v>4607091385748</v>
      </c>
      <c r="E133" s="359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2"/>
      <c r="P133" s="362"/>
      <c r="Q133" s="362"/>
      <c r="R133" s="359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idden="1" x14ac:dyDescent="0.2">
      <c r="A134" s="35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7"/>
      <c r="N134" s="352" t="s">
        <v>65</v>
      </c>
      <c r="O134" s="353"/>
      <c r="P134" s="353"/>
      <c r="Q134" s="353"/>
      <c r="R134" s="353"/>
      <c r="S134" s="353"/>
      <c r="T134" s="354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hidden="1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7"/>
      <c r="N135" s="352" t="s">
        <v>65</v>
      </c>
      <c r="O135" s="353"/>
      <c r="P135" s="353"/>
      <c r="Q135" s="353"/>
      <c r="R135" s="353"/>
      <c r="S135" s="353"/>
      <c r="T135" s="354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hidden="1" customHeight="1" x14ac:dyDescent="0.2">
      <c r="A136" s="363" t="s">
        <v>222</v>
      </c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4"/>
      <c r="P136" s="364"/>
      <c r="Q136" s="364"/>
      <c r="R136" s="364"/>
      <c r="S136" s="364"/>
      <c r="T136" s="364"/>
      <c r="U136" s="364"/>
      <c r="V136" s="364"/>
      <c r="W136" s="364"/>
      <c r="X136" s="364"/>
      <c r="Y136" s="48"/>
      <c r="Z136" s="48"/>
    </row>
    <row r="137" spans="1:53" ht="16.5" hidden="1" customHeight="1" x14ac:dyDescent="0.25">
      <c r="A137" s="406" t="s">
        <v>223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43"/>
      <c r="Z137" s="343"/>
    </row>
    <row r="138" spans="1:53" ht="14.25" hidden="1" customHeight="1" x14ac:dyDescent="0.25">
      <c r="A138" s="360" t="s">
        <v>104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44"/>
      <c r="Z138" s="344"/>
    </row>
    <row r="139" spans="1:53" ht="27" hidden="1" customHeight="1" x14ac:dyDescent="0.25">
      <c r="A139" s="54" t="s">
        <v>224</v>
      </c>
      <c r="B139" s="54" t="s">
        <v>225</v>
      </c>
      <c r="C139" s="31">
        <v>4301011223</v>
      </c>
      <c r="D139" s="358">
        <v>4607091383423</v>
      </c>
      <c r="E139" s="359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2"/>
      <c r="P139" s="362"/>
      <c r="Q139" s="362"/>
      <c r="R139" s="359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226</v>
      </c>
      <c r="B140" s="54" t="s">
        <v>227</v>
      </c>
      <c r="C140" s="31">
        <v>4301011338</v>
      </c>
      <c r="D140" s="358">
        <v>4607091381405</v>
      </c>
      <c r="E140" s="359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2"/>
      <c r="P140" s="362"/>
      <c r="Q140" s="362"/>
      <c r="R140" s="359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hidden="1" customHeight="1" x14ac:dyDescent="0.25">
      <c r="A141" s="54" t="s">
        <v>228</v>
      </c>
      <c r="B141" s="54" t="s">
        <v>229</v>
      </c>
      <c r="C141" s="31">
        <v>4301011333</v>
      </c>
      <c r="D141" s="358">
        <v>4607091386516</v>
      </c>
      <c r="E141" s="359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2"/>
      <c r="P141" s="362"/>
      <c r="Q141" s="362"/>
      <c r="R141" s="359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7"/>
      <c r="N142" s="352" t="s">
        <v>65</v>
      </c>
      <c r="O142" s="353"/>
      <c r="P142" s="353"/>
      <c r="Q142" s="353"/>
      <c r="R142" s="353"/>
      <c r="S142" s="353"/>
      <c r="T142" s="354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7"/>
      <c r="N143" s="352" t="s">
        <v>65</v>
      </c>
      <c r="O143" s="353"/>
      <c r="P143" s="353"/>
      <c r="Q143" s="353"/>
      <c r="R143" s="353"/>
      <c r="S143" s="353"/>
      <c r="T143" s="354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hidden="1" customHeight="1" x14ac:dyDescent="0.25">
      <c r="A144" s="406" t="s">
        <v>230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43"/>
      <c r="Z144" s="343"/>
    </row>
    <row r="145" spans="1:53" ht="14.25" hidden="1" customHeight="1" x14ac:dyDescent="0.25">
      <c r="A145" s="360" t="s">
        <v>59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44"/>
      <c r="Z145" s="344"/>
    </row>
    <row r="146" spans="1:53" ht="27" hidden="1" customHeight="1" x14ac:dyDescent="0.25">
      <c r="A146" s="54" t="s">
        <v>231</v>
      </c>
      <c r="B146" s="54" t="s">
        <v>232</v>
      </c>
      <c r="C146" s="31">
        <v>4301031191</v>
      </c>
      <c r="D146" s="358">
        <v>4680115880993</v>
      </c>
      <c r="E146" s="359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2"/>
      <c r="P146" s="362"/>
      <c r="Q146" s="362"/>
      <c r="R146" s="359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4301031204</v>
      </c>
      <c r="D147" s="358">
        <v>4680115881761</v>
      </c>
      <c r="E147" s="359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2"/>
      <c r="P147" s="362"/>
      <c r="Q147" s="362"/>
      <c r="R147" s="359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4301031201</v>
      </c>
      <c r="D148" s="358">
        <v>4680115881563</v>
      </c>
      <c r="E148" s="359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2"/>
      <c r="P148" s="362"/>
      <c r="Q148" s="362"/>
      <c r="R148" s="359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4301031199</v>
      </c>
      <c r="D149" s="358">
        <v>4680115880986</v>
      </c>
      <c r="E149" s="359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2"/>
      <c r="P149" s="362"/>
      <c r="Q149" s="362"/>
      <c r="R149" s="359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4301031190</v>
      </c>
      <c r="D150" s="358">
        <v>4680115880207</v>
      </c>
      <c r="E150" s="359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2"/>
      <c r="P150" s="362"/>
      <c r="Q150" s="362"/>
      <c r="R150" s="359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4301031205</v>
      </c>
      <c r="D151" s="358">
        <v>4680115881785</v>
      </c>
      <c r="E151" s="359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2"/>
      <c r="P151" s="362"/>
      <c r="Q151" s="362"/>
      <c r="R151" s="359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4301031202</v>
      </c>
      <c r="D152" s="358">
        <v>4680115881679</v>
      </c>
      <c r="E152" s="359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2"/>
      <c r="P152" s="362"/>
      <c r="Q152" s="362"/>
      <c r="R152" s="359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245</v>
      </c>
      <c r="B153" s="54" t="s">
        <v>246</v>
      </c>
      <c r="C153" s="31">
        <v>4301031158</v>
      </c>
      <c r="D153" s="358">
        <v>4680115880191</v>
      </c>
      <c r="E153" s="359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2"/>
      <c r="P153" s="362"/>
      <c r="Q153" s="362"/>
      <c r="R153" s="359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247</v>
      </c>
      <c r="B154" s="54" t="s">
        <v>248</v>
      </c>
      <c r="C154" s="31">
        <v>4301031245</v>
      </c>
      <c r="D154" s="358">
        <v>4680115883963</v>
      </c>
      <c r="E154" s="359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2"/>
      <c r="P154" s="362"/>
      <c r="Q154" s="362"/>
      <c r="R154" s="359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7"/>
      <c r="N155" s="352" t="s">
        <v>65</v>
      </c>
      <c r="O155" s="353"/>
      <c r="P155" s="353"/>
      <c r="Q155" s="353"/>
      <c r="R155" s="353"/>
      <c r="S155" s="353"/>
      <c r="T155" s="354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hidden="1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57"/>
      <c r="N156" s="352" t="s">
        <v>65</v>
      </c>
      <c r="O156" s="353"/>
      <c r="P156" s="353"/>
      <c r="Q156" s="353"/>
      <c r="R156" s="353"/>
      <c r="S156" s="353"/>
      <c r="T156" s="354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hidden="1" customHeight="1" x14ac:dyDescent="0.25">
      <c r="A157" s="406" t="s">
        <v>249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43"/>
      <c r="Z157" s="343"/>
    </row>
    <row r="158" spans="1:53" ht="14.25" hidden="1" customHeight="1" x14ac:dyDescent="0.25">
      <c r="A158" s="360" t="s">
        <v>104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44"/>
      <c r="Z158" s="344"/>
    </row>
    <row r="159" spans="1:53" ht="16.5" hidden="1" customHeight="1" x14ac:dyDescent="0.25">
      <c r="A159" s="54" t="s">
        <v>250</v>
      </c>
      <c r="B159" s="54" t="s">
        <v>251</v>
      </c>
      <c r="C159" s="31">
        <v>4301011450</v>
      </c>
      <c r="D159" s="358">
        <v>4680115881402</v>
      </c>
      <c r="E159" s="359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2"/>
      <c r="P159" s="362"/>
      <c r="Q159" s="362"/>
      <c r="R159" s="359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252</v>
      </c>
      <c r="B160" s="54" t="s">
        <v>253</v>
      </c>
      <c r="C160" s="31">
        <v>4301011454</v>
      </c>
      <c r="D160" s="358">
        <v>4680115881396</v>
      </c>
      <c r="E160" s="359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2"/>
      <c r="P160" s="362"/>
      <c r="Q160" s="362"/>
      <c r="R160" s="359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7"/>
      <c r="N161" s="352" t="s">
        <v>65</v>
      </c>
      <c r="O161" s="353"/>
      <c r="P161" s="353"/>
      <c r="Q161" s="353"/>
      <c r="R161" s="353"/>
      <c r="S161" s="353"/>
      <c r="T161" s="354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7"/>
      <c r="N162" s="352" t="s">
        <v>65</v>
      </c>
      <c r="O162" s="353"/>
      <c r="P162" s="353"/>
      <c r="Q162" s="353"/>
      <c r="R162" s="353"/>
      <c r="S162" s="353"/>
      <c r="T162" s="354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hidden="1" customHeight="1" x14ac:dyDescent="0.25">
      <c r="A163" s="360" t="s">
        <v>96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44"/>
      <c r="Z163" s="344"/>
    </row>
    <row r="164" spans="1:53" ht="16.5" hidden="1" customHeight="1" x14ac:dyDescent="0.25">
      <c r="A164" s="54" t="s">
        <v>254</v>
      </c>
      <c r="B164" s="54" t="s">
        <v>255</v>
      </c>
      <c r="C164" s="31">
        <v>4301020262</v>
      </c>
      <c r="D164" s="358">
        <v>4680115882935</v>
      </c>
      <c r="E164" s="359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2"/>
      <c r="P164" s="362"/>
      <c r="Q164" s="362"/>
      <c r="R164" s="359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256</v>
      </c>
      <c r="B165" s="54" t="s">
        <v>257</v>
      </c>
      <c r="C165" s="31">
        <v>4301020220</v>
      </c>
      <c r="D165" s="358">
        <v>4680115880764</v>
      </c>
      <c r="E165" s="359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2"/>
      <c r="P165" s="362"/>
      <c r="Q165" s="362"/>
      <c r="R165" s="359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57"/>
      <c r="N166" s="352" t="s">
        <v>65</v>
      </c>
      <c r="O166" s="353"/>
      <c r="P166" s="353"/>
      <c r="Q166" s="353"/>
      <c r="R166" s="353"/>
      <c r="S166" s="353"/>
      <c r="T166" s="354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7"/>
      <c r="N167" s="352" t="s">
        <v>65</v>
      </c>
      <c r="O167" s="353"/>
      <c r="P167" s="353"/>
      <c r="Q167" s="353"/>
      <c r="R167" s="353"/>
      <c r="S167" s="353"/>
      <c r="T167" s="354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hidden="1" customHeight="1" x14ac:dyDescent="0.25">
      <c r="A168" s="360" t="s">
        <v>59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44"/>
      <c r="Z168" s="344"/>
    </row>
    <row r="169" spans="1:53" ht="27" hidden="1" customHeight="1" x14ac:dyDescent="0.25">
      <c r="A169" s="54" t="s">
        <v>258</v>
      </c>
      <c r="B169" s="54" t="s">
        <v>259</v>
      </c>
      <c r="C169" s="31">
        <v>4301031224</v>
      </c>
      <c r="D169" s="358">
        <v>4680115882683</v>
      </c>
      <c r="E169" s="359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2"/>
      <c r="P169" s="362"/>
      <c r="Q169" s="362"/>
      <c r="R169" s="359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4301031230</v>
      </c>
      <c r="D170" s="358">
        <v>4680115882690</v>
      </c>
      <c r="E170" s="359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2"/>
      <c r="P170" s="362"/>
      <c r="Q170" s="362"/>
      <c r="R170" s="359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4301031220</v>
      </c>
      <c r="D171" s="358">
        <v>4680115882669</v>
      </c>
      <c r="E171" s="359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2"/>
      <c r="P171" s="362"/>
      <c r="Q171" s="362"/>
      <c r="R171" s="359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264</v>
      </c>
      <c r="B172" s="54" t="s">
        <v>265</v>
      </c>
      <c r="C172" s="31">
        <v>4301031221</v>
      </c>
      <c r="D172" s="358">
        <v>4680115882676</v>
      </c>
      <c r="E172" s="359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2"/>
      <c r="P172" s="362"/>
      <c r="Q172" s="362"/>
      <c r="R172" s="359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7"/>
      <c r="N173" s="352" t="s">
        <v>65</v>
      </c>
      <c r="O173" s="353"/>
      <c r="P173" s="353"/>
      <c r="Q173" s="353"/>
      <c r="R173" s="353"/>
      <c r="S173" s="353"/>
      <c r="T173" s="354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7"/>
      <c r="N174" s="352" t="s">
        <v>65</v>
      </c>
      <c r="O174" s="353"/>
      <c r="P174" s="353"/>
      <c r="Q174" s="353"/>
      <c r="R174" s="353"/>
      <c r="S174" s="353"/>
      <c r="T174" s="354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hidden="1" customHeight="1" x14ac:dyDescent="0.25">
      <c r="A175" s="360" t="s">
        <v>67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44"/>
      <c r="Z175" s="344"/>
    </row>
    <row r="176" spans="1:53" ht="27" hidden="1" customHeight="1" x14ac:dyDescent="0.25">
      <c r="A176" s="54" t="s">
        <v>266</v>
      </c>
      <c r="B176" s="54" t="s">
        <v>267</v>
      </c>
      <c r="C176" s="31">
        <v>4301051409</v>
      </c>
      <c r="D176" s="358">
        <v>4680115881556</v>
      </c>
      <c r="E176" s="359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2"/>
      <c r="P176" s="362"/>
      <c r="Q176" s="362"/>
      <c r="R176" s="359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268</v>
      </c>
      <c r="B177" s="54" t="s">
        <v>269</v>
      </c>
      <c r="C177" s="31">
        <v>4301051538</v>
      </c>
      <c r="D177" s="358">
        <v>4680115880573</v>
      </c>
      <c r="E177" s="359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2"/>
      <c r="P177" s="362"/>
      <c r="Q177" s="362"/>
      <c r="R177" s="359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4301051408</v>
      </c>
      <c r="D178" s="358">
        <v>4680115881594</v>
      </c>
      <c r="E178" s="359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3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2"/>
      <c r="P178" s="362"/>
      <c r="Q178" s="362"/>
      <c r="R178" s="359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272</v>
      </c>
      <c r="B179" s="54" t="s">
        <v>273</v>
      </c>
      <c r="C179" s="31">
        <v>4301051505</v>
      </c>
      <c r="D179" s="358">
        <v>4680115881587</v>
      </c>
      <c r="E179" s="359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2"/>
      <c r="P179" s="362"/>
      <c r="Q179" s="362"/>
      <c r="R179" s="359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274</v>
      </c>
      <c r="B180" s="54" t="s">
        <v>275</v>
      </c>
      <c r="C180" s="31">
        <v>4301051380</v>
      </c>
      <c r="D180" s="358">
        <v>4680115880962</v>
      </c>
      <c r="E180" s="359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2"/>
      <c r="P180" s="362"/>
      <c r="Q180" s="362"/>
      <c r="R180" s="359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4301051411</v>
      </c>
      <c r="D181" s="358">
        <v>4680115881617</v>
      </c>
      <c r="E181" s="359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2"/>
      <c r="P181" s="362"/>
      <c r="Q181" s="362"/>
      <c r="R181" s="359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4301051487</v>
      </c>
      <c r="D182" s="358">
        <v>4680115881228</v>
      </c>
      <c r="E182" s="359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2"/>
      <c r="P182" s="362"/>
      <c r="Q182" s="362"/>
      <c r="R182" s="359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4301051506</v>
      </c>
      <c r="D183" s="358">
        <v>4680115881037</v>
      </c>
      <c r="E183" s="359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2"/>
      <c r="P183" s="362"/>
      <c r="Q183" s="362"/>
      <c r="R183" s="359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4301051384</v>
      </c>
      <c r="D184" s="358">
        <v>4680115881211</v>
      </c>
      <c r="E184" s="359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2"/>
      <c r="P184" s="362"/>
      <c r="Q184" s="362"/>
      <c r="R184" s="359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4301051378</v>
      </c>
      <c r="D185" s="358">
        <v>4680115881020</v>
      </c>
      <c r="E185" s="359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2"/>
      <c r="P185" s="362"/>
      <c r="Q185" s="362"/>
      <c r="R185" s="359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4301051407</v>
      </c>
      <c r="D186" s="358">
        <v>4680115882195</v>
      </c>
      <c r="E186" s="359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2"/>
      <c r="P186" s="362"/>
      <c r="Q186" s="362"/>
      <c r="R186" s="359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4301051479</v>
      </c>
      <c r="D187" s="358">
        <v>4680115882607</v>
      </c>
      <c r="E187" s="359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60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2"/>
      <c r="P187" s="362"/>
      <c r="Q187" s="362"/>
      <c r="R187" s="359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4301051468</v>
      </c>
      <c r="D188" s="358">
        <v>4680115880092</v>
      </c>
      <c r="E188" s="359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2"/>
      <c r="P188" s="362"/>
      <c r="Q188" s="362"/>
      <c r="R188" s="359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292</v>
      </c>
      <c r="B189" s="54" t="s">
        <v>293</v>
      </c>
      <c r="C189" s="31">
        <v>4301051469</v>
      </c>
      <c r="D189" s="358">
        <v>4680115880221</v>
      </c>
      <c r="E189" s="359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2"/>
      <c r="P189" s="362"/>
      <c r="Q189" s="362"/>
      <c r="R189" s="359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4301051523</v>
      </c>
      <c r="D190" s="358">
        <v>4680115882942</v>
      </c>
      <c r="E190" s="359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8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2"/>
      <c r="P190" s="362"/>
      <c r="Q190" s="362"/>
      <c r="R190" s="359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296</v>
      </c>
      <c r="B191" s="54" t="s">
        <v>297</v>
      </c>
      <c r="C191" s="31">
        <v>4301051326</v>
      </c>
      <c r="D191" s="358">
        <v>4680115880504</v>
      </c>
      <c r="E191" s="359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2"/>
      <c r="P191" s="362"/>
      <c r="Q191" s="362"/>
      <c r="R191" s="359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298</v>
      </c>
      <c r="B192" s="54" t="s">
        <v>299</v>
      </c>
      <c r="C192" s="31">
        <v>4301051410</v>
      </c>
      <c r="D192" s="358">
        <v>4680115882164</v>
      </c>
      <c r="E192" s="359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2"/>
      <c r="P192" s="362"/>
      <c r="Q192" s="362"/>
      <c r="R192" s="359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idden="1" x14ac:dyDescent="0.2">
      <c r="A193" s="35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57"/>
      <c r="N193" s="352" t="s">
        <v>65</v>
      </c>
      <c r="O193" s="353"/>
      <c r="P193" s="353"/>
      <c r="Q193" s="353"/>
      <c r="R193" s="353"/>
      <c r="S193" s="353"/>
      <c r="T193" s="354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hidden="1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7"/>
      <c r="N194" s="352" t="s">
        <v>65</v>
      </c>
      <c r="O194" s="353"/>
      <c r="P194" s="353"/>
      <c r="Q194" s="353"/>
      <c r="R194" s="353"/>
      <c r="S194" s="353"/>
      <c r="T194" s="354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hidden="1" customHeight="1" x14ac:dyDescent="0.25">
      <c r="A195" s="360" t="s">
        <v>200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44"/>
      <c r="Z195" s="344"/>
    </row>
    <row r="196" spans="1:53" ht="16.5" hidden="1" customHeight="1" x14ac:dyDescent="0.25">
      <c r="A196" s="54" t="s">
        <v>300</v>
      </c>
      <c r="B196" s="54" t="s">
        <v>301</v>
      </c>
      <c r="C196" s="31">
        <v>4301060360</v>
      </c>
      <c r="D196" s="358">
        <v>4680115882874</v>
      </c>
      <c r="E196" s="359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2"/>
      <c r="P196" s="362"/>
      <c r="Q196" s="362"/>
      <c r="R196" s="359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4301060359</v>
      </c>
      <c r="D197" s="358">
        <v>4680115884434</v>
      </c>
      <c r="E197" s="359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2"/>
      <c r="P197" s="362"/>
      <c r="Q197" s="362"/>
      <c r="R197" s="359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304</v>
      </c>
      <c r="B198" s="54" t="s">
        <v>305</v>
      </c>
      <c r="C198" s="31">
        <v>4301060338</v>
      </c>
      <c r="D198" s="358">
        <v>4680115880801</v>
      </c>
      <c r="E198" s="359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2"/>
      <c r="P198" s="362"/>
      <c r="Q198" s="362"/>
      <c r="R198" s="359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306</v>
      </c>
      <c r="B199" s="54" t="s">
        <v>307</v>
      </c>
      <c r="C199" s="31">
        <v>4301060339</v>
      </c>
      <c r="D199" s="358">
        <v>4680115880818</v>
      </c>
      <c r="E199" s="359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2"/>
      <c r="P199" s="362"/>
      <c r="Q199" s="362"/>
      <c r="R199" s="359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57"/>
      <c r="N200" s="352" t="s">
        <v>65</v>
      </c>
      <c r="O200" s="353"/>
      <c r="P200" s="353"/>
      <c r="Q200" s="353"/>
      <c r="R200" s="353"/>
      <c r="S200" s="353"/>
      <c r="T200" s="354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hidden="1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7"/>
      <c r="N201" s="352" t="s">
        <v>65</v>
      </c>
      <c r="O201" s="353"/>
      <c r="P201" s="353"/>
      <c r="Q201" s="353"/>
      <c r="R201" s="353"/>
      <c r="S201" s="353"/>
      <c r="T201" s="354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hidden="1" customHeight="1" x14ac:dyDescent="0.25">
      <c r="A202" s="406" t="s">
        <v>308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43"/>
      <c r="Z202" s="343"/>
    </row>
    <row r="203" spans="1:53" ht="14.25" hidden="1" customHeight="1" x14ac:dyDescent="0.25">
      <c r="A203" s="360" t="s">
        <v>104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44"/>
      <c r="Z203" s="344"/>
    </row>
    <row r="204" spans="1:53" ht="27" hidden="1" customHeight="1" x14ac:dyDescent="0.25">
      <c r="A204" s="54" t="s">
        <v>309</v>
      </c>
      <c r="B204" s="54" t="s">
        <v>310</v>
      </c>
      <c r="C204" s="31">
        <v>4301011717</v>
      </c>
      <c r="D204" s="358">
        <v>4680115884274</v>
      </c>
      <c r="E204" s="359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5" t="s">
        <v>311</v>
      </c>
      <c r="O204" s="362"/>
      <c r="P204" s="362"/>
      <c r="Q204" s="362"/>
      <c r="R204" s="359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4301011719</v>
      </c>
      <c r="D205" s="358">
        <v>4680115884298</v>
      </c>
      <c r="E205" s="359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5" t="s">
        <v>314</v>
      </c>
      <c r="O205" s="362"/>
      <c r="P205" s="362"/>
      <c r="Q205" s="362"/>
      <c r="R205" s="359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4301011733</v>
      </c>
      <c r="D206" s="358">
        <v>4680115884250</v>
      </c>
      <c r="E206" s="359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07" t="s">
        <v>317</v>
      </c>
      <c r="O206" s="362"/>
      <c r="P206" s="362"/>
      <c r="Q206" s="362"/>
      <c r="R206" s="359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4301011718</v>
      </c>
      <c r="D207" s="358">
        <v>4680115884281</v>
      </c>
      <c r="E207" s="359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392" t="s">
        <v>320</v>
      </c>
      <c r="O207" s="362"/>
      <c r="P207" s="362"/>
      <c r="Q207" s="362"/>
      <c r="R207" s="359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4301011720</v>
      </c>
      <c r="D208" s="358">
        <v>4680115884199</v>
      </c>
      <c r="E208" s="359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2"/>
      <c r="P208" s="362"/>
      <c r="Q208" s="362"/>
      <c r="R208" s="359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324</v>
      </c>
      <c r="B209" s="54" t="s">
        <v>325</v>
      </c>
      <c r="C209" s="31">
        <v>4301011716</v>
      </c>
      <c r="D209" s="358">
        <v>4680115884267</v>
      </c>
      <c r="E209" s="359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6" t="s">
        <v>326</v>
      </c>
      <c r="O209" s="362"/>
      <c r="P209" s="362"/>
      <c r="Q209" s="362"/>
      <c r="R209" s="359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idden="1" x14ac:dyDescent="0.2">
      <c r="A210" s="355"/>
      <c r="B210" s="356"/>
      <c r="C210" s="356"/>
      <c r="D210" s="356"/>
      <c r="E210" s="356"/>
      <c r="F210" s="356"/>
      <c r="G210" s="356"/>
      <c r="H210" s="356"/>
      <c r="I210" s="356"/>
      <c r="J210" s="356"/>
      <c r="K210" s="356"/>
      <c r="L210" s="356"/>
      <c r="M210" s="357"/>
      <c r="N210" s="352" t="s">
        <v>65</v>
      </c>
      <c r="O210" s="353"/>
      <c r="P210" s="353"/>
      <c r="Q210" s="353"/>
      <c r="R210" s="353"/>
      <c r="S210" s="353"/>
      <c r="T210" s="354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hidden="1" x14ac:dyDescent="0.2">
      <c r="A211" s="356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7"/>
      <c r="N211" s="352" t="s">
        <v>65</v>
      </c>
      <c r="O211" s="353"/>
      <c r="P211" s="353"/>
      <c r="Q211" s="353"/>
      <c r="R211" s="353"/>
      <c r="S211" s="353"/>
      <c r="T211" s="354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hidden="1" customHeight="1" x14ac:dyDescent="0.25">
      <c r="A212" s="360" t="s">
        <v>59</v>
      </c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56"/>
      <c r="P212" s="356"/>
      <c r="Q212" s="356"/>
      <c r="R212" s="356"/>
      <c r="S212" s="356"/>
      <c r="T212" s="356"/>
      <c r="U212" s="356"/>
      <c r="V212" s="356"/>
      <c r="W212" s="356"/>
      <c r="X212" s="356"/>
      <c r="Y212" s="344"/>
      <c r="Z212" s="344"/>
    </row>
    <row r="213" spans="1:53" ht="27" hidden="1" customHeight="1" x14ac:dyDescent="0.25">
      <c r="A213" s="54" t="s">
        <v>327</v>
      </c>
      <c r="B213" s="54" t="s">
        <v>328</v>
      </c>
      <c r="C213" s="31">
        <v>4301031151</v>
      </c>
      <c r="D213" s="358">
        <v>4607091389845</v>
      </c>
      <c r="E213" s="359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2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2"/>
      <c r="P213" s="362"/>
      <c r="Q213" s="362"/>
      <c r="R213" s="359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hidden="1" x14ac:dyDescent="0.2">
      <c r="A214" s="355"/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7"/>
      <c r="N214" s="352" t="s">
        <v>65</v>
      </c>
      <c r="O214" s="353"/>
      <c r="P214" s="353"/>
      <c r="Q214" s="353"/>
      <c r="R214" s="353"/>
      <c r="S214" s="353"/>
      <c r="T214" s="354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hidden="1" x14ac:dyDescent="0.2">
      <c r="A215" s="356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57"/>
      <c r="N215" s="352" t="s">
        <v>65</v>
      </c>
      <c r="O215" s="353"/>
      <c r="P215" s="353"/>
      <c r="Q215" s="353"/>
      <c r="R215" s="353"/>
      <c r="S215" s="353"/>
      <c r="T215" s="354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hidden="1" customHeight="1" x14ac:dyDescent="0.25">
      <c r="A216" s="406" t="s">
        <v>329</v>
      </c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56"/>
      <c r="N216" s="356"/>
      <c r="O216" s="356"/>
      <c r="P216" s="356"/>
      <c r="Q216" s="356"/>
      <c r="R216" s="356"/>
      <c r="S216" s="356"/>
      <c r="T216" s="356"/>
      <c r="U216" s="356"/>
      <c r="V216" s="356"/>
      <c r="W216" s="356"/>
      <c r="X216" s="356"/>
      <c r="Y216" s="343"/>
      <c r="Z216" s="343"/>
    </row>
    <row r="217" spans="1:53" ht="14.25" hidden="1" customHeight="1" x14ac:dyDescent="0.25">
      <c r="A217" s="360" t="s">
        <v>104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44"/>
      <c r="Z217" s="344"/>
    </row>
    <row r="218" spans="1:53" ht="27" hidden="1" customHeight="1" x14ac:dyDescent="0.25">
      <c r="A218" s="54" t="s">
        <v>330</v>
      </c>
      <c r="B218" s="54" t="s">
        <v>331</v>
      </c>
      <c r="C218" s="31">
        <v>4301011826</v>
      </c>
      <c r="D218" s="358">
        <v>4680115884137</v>
      </c>
      <c r="E218" s="359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9" t="s">
        <v>332</v>
      </c>
      <c r="O218" s="362"/>
      <c r="P218" s="362"/>
      <c r="Q218" s="362"/>
      <c r="R218" s="359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4301011724</v>
      </c>
      <c r="D219" s="358">
        <v>4680115884236</v>
      </c>
      <c r="E219" s="359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19" t="s">
        <v>335</v>
      </c>
      <c r="O219" s="362"/>
      <c r="P219" s="362"/>
      <c r="Q219" s="362"/>
      <c r="R219" s="359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4301011721</v>
      </c>
      <c r="D220" s="358">
        <v>4680115884175</v>
      </c>
      <c r="E220" s="359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562" t="s">
        <v>338</v>
      </c>
      <c r="O220" s="362"/>
      <c r="P220" s="362"/>
      <c r="Q220" s="362"/>
      <c r="R220" s="359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4301011824</v>
      </c>
      <c r="D221" s="358">
        <v>4680115884144</v>
      </c>
      <c r="E221" s="359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90" t="s">
        <v>341</v>
      </c>
      <c r="O221" s="362"/>
      <c r="P221" s="362"/>
      <c r="Q221" s="362"/>
      <c r="R221" s="359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4301011726</v>
      </c>
      <c r="D222" s="358">
        <v>4680115884182</v>
      </c>
      <c r="E222" s="359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9" t="s">
        <v>344</v>
      </c>
      <c r="O222" s="362"/>
      <c r="P222" s="362"/>
      <c r="Q222" s="362"/>
      <c r="R222" s="359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345</v>
      </c>
      <c r="B223" s="54" t="s">
        <v>346</v>
      </c>
      <c r="C223" s="31">
        <v>4301011722</v>
      </c>
      <c r="D223" s="358">
        <v>4680115884205</v>
      </c>
      <c r="E223" s="359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60" t="s">
        <v>347</v>
      </c>
      <c r="O223" s="362"/>
      <c r="P223" s="362"/>
      <c r="Q223" s="362"/>
      <c r="R223" s="359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55"/>
      <c r="B224" s="356"/>
      <c r="C224" s="356"/>
      <c r="D224" s="356"/>
      <c r="E224" s="356"/>
      <c r="F224" s="356"/>
      <c r="G224" s="356"/>
      <c r="H224" s="356"/>
      <c r="I224" s="356"/>
      <c r="J224" s="356"/>
      <c r="K224" s="356"/>
      <c r="L224" s="356"/>
      <c r="M224" s="357"/>
      <c r="N224" s="352" t="s">
        <v>65</v>
      </c>
      <c r="O224" s="353"/>
      <c r="P224" s="353"/>
      <c r="Q224" s="353"/>
      <c r="R224" s="353"/>
      <c r="S224" s="353"/>
      <c r="T224" s="354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hidden="1" x14ac:dyDescent="0.2">
      <c r="A225" s="356"/>
      <c r="B225" s="356"/>
      <c r="C225" s="356"/>
      <c r="D225" s="356"/>
      <c r="E225" s="356"/>
      <c r="F225" s="356"/>
      <c r="G225" s="356"/>
      <c r="H225" s="356"/>
      <c r="I225" s="356"/>
      <c r="J225" s="356"/>
      <c r="K225" s="356"/>
      <c r="L225" s="356"/>
      <c r="M225" s="357"/>
      <c r="N225" s="352" t="s">
        <v>65</v>
      </c>
      <c r="O225" s="353"/>
      <c r="P225" s="353"/>
      <c r="Q225" s="353"/>
      <c r="R225" s="353"/>
      <c r="S225" s="353"/>
      <c r="T225" s="354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hidden="1" customHeight="1" x14ac:dyDescent="0.25">
      <c r="A226" s="406" t="s">
        <v>348</v>
      </c>
      <c r="B226" s="356"/>
      <c r="C226" s="356"/>
      <c r="D226" s="356"/>
      <c r="E226" s="356"/>
      <c r="F226" s="356"/>
      <c r="G226" s="356"/>
      <c r="H226" s="356"/>
      <c r="I226" s="356"/>
      <c r="J226" s="356"/>
      <c r="K226" s="356"/>
      <c r="L226" s="356"/>
      <c r="M226" s="356"/>
      <c r="N226" s="356"/>
      <c r="O226" s="356"/>
      <c r="P226" s="356"/>
      <c r="Q226" s="356"/>
      <c r="R226" s="356"/>
      <c r="S226" s="356"/>
      <c r="T226" s="356"/>
      <c r="U226" s="356"/>
      <c r="V226" s="356"/>
      <c r="W226" s="356"/>
      <c r="X226" s="356"/>
      <c r="Y226" s="343"/>
      <c r="Z226" s="343"/>
    </row>
    <row r="227" spans="1:53" ht="14.25" hidden="1" customHeight="1" x14ac:dyDescent="0.25">
      <c r="A227" s="360" t="s">
        <v>104</v>
      </c>
      <c r="B227" s="356"/>
      <c r="C227" s="356"/>
      <c r="D227" s="356"/>
      <c r="E227" s="356"/>
      <c r="F227" s="356"/>
      <c r="G227" s="356"/>
      <c r="H227" s="356"/>
      <c r="I227" s="356"/>
      <c r="J227" s="356"/>
      <c r="K227" s="356"/>
      <c r="L227" s="356"/>
      <c r="M227" s="356"/>
      <c r="N227" s="356"/>
      <c r="O227" s="356"/>
      <c r="P227" s="356"/>
      <c r="Q227" s="356"/>
      <c r="R227" s="356"/>
      <c r="S227" s="356"/>
      <c r="T227" s="356"/>
      <c r="U227" s="356"/>
      <c r="V227" s="356"/>
      <c r="W227" s="356"/>
      <c r="X227" s="356"/>
      <c r="Y227" s="344"/>
      <c r="Z227" s="344"/>
    </row>
    <row r="228" spans="1:53" ht="27" hidden="1" customHeight="1" x14ac:dyDescent="0.25">
      <c r="A228" s="54" t="s">
        <v>349</v>
      </c>
      <c r="B228" s="54" t="s">
        <v>350</v>
      </c>
      <c r="C228" s="31">
        <v>4301011346</v>
      </c>
      <c r="D228" s="358">
        <v>4607091387445</v>
      </c>
      <c r="E228" s="359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8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2"/>
      <c r="P228" s="362"/>
      <c r="Q228" s="362"/>
      <c r="R228" s="359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4301011308</v>
      </c>
      <c r="D229" s="358">
        <v>4607091386004</v>
      </c>
      <c r="E229" s="359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44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2"/>
      <c r="P229" s="362"/>
      <c r="Q229" s="362"/>
      <c r="R229" s="359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4301011362</v>
      </c>
      <c r="D230" s="358">
        <v>4607091386004</v>
      </c>
      <c r="E230" s="359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2"/>
      <c r="P230" s="362"/>
      <c r="Q230" s="362"/>
      <c r="R230" s="359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4301011347</v>
      </c>
      <c r="D231" s="358">
        <v>4607091386073</v>
      </c>
      <c r="E231" s="359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1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2"/>
      <c r="P231" s="362"/>
      <c r="Q231" s="362"/>
      <c r="R231" s="359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4301010928</v>
      </c>
      <c r="D232" s="358">
        <v>4607091387322</v>
      </c>
      <c r="E232" s="359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2"/>
      <c r="P232" s="362"/>
      <c r="Q232" s="362"/>
      <c r="R232" s="359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358</v>
      </c>
      <c r="C233" s="31">
        <v>4301011395</v>
      </c>
      <c r="D233" s="358">
        <v>4607091387322</v>
      </c>
      <c r="E233" s="359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2"/>
      <c r="P233" s="362"/>
      <c r="Q233" s="362"/>
      <c r="R233" s="359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359</v>
      </c>
      <c r="B234" s="54" t="s">
        <v>360</v>
      </c>
      <c r="C234" s="31">
        <v>4301011311</v>
      </c>
      <c r="D234" s="358">
        <v>4607091387377</v>
      </c>
      <c r="E234" s="359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2"/>
      <c r="P234" s="362"/>
      <c r="Q234" s="362"/>
      <c r="R234" s="359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361</v>
      </c>
      <c r="B235" s="54" t="s">
        <v>362</v>
      </c>
      <c r="C235" s="31">
        <v>4301010945</v>
      </c>
      <c r="D235" s="358">
        <v>4607091387353</v>
      </c>
      <c r="E235" s="359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2"/>
      <c r="P235" s="362"/>
      <c r="Q235" s="362"/>
      <c r="R235" s="359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4301011328</v>
      </c>
      <c r="D236" s="358">
        <v>4607091386011</v>
      </c>
      <c r="E236" s="359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2"/>
      <c r="P236" s="362"/>
      <c r="Q236" s="362"/>
      <c r="R236" s="359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4301011329</v>
      </c>
      <c r="D237" s="358">
        <v>4607091387308</v>
      </c>
      <c r="E237" s="359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2"/>
      <c r="P237" s="362"/>
      <c r="Q237" s="362"/>
      <c r="R237" s="359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4301011049</v>
      </c>
      <c r="D238" s="358">
        <v>4607091387339</v>
      </c>
      <c r="E238" s="359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2"/>
      <c r="P238" s="362"/>
      <c r="Q238" s="362"/>
      <c r="R238" s="359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4301011433</v>
      </c>
      <c r="D239" s="358">
        <v>4680115882638</v>
      </c>
      <c r="E239" s="359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2"/>
      <c r="P239" s="362"/>
      <c r="Q239" s="362"/>
      <c r="R239" s="359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4301011573</v>
      </c>
      <c r="D240" s="358">
        <v>4680115881938</v>
      </c>
      <c r="E240" s="359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2"/>
      <c r="P240" s="362"/>
      <c r="Q240" s="362"/>
      <c r="R240" s="359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4301010944</v>
      </c>
      <c r="D241" s="358">
        <v>4607091387346</v>
      </c>
      <c r="E241" s="359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2"/>
      <c r="P241" s="362"/>
      <c r="Q241" s="362"/>
      <c r="R241" s="359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4301011402</v>
      </c>
      <c r="D242" s="358">
        <v>4680115880375</v>
      </c>
      <c r="E242" s="359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27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2"/>
      <c r="P242" s="362"/>
      <c r="Q242" s="362"/>
      <c r="R242" s="359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4301011353</v>
      </c>
      <c r="D243" s="358">
        <v>4607091389807</v>
      </c>
      <c r="E243" s="359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2"/>
      <c r="P243" s="362"/>
      <c r="Q243" s="362"/>
      <c r="R243" s="359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hidden="1" x14ac:dyDescent="0.2">
      <c r="A244" s="355"/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7"/>
      <c r="N244" s="352" t="s">
        <v>65</v>
      </c>
      <c r="O244" s="353"/>
      <c r="P244" s="353"/>
      <c r="Q244" s="353"/>
      <c r="R244" s="353"/>
      <c r="S244" s="353"/>
      <c r="T244" s="354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51"/>
      <c r="Z244" s="351"/>
    </row>
    <row r="245" spans="1:53" hidden="1" x14ac:dyDescent="0.2">
      <c r="A245" s="356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57"/>
      <c r="N245" s="352" t="s">
        <v>65</v>
      </c>
      <c r="O245" s="353"/>
      <c r="P245" s="353"/>
      <c r="Q245" s="353"/>
      <c r="R245" s="353"/>
      <c r="S245" s="353"/>
      <c r="T245" s="354"/>
      <c r="U245" s="37" t="s">
        <v>64</v>
      </c>
      <c r="V245" s="350">
        <f>IFERROR(SUM(V228:V243),"0")</f>
        <v>0</v>
      </c>
      <c r="W245" s="350">
        <f>IFERROR(SUM(W228:W243),"0")</f>
        <v>0</v>
      </c>
      <c r="X245" s="37"/>
      <c r="Y245" s="351"/>
      <c r="Z245" s="351"/>
    </row>
    <row r="246" spans="1:53" ht="14.25" hidden="1" customHeight="1" x14ac:dyDescent="0.25">
      <c r="A246" s="360" t="s">
        <v>96</v>
      </c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56"/>
      <c r="P246" s="356"/>
      <c r="Q246" s="356"/>
      <c r="R246" s="356"/>
      <c r="S246" s="356"/>
      <c r="T246" s="356"/>
      <c r="U246" s="356"/>
      <c r="V246" s="356"/>
      <c r="W246" s="356"/>
      <c r="X246" s="356"/>
      <c r="Y246" s="344"/>
      <c r="Z246" s="344"/>
    </row>
    <row r="247" spans="1:53" ht="27" hidden="1" customHeight="1" x14ac:dyDescent="0.25">
      <c r="A247" s="54" t="s">
        <v>379</v>
      </c>
      <c r="B247" s="54" t="s">
        <v>380</v>
      </c>
      <c r="C247" s="31">
        <v>4301020254</v>
      </c>
      <c r="D247" s="358">
        <v>4680115881914</v>
      </c>
      <c r="E247" s="359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2"/>
      <c r="P247" s="362"/>
      <c r="Q247" s="362"/>
      <c r="R247" s="359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hidden="1" x14ac:dyDescent="0.2">
      <c r="A248" s="355"/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7"/>
      <c r="N248" s="352" t="s">
        <v>65</v>
      </c>
      <c r="O248" s="353"/>
      <c r="P248" s="353"/>
      <c r="Q248" s="353"/>
      <c r="R248" s="353"/>
      <c r="S248" s="353"/>
      <c r="T248" s="354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hidden="1" x14ac:dyDescent="0.2">
      <c r="A249" s="356"/>
      <c r="B249" s="356"/>
      <c r="C249" s="356"/>
      <c r="D249" s="356"/>
      <c r="E249" s="356"/>
      <c r="F249" s="356"/>
      <c r="G249" s="356"/>
      <c r="H249" s="356"/>
      <c r="I249" s="356"/>
      <c r="J249" s="356"/>
      <c r="K249" s="356"/>
      <c r="L249" s="356"/>
      <c r="M249" s="357"/>
      <c r="N249" s="352" t="s">
        <v>65</v>
      </c>
      <c r="O249" s="353"/>
      <c r="P249" s="353"/>
      <c r="Q249" s="353"/>
      <c r="R249" s="353"/>
      <c r="S249" s="353"/>
      <c r="T249" s="354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hidden="1" customHeight="1" x14ac:dyDescent="0.25">
      <c r="A250" s="360" t="s">
        <v>59</v>
      </c>
      <c r="B250" s="356"/>
      <c r="C250" s="356"/>
      <c r="D250" s="356"/>
      <c r="E250" s="356"/>
      <c r="F250" s="356"/>
      <c r="G250" s="356"/>
      <c r="H250" s="356"/>
      <c r="I250" s="356"/>
      <c r="J250" s="356"/>
      <c r="K250" s="356"/>
      <c r="L250" s="356"/>
      <c r="M250" s="356"/>
      <c r="N250" s="356"/>
      <c r="O250" s="356"/>
      <c r="P250" s="356"/>
      <c r="Q250" s="356"/>
      <c r="R250" s="356"/>
      <c r="S250" s="356"/>
      <c r="T250" s="356"/>
      <c r="U250" s="356"/>
      <c r="V250" s="356"/>
      <c r="W250" s="356"/>
      <c r="X250" s="356"/>
      <c r="Y250" s="344"/>
      <c r="Z250" s="344"/>
    </row>
    <row r="251" spans="1:53" ht="27" hidden="1" customHeight="1" x14ac:dyDescent="0.25">
      <c r="A251" s="54" t="s">
        <v>381</v>
      </c>
      <c r="B251" s="54" t="s">
        <v>382</v>
      </c>
      <c r="C251" s="31">
        <v>4301030878</v>
      </c>
      <c r="D251" s="358">
        <v>4607091387193</v>
      </c>
      <c r="E251" s="359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2"/>
      <c r="P251" s="362"/>
      <c r="Q251" s="362"/>
      <c r="R251" s="359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383</v>
      </c>
      <c r="B252" s="54" t="s">
        <v>384</v>
      </c>
      <c r="C252" s="31">
        <v>4301031153</v>
      </c>
      <c r="D252" s="358">
        <v>4607091387230</v>
      </c>
      <c r="E252" s="359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2"/>
      <c r="P252" s="362"/>
      <c r="Q252" s="362"/>
      <c r="R252" s="359"/>
      <c r="S252" s="34"/>
      <c r="T252" s="34"/>
      <c r="U252" s="35" t="s">
        <v>64</v>
      </c>
      <c r="V252" s="348">
        <v>0</v>
      </c>
      <c r="W252" s="349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4301031152</v>
      </c>
      <c r="D253" s="358">
        <v>4607091387285</v>
      </c>
      <c r="E253" s="359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2"/>
      <c r="P253" s="362"/>
      <c r="Q253" s="362"/>
      <c r="R253" s="359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4301031164</v>
      </c>
      <c r="D254" s="358">
        <v>4680115880481</v>
      </c>
      <c r="E254" s="359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59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2"/>
      <c r="P254" s="362"/>
      <c r="Q254" s="362"/>
      <c r="R254" s="359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idden="1" x14ac:dyDescent="0.2">
      <c r="A255" s="355"/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7"/>
      <c r="N255" s="352" t="s">
        <v>65</v>
      </c>
      <c r="O255" s="353"/>
      <c r="P255" s="353"/>
      <c r="Q255" s="353"/>
      <c r="R255" s="353"/>
      <c r="S255" s="353"/>
      <c r="T255" s="354"/>
      <c r="U255" s="37" t="s">
        <v>66</v>
      </c>
      <c r="V255" s="350">
        <f>IFERROR(V251/H251,"0")+IFERROR(V252/H252,"0")+IFERROR(V253/H253,"0")+IFERROR(V254/H254,"0")</f>
        <v>0</v>
      </c>
      <c r="W255" s="350">
        <f>IFERROR(W251/H251,"0")+IFERROR(W252/H252,"0")+IFERROR(W253/H253,"0")+IFERROR(W254/H254,"0")</f>
        <v>0</v>
      </c>
      <c r="X255" s="350">
        <f>IFERROR(IF(X251="",0,X251),"0")+IFERROR(IF(X252="",0,X252),"0")+IFERROR(IF(X253="",0,X253),"0")+IFERROR(IF(X254="",0,X254),"0")</f>
        <v>0</v>
      </c>
      <c r="Y255" s="351"/>
      <c r="Z255" s="351"/>
    </row>
    <row r="256" spans="1:53" hidden="1" x14ac:dyDescent="0.2">
      <c r="A256" s="356"/>
      <c r="B256" s="356"/>
      <c r="C256" s="356"/>
      <c r="D256" s="356"/>
      <c r="E256" s="356"/>
      <c r="F256" s="356"/>
      <c r="G256" s="356"/>
      <c r="H256" s="356"/>
      <c r="I256" s="356"/>
      <c r="J256" s="356"/>
      <c r="K256" s="356"/>
      <c r="L256" s="356"/>
      <c r="M256" s="357"/>
      <c r="N256" s="352" t="s">
        <v>65</v>
      </c>
      <c r="O256" s="353"/>
      <c r="P256" s="353"/>
      <c r="Q256" s="353"/>
      <c r="R256" s="353"/>
      <c r="S256" s="353"/>
      <c r="T256" s="354"/>
      <c r="U256" s="37" t="s">
        <v>64</v>
      </c>
      <c r="V256" s="350">
        <f>IFERROR(SUM(V251:V254),"0")</f>
        <v>0</v>
      </c>
      <c r="W256" s="350">
        <f>IFERROR(SUM(W251:W254),"0")</f>
        <v>0</v>
      </c>
      <c r="X256" s="37"/>
      <c r="Y256" s="351"/>
      <c r="Z256" s="351"/>
    </row>
    <row r="257" spans="1:53" ht="14.25" hidden="1" customHeight="1" x14ac:dyDescent="0.25">
      <c r="A257" s="360" t="s">
        <v>67</v>
      </c>
      <c r="B257" s="356"/>
      <c r="C257" s="356"/>
      <c r="D257" s="356"/>
      <c r="E257" s="356"/>
      <c r="F257" s="356"/>
      <c r="G257" s="356"/>
      <c r="H257" s="356"/>
      <c r="I257" s="356"/>
      <c r="J257" s="356"/>
      <c r="K257" s="356"/>
      <c r="L257" s="356"/>
      <c r="M257" s="356"/>
      <c r="N257" s="356"/>
      <c r="O257" s="356"/>
      <c r="P257" s="356"/>
      <c r="Q257" s="356"/>
      <c r="R257" s="356"/>
      <c r="S257" s="356"/>
      <c r="T257" s="356"/>
      <c r="U257" s="356"/>
      <c r="V257" s="356"/>
      <c r="W257" s="356"/>
      <c r="X257" s="356"/>
      <c r="Y257" s="344"/>
      <c r="Z257" s="344"/>
    </row>
    <row r="258" spans="1:53" ht="16.5" hidden="1" customHeight="1" x14ac:dyDescent="0.25">
      <c r="A258" s="54" t="s">
        <v>389</v>
      </c>
      <c r="B258" s="54" t="s">
        <v>390</v>
      </c>
      <c r="C258" s="31">
        <v>4301051731</v>
      </c>
      <c r="D258" s="358">
        <v>4680115884618</v>
      </c>
      <c r="E258" s="359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3" t="s">
        <v>391</v>
      </c>
      <c r="O258" s="362"/>
      <c r="P258" s="362"/>
      <c r="Q258" s="362"/>
      <c r="R258" s="359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hidden="1" customHeight="1" x14ac:dyDescent="0.25">
      <c r="A259" s="54" t="s">
        <v>393</v>
      </c>
      <c r="B259" s="54" t="s">
        <v>394</v>
      </c>
      <c r="C259" s="31">
        <v>4301051100</v>
      </c>
      <c r="D259" s="358">
        <v>4607091387766</v>
      </c>
      <c r="E259" s="359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59"/>
      <c r="S259" s="34"/>
      <c r="T259" s="34"/>
      <c r="U259" s="35" t="s">
        <v>64</v>
      </c>
      <c r="V259" s="348">
        <v>0</v>
      </c>
      <c r="W259" s="349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395</v>
      </c>
      <c r="B260" s="54" t="s">
        <v>396</v>
      </c>
      <c r="C260" s="31">
        <v>4301051116</v>
      </c>
      <c r="D260" s="358">
        <v>4607091387957</v>
      </c>
      <c r="E260" s="359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59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397</v>
      </c>
      <c r="B261" s="54" t="s">
        <v>398</v>
      </c>
      <c r="C261" s="31">
        <v>4301051115</v>
      </c>
      <c r="D261" s="358">
        <v>4607091387964</v>
      </c>
      <c r="E261" s="359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59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399</v>
      </c>
      <c r="B262" s="54" t="s">
        <v>400</v>
      </c>
      <c r="C262" s="31">
        <v>4301051134</v>
      </c>
      <c r="D262" s="358">
        <v>4607091381672</v>
      </c>
      <c r="E262" s="359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2"/>
      <c r="P262" s="362"/>
      <c r="Q262" s="362"/>
      <c r="R262" s="359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401</v>
      </c>
      <c r="B263" s="54" t="s">
        <v>402</v>
      </c>
      <c r="C263" s="31">
        <v>4301051130</v>
      </c>
      <c r="D263" s="358">
        <v>4607091387537</v>
      </c>
      <c r="E263" s="359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4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2"/>
      <c r="P263" s="362"/>
      <c r="Q263" s="362"/>
      <c r="R263" s="359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403</v>
      </c>
      <c r="B264" s="54" t="s">
        <v>404</v>
      </c>
      <c r="C264" s="31">
        <v>4301051132</v>
      </c>
      <c r="D264" s="358">
        <v>4607091387513</v>
      </c>
      <c r="E264" s="359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2"/>
      <c r="P264" s="362"/>
      <c r="Q264" s="362"/>
      <c r="R264" s="359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405</v>
      </c>
      <c r="B265" s="54" t="s">
        <v>406</v>
      </c>
      <c r="C265" s="31">
        <v>4301051277</v>
      </c>
      <c r="D265" s="358">
        <v>4680115880511</v>
      </c>
      <c r="E265" s="359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69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2"/>
      <c r="P265" s="362"/>
      <c r="Q265" s="362"/>
      <c r="R265" s="359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407</v>
      </c>
      <c r="B266" s="54" t="s">
        <v>408</v>
      </c>
      <c r="C266" s="31">
        <v>4301051344</v>
      </c>
      <c r="D266" s="358">
        <v>4680115880412</v>
      </c>
      <c r="E266" s="359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2"/>
      <c r="P266" s="362"/>
      <c r="Q266" s="362"/>
      <c r="R266" s="359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idden="1" x14ac:dyDescent="0.2">
      <c r="A267" s="355"/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7"/>
      <c r="N267" s="352" t="s">
        <v>65</v>
      </c>
      <c r="O267" s="353"/>
      <c r="P267" s="353"/>
      <c r="Q267" s="353"/>
      <c r="R267" s="353"/>
      <c r="S267" s="353"/>
      <c r="T267" s="354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0</v>
      </c>
      <c r="W267" s="350">
        <f>IFERROR(W258/H258,"0")+IFERROR(W259/H259,"0")+IFERROR(W260/H260,"0")+IFERROR(W261/H261,"0")+IFERROR(W262/H262,"0")+IFERROR(W263/H263,"0")+IFERROR(W264/H264,"0")+IFERROR(W265/H265,"0")+IFERROR(W266/H266,"0")</f>
        <v>0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</v>
      </c>
      <c r="Y267" s="351"/>
      <c r="Z267" s="351"/>
    </row>
    <row r="268" spans="1:53" hidden="1" x14ac:dyDescent="0.2">
      <c r="A268" s="356"/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7"/>
      <c r="N268" s="352" t="s">
        <v>65</v>
      </c>
      <c r="O268" s="353"/>
      <c r="P268" s="353"/>
      <c r="Q268" s="353"/>
      <c r="R268" s="353"/>
      <c r="S268" s="353"/>
      <c r="T268" s="354"/>
      <c r="U268" s="37" t="s">
        <v>64</v>
      </c>
      <c r="V268" s="350">
        <f>IFERROR(SUM(V258:V266),"0")</f>
        <v>0</v>
      </c>
      <c r="W268" s="350">
        <f>IFERROR(SUM(W258:W266),"0")</f>
        <v>0</v>
      </c>
      <c r="X268" s="37"/>
      <c r="Y268" s="351"/>
      <c r="Z268" s="351"/>
    </row>
    <row r="269" spans="1:53" ht="14.25" hidden="1" customHeight="1" x14ac:dyDescent="0.25">
      <c r="A269" s="360" t="s">
        <v>200</v>
      </c>
      <c r="B269" s="356"/>
      <c r="C269" s="356"/>
      <c r="D269" s="356"/>
      <c r="E269" s="356"/>
      <c r="F269" s="356"/>
      <c r="G269" s="356"/>
      <c r="H269" s="356"/>
      <c r="I269" s="356"/>
      <c r="J269" s="356"/>
      <c r="K269" s="356"/>
      <c r="L269" s="356"/>
      <c r="M269" s="356"/>
      <c r="N269" s="356"/>
      <c r="O269" s="356"/>
      <c r="P269" s="356"/>
      <c r="Q269" s="356"/>
      <c r="R269" s="356"/>
      <c r="S269" s="356"/>
      <c r="T269" s="356"/>
      <c r="U269" s="356"/>
      <c r="V269" s="356"/>
      <c r="W269" s="356"/>
      <c r="X269" s="356"/>
      <c r="Y269" s="344"/>
      <c r="Z269" s="344"/>
    </row>
    <row r="270" spans="1:53" ht="16.5" hidden="1" customHeight="1" x14ac:dyDescent="0.25">
      <c r="A270" s="54" t="s">
        <v>409</v>
      </c>
      <c r="B270" s="54" t="s">
        <v>410</v>
      </c>
      <c r="C270" s="31">
        <v>4301060326</v>
      </c>
      <c r="D270" s="358">
        <v>4607091380880</v>
      </c>
      <c r="E270" s="359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39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2"/>
      <c r="P270" s="362"/>
      <c r="Q270" s="362"/>
      <c r="R270" s="359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411</v>
      </c>
      <c r="B271" s="54" t="s">
        <v>412</v>
      </c>
      <c r="C271" s="31">
        <v>4301060308</v>
      </c>
      <c r="D271" s="358">
        <v>4607091384482</v>
      </c>
      <c r="E271" s="359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2"/>
      <c r="P271" s="362"/>
      <c r="Q271" s="362"/>
      <c r="R271" s="359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hidden="1" customHeight="1" x14ac:dyDescent="0.25">
      <c r="A272" s="54" t="s">
        <v>413</v>
      </c>
      <c r="B272" s="54" t="s">
        <v>414</v>
      </c>
      <c r="C272" s="31">
        <v>4301060325</v>
      </c>
      <c r="D272" s="358">
        <v>4607091380897</v>
      </c>
      <c r="E272" s="359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2"/>
      <c r="P272" s="362"/>
      <c r="Q272" s="362"/>
      <c r="R272" s="359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idden="1" x14ac:dyDescent="0.2">
      <c r="A273" s="355"/>
      <c r="B273" s="356"/>
      <c r="C273" s="356"/>
      <c r="D273" s="356"/>
      <c r="E273" s="356"/>
      <c r="F273" s="356"/>
      <c r="G273" s="356"/>
      <c r="H273" s="356"/>
      <c r="I273" s="356"/>
      <c r="J273" s="356"/>
      <c r="K273" s="356"/>
      <c r="L273" s="356"/>
      <c r="M273" s="357"/>
      <c r="N273" s="352" t="s">
        <v>65</v>
      </c>
      <c r="O273" s="353"/>
      <c r="P273" s="353"/>
      <c r="Q273" s="353"/>
      <c r="R273" s="353"/>
      <c r="S273" s="353"/>
      <c r="T273" s="354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hidden="1" x14ac:dyDescent="0.2">
      <c r="A274" s="356"/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7"/>
      <c r="N274" s="352" t="s">
        <v>65</v>
      </c>
      <c r="O274" s="353"/>
      <c r="P274" s="353"/>
      <c r="Q274" s="353"/>
      <c r="R274" s="353"/>
      <c r="S274" s="353"/>
      <c r="T274" s="354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hidden="1" customHeight="1" x14ac:dyDescent="0.25">
      <c r="A275" s="360" t="s">
        <v>82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44"/>
      <c r="Z275" s="344"/>
    </row>
    <row r="276" spans="1:53" ht="16.5" hidden="1" customHeight="1" x14ac:dyDescent="0.25">
      <c r="A276" s="54" t="s">
        <v>415</v>
      </c>
      <c r="B276" s="54" t="s">
        <v>416</v>
      </c>
      <c r="C276" s="31">
        <v>4301030232</v>
      </c>
      <c r="D276" s="358">
        <v>4607091388374</v>
      </c>
      <c r="E276" s="359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7" t="s">
        <v>417</v>
      </c>
      <c r="O276" s="362"/>
      <c r="P276" s="362"/>
      <c r="Q276" s="362"/>
      <c r="R276" s="359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4301030235</v>
      </c>
      <c r="D277" s="358">
        <v>4607091388381</v>
      </c>
      <c r="E277" s="359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7" t="s">
        <v>420</v>
      </c>
      <c r="O277" s="362"/>
      <c r="P277" s="362"/>
      <c r="Q277" s="362"/>
      <c r="R277" s="359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421</v>
      </c>
      <c r="B278" s="54" t="s">
        <v>422</v>
      </c>
      <c r="C278" s="31">
        <v>4301030233</v>
      </c>
      <c r="D278" s="358">
        <v>4607091388404</v>
      </c>
      <c r="E278" s="359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2"/>
      <c r="P278" s="362"/>
      <c r="Q278" s="362"/>
      <c r="R278" s="359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idden="1" x14ac:dyDescent="0.2">
      <c r="A279" s="355"/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7"/>
      <c r="N279" s="352" t="s">
        <v>65</v>
      </c>
      <c r="O279" s="353"/>
      <c r="P279" s="353"/>
      <c r="Q279" s="353"/>
      <c r="R279" s="353"/>
      <c r="S279" s="353"/>
      <c r="T279" s="354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hidden="1" x14ac:dyDescent="0.2">
      <c r="A280" s="356"/>
      <c r="B280" s="356"/>
      <c r="C280" s="356"/>
      <c r="D280" s="356"/>
      <c r="E280" s="356"/>
      <c r="F280" s="356"/>
      <c r="G280" s="356"/>
      <c r="H280" s="356"/>
      <c r="I280" s="356"/>
      <c r="J280" s="356"/>
      <c r="K280" s="356"/>
      <c r="L280" s="356"/>
      <c r="M280" s="357"/>
      <c r="N280" s="352" t="s">
        <v>65</v>
      </c>
      <c r="O280" s="353"/>
      <c r="P280" s="353"/>
      <c r="Q280" s="353"/>
      <c r="R280" s="353"/>
      <c r="S280" s="353"/>
      <c r="T280" s="354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hidden="1" customHeight="1" x14ac:dyDescent="0.25">
      <c r="A281" s="360" t="s">
        <v>423</v>
      </c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56"/>
      <c r="P281" s="356"/>
      <c r="Q281" s="356"/>
      <c r="R281" s="356"/>
      <c r="S281" s="356"/>
      <c r="T281" s="356"/>
      <c r="U281" s="356"/>
      <c r="V281" s="356"/>
      <c r="W281" s="356"/>
      <c r="X281" s="356"/>
      <c r="Y281" s="344"/>
      <c r="Z281" s="344"/>
    </row>
    <row r="282" spans="1:53" ht="16.5" hidden="1" customHeight="1" x14ac:dyDescent="0.25">
      <c r="A282" s="54" t="s">
        <v>424</v>
      </c>
      <c r="B282" s="54" t="s">
        <v>425</v>
      </c>
      <c r="C282" s="31">
        <v>4301180007</v>
      </c>
      <c r="D282" s="358">
        <v>4680115881808</v>
      </c>
      <c r="E282" s="359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2"/>
      <c r="P282" s="362"/>
      <c r="Q282" s="362"/>
      <c r="R282" s="359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428</v>
      </c>
      <c r="B283" s="54" t="s">
        <v>429</v>
      </c>
      <c r="C283" s="31">
        <v>4301180006</v>
      </c>
      <c r="D283" s="358">
        <v>4680115881822</v>
      </c>
      <c r="E283" s="359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2"/>
      <c r="P283" s="362"/>
      <c r="Q283" s="362"/>
      <c r="R283" s="359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430</v>
      </c>
      <c r="B284" s="54" t="s">
        <v>431</v>
      </c>
      <c r="C284" s="31">
        <v>4301180001</v>
      </c>
      <c r="D284" s="358">
        <v>4680115880016</v>
      </c>
      <c r="E284" s="359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2"/>
      <c r="P284" s="362"/>
      <c r="Q284" s="362"/>
      <c r="R284" s="359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idden="1" x14ac:dyDescent="0.2">
      <c r="A285" s="355"/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7"/>
      <c r="N285" s="352" t="s">
        <v>65</v>
      </c>
      <c r="O285" s="353"/>
      <c r="P285" s="353"/>
      <c r="Q285" s="353"/>
      <c r="R285" s="353"/>
      <c r="S285" s="353"/>
      <c r="T285" s="354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hidden="1" x14ac:dyDescent="0.2">
      <c r="A286" s="356"/>
      <c r="B286" s="356"/>
      <c r="C286" s="356"/>
      <c r="D286" s="356"/>
      <c r="E286" s="356"/>
      <c r="F286" s="356"/>
      <c r="G286" s="356"/>
      <c r="H286" s="356"/>
      <c r="I286" s="356"/>
      <c r="J286" s="356"/>
      <c r="K286" s="356"/>
      <c r="L286" s="356"/>
      <c r="M286" s="357"/>
      <c r="N286" s="352" t="s">
        <v>65</v>
      </c>
      <c r="O286" s="353"/>
      <c r="P286" s="353"/>
      <c r="Q286" s="353"/>
      <c r="R286" s="353"/>
      <c r="S286" s="353"/>
      <c r="T286" s="354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hidden="1" customHeight="1" x14ac:dyDescent="0.25">
      <c r="A287" s="406" t="s">
        <v>432</v>
      </c>
      <c r="B287" s="356"/>
      <c r="C287" s="356"/>
      <c r="D287" s="356"/>
      <c r="E287" s="356"/>
      <c r="F287" s="356"/>
      <c r="G287" s="356"/>
      <c r="H287" s="356"/>
      <c r="I287" s="356"/>
      <c r="J287" s="356"/>
      <c r="K287" s="356"/>
      <c r="L287" s="356"/>
      <c r="M287" s="356"/>
      <c r="N287" s="356"/>
      <c r="O287" s="356"/>
      <c r="P287" s="356"/>
      <c r="Q287" s="356"/>
      <c r="R287" s="356"/>
      <c r="S287" s="356"/>
      <c r="T287" s="356"/>
      <c r="U287" s="356"/>
      <c r="V287" s="356"/>
      <c r="W287" s="356"/>
      <c r="X287" s="356"/>
      <c r="Y287" s="343"/>
      <c r="Z287" s="343"/>
    </row>
    <row r="288" spans="1:53" ht="14.25" hidden="1" customHeight="1" x14ac:dyDescent="0.25">
      <c r="A288" s="360" t="s">
        <v>104</v>
      </c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56"/>
      <c r="N288" s="356"/>
      <c r="O288" s="356"/>
      <c r="P288" s="356"/>
      <c r="Q288" s="356"/>
      <c r="R288" s="356"/>
      <c r="S288" s="356"/>
      <c r="T288" s="356"/>
      <c r="U288" s="356"/>
      <c r="V288" s="356"/>
      <c r="W288" s="356"/>
      <c r="X288" s="356"/>
      <c r="Y288" s="344"/>
      <c r="Z288" s="344"/>
    </row>
    <row r="289" spans="1:53" ht="27" hidden="1" customHeight="1" x14ac:dyDescent="0.25">
      <c r="A289" s="54" t="s">
        <v>433</v>
      </c>
      <c r="B289" s="54" t="s">
        <v>434</v>
      </c>
      <c r="C289" s="31">
        <v>4301011315</v>
      </c>
      <c r="D289" s="358">
        <v>4607091387421</v>
      </c>
      <c r="E289" s="359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2"/>
      <c r="P289" s="362"/>
      <c r="Q289" s="362"/>
      <c r="R289" s="359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435</v>
      </c>
      <c r="C290" s="31">
        <v>4301011121</v>
      </c>
      <c r="D290" s="358">
        <v>4607091387421</v>
      </c>
      <c r="E290" s="359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2"/>
      <c r="P290" s="362"/>
      <c r="Q290" s="362"/>
      <c r="R290" s="359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436</v>
      </c>
      <c r="B291" s="54" t="s">
        <v>437</v>
      </c>
      <c r="C291" s="31">
        <v>4301011619</v>
      </c>
      <c r="D291" s="358">
        <v>4607091387452</v>
      </c>
      <c r="E291" s="359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2"/>
      <c r="P291" s="362"/>
      <c r="Q291" s="362"/>
      <c r="R291" s="359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436</v>
      </c>
      <c r="B292" s="54" t="s">
        <v>438</v>
      </c>
      <c r="C292" s="31">
        <v>4301011322</v>
      </c>
      <c r="D292" s="358">
        <v>4607091387452</v>
      </c>
      <c r="E292" s="359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7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2"/>
      <c r="P292" s="362"/>
      <c r="Q292" s="362"/>
      <c r="R292" s="359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436</v>
      </c>
      <c r="B293" s="54" t="s">
        <v>439</v>
      </c>
      <c r="C293" s="31">
        <v>4301011396</v>
      </c>
      <c r="D293" s="358">
        <v>4607091387452</v>
      </c>
      <c r="E293" s="359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59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440</v>
      </c>
      <c r="B294" s="54" t="s">
        <v>441</v>
      </c>
      <c r="C294" s="31">
        <v>4301011313</v>
      </c>
      <c r="D294" s="358">
        <v>4607091385984</v>
      </c>
      <c r="E294" s="359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2"/>
      <c r="P294" s="362"/>
      <c r="Q294" s="362"/>
      <c r="R294" s="359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442</v>
      </c>
      <c r="B295" s="54" t="s">
        <v>443</v>
      </c>
      <c r="C295" s="31">
        <v>4301011316</v>
      </c>
      <c r="D295" s="358">
        <v>4607091387438</v>
      </c>
      <c r="E295" s="359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2"/>
      <c r="P295" s="362"/>
      <c r="Q295" s="362"/>
      <c r="R295" s="359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444</v>
      </c>
      <c r="B296" s="54" t="s">
        <v>445</v>
      </c>
      <c r="C296" s="31">
        <v>4301011318</v>
      </c>
      <c r="D296" s="358">
        <v>4607091387469</v>
      </c>
      <c r="E296" s="359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2"/>
      <c r="P296" s="362"/>
      <c r="Q296" s="362"/>
      <c r="R296" s="359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idden="1" x14ac:dyDescent="0.2">
      <c r="A297" s="355"/>
      <c r="B297" s="356"/>
      <c r="C297" s="356"/>
      <c r="D297" s="356"/>
      <c r="E297" s="356"/>
      <c r="F297" s="356"/>
      <c r="G297" s="356"/>
      <c r="H297" s="356"/>
      <c r="I297" s="356"/>
      <c r="J297" s="356"/>
      <c r="K297" s="356"/>
      <c r="L297" s="356"/>
      <c r="M297" s="357"/>
      <c r="N297" s="352" t="s">
        <v>65</v>
      </c>
      <c r="O297" s="353"/>
      <c r="P297" s="353"/>
      <c r="Q297" s="353"/>
      <c r="R297" s="353"/>
      <c r="S297" s="353"/>
      <c r="T297" s="354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hidden="1" x14ac:dyDescent="0.2">
      <c r="A298" s="356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7"/>
      <c r="N298" s="352" t="s">
        <v>65</v>
      </c>
      <c r="O298" s="353"/>
      <c r="P298" s="353"/>
      <c r="Q298" s="353"/>
      <c r="R298" s="353"/>
      <c r="S298" s="353"/>
      <c r="T298" s="354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hidden="1" customHeight="1" x14ac:dyDescent="0.25">
      <c r="A299" s="360" t="s">
        <v>59</v>
      </c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56"/>
      <c r="P299" s="356"/>
      <c r="Q299" s="356"/>
      <c r="R299" s="356"/>
      <c r="S299" s="356"/>
      <c r="T299" s="356"/>
      <c r="U299" s="356"/>
      <c r="V299" s="356"/>
      <c r="W299" s="356"/>
      <c r="X299" s="356"/>
      <c r="Y299" s="344"/>
      <c r="Z299" s="344"/>
    </row>
    <row r="300" spans="1:53" ht="27" hidden="1" customHeight="1" x14ac:dyDescent="0.25">
      <c r="A300" s="54" t="s">
        <v>446</v>
      </c>
      <c r="B300" s="54" t="s">
        <v>447</v>
      </c>
      <c r="C300" s="31">
        <v>4301031154</v>
      </c>
      <c r="D300" s="358">
        <v>4607091387292</v>
      </c>
      <c r="E300" s="359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2"/>
      <c r="P300" s="362"/>
      <c r="Q300" s="362"/>
      <c r="R300" s="359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hidden="1" customHeight="1" x14ac:dyDescent="0.25">
      <c r="A301" s="54" t="s">
        <v>448</v>
      </c>
      <c r="B301" s="54" t="s">
        <v>449</v>
      </c>
      <c r="C301" s="31">
        <v>4301031155</v>
      </c>
      <c r="D301" s="358">
        <v>4607091387315</v>
      </c>
      <c r="E301" s="359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2"/>
      <c r="P301" s="362"/>
      <c r="Q301" s="362"/>
      <c r="R301" s="359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idden="1" x14ac:dyDescent="0.2">
      <c r="A302" s="35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57"/>
      <c r="N302" s="352" t="s">
        <v>65</v>
      </c>
      <c r="O302" s="353"/>
      <c r="P302" s="353"/>
      <c r="Q302" s="353"/>
      <c r="R302" s="353"/>
      <c r="S302" s="353"/>
      <c r="T302" s="354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57"/>
      <c r="N303" s="352" t="s">
        <v>65</v>
      </c>
      <c r="O303" s="353"/>
      <c r="P303" s="353"/>
      <c r="Q303" s="353"/>
      <c r="R303" s="353"/>
      <c r="S303" s="353"/>
      <c r="T303" s="354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hidden="1" customHeight="1" x14ac:dyDescent="0.25">
      <c r="A304" s="406" t="s">
        <v>450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43"/>
      <c r="Z304" s="343"/>
    </row>
    <row r="305" spans="1:53" ht="14.25" hidden="1" customHeight="1" x14ac:dyDescent="0.25">
      <c r="A305" s="360" t="s">
        <v>59</v>
      </c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56"/>
      <c r="P305" s="356"/>
      <c r="Q305" s="356"/>
      <c r="R305" s="356"/>
      <c r="S305" s="356"/>
      <c r="T305" s="356"/>
      <c r="U305" s="356"/>
      <c r="V305" s="356"/>
      <c r="W305" s="356"/>
      <c r="X305" s="356"/>
      <c r="Y305" s="344"/>
      <c r="Z305" s="344"/>
    </row>
    <row r="306" spans="1:53" ht="27" hidden="1" customHeight="1" x14ac:dyDescent="0.25">
      <c r="A306" s="54" t="s">
        <v>451</v>
      </c>
      <c r="B306" s="54" t="s">
        <v>452</v>
      </c>
      <c r="C306" s="31">
        <v>4301031066</v>
      </c>
      <c r="D306" s="358">
        <v>4607091383836</v>
      </c>
      <c r="E306" s="359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2"/>
      <c r="P306" s="362"/>
      <c r="Q306" s="362"/>
      <c r="R306" s="359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hidden="1" x14ac:dyDescent="0.2">
      <c r="A307" s="355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57"/>
      <c r="N307" s="352" t="s">
        <v>65</v>
      </c>
      <c r="O307" s="353"/>
      <c r="P307" s="353"/>
      <c r="Q307" s="353"/>
      <c r="R307" s="353"/>
      <c r="S307" s="353"/>
      <c r="T307" s="354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hidden="1" x14ac:dyDescent="0.2">
      <c r="A308" s="356"/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7"/>
      <c r="N308" s="352" t="s">
        <v>65</v>
      </c>
      <c r="O308" s="353"/>
      <c r="P308" s="353"/>
      <c r="Q308" s="353"/>
      <c r="R308" s="353"/>
      <c r="S308" s="353"/>
      <c r="T308" s="354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hidden="1" customHeight="1" x14ac:dyDescent="0.25">
      <c r="A309" s="360" t="s">
        <v>67</v>
      </c>
      <c r="B309" s="356"/>
      <c r="C309" s="356"/>
      <c r="D309" s="356"/>
      <c r="E309" s="356"/>
      <c r="F309" s="356"/>
      <c r="G309" s="356"/>
      <c r="H309" s="356"/>
      <c r="I309" s="356"/>
      <c r="J309" s="356"/>
      <c r="K309" s="356"/>
      <c r="L309" s="356"/>
      <c r="M309" s="356"/>
      <c r="N309" s="356"/>
      <c r="O309" s="356"/>
      <c r="P309" s="356"/>
      <c r="Q309" s="356"/>
      <c r="R309" s="356"/>
      <c r="S309" s="356"/>
      <c r="T309" s="356"/>
      <c r="U309" s="356"/>
      <c r="V309" s="356"/>
      <c r="W309" s="356"/>
      <c r="X309" s="356"/>
      <c r="Y309" s="344"/>
      <c r="Z309" s="344"/>
    </row>
    <row r="310" spans="1:53" ht="27" hidden="1" customHeight="1" x14ac:dyDescent="0.25">
      <c r="A310" s="54" t="s">
        <v>453</v>
      </c>
      <c r="B310" s="54" t="s">
        <v>454</v>
      </c>
      <c r="C310" s="31">
        <v>4301051142</v>
      </c>
      <c r="D310" s="358">
        <v>4607091387919</v>
      </c>
      <c r="E310" s="359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2"/>
      <c r="P310" s="362"/>
      <c r="Q310" s="362"/>
      <c r="R310" s="359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hidden="1" customHeight="1" x14ac:dyDescent="0.25">
      <c r="A311" s="54" t="s">
        <v>455</v>
      </c>
      <c r="B311" s="54" t="s">
        <v>456</v>
      </c>
      <c r="C311" s="31">
        <v>4301051461</v>
      </c>
      <c r="D311" s="358">
        <v>4680115883604</v>
      </c>
      <c r="E311" s="359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2"/>
      <c r="P311" s="362"/>
      <c r="Q311" s="362"/>
      <c r="R311" s="359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hidden="1" customHeight="1" x14ac:dyDescent="0.25">
      <c r="A312" s="54" t="s">
        <v>457</v>
      </c>
      <c r="B312" s="54" t="s">
        <v>458</v>
      </c>
      <c r="C312" s="31">
        <v>4301051485</v>
      </c>
      <c r="D312" s="358">
        <v>4680115883567</v>
      </c>
      <c r="E312" s="359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2"/>
      <c r="P312" s="362"/>
      <c r="Q312" s="362"/>
      <c r="R312" s="359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idden="1" x14ac:dyDescent="0.2">
      <c r="A313" s="355"/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7"/>
      <c r="N313" s="352" t="s">
        <v>65</v>
      </c>
      <c r="O313" s="353"/>
      <c r="P313" s="353"/>
      <c r="Q313" s="353"/>
      <c r="R313" s="353"/>
      <c r="S313" s="353"/>
      <c r="T313" s="354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hidden="1" x14ac:dyDescent="0.2">
      <c r="A314" s="356"/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7"/>
      <c r="N314" s="352" t="s">
        <v>65</v>
      </c>
      <c r="O314" s="353"/>
      <c r="P314" s="353"/>
      <c r="Q314" s="353"/>
      <c r="R314" s="353"/>
      <c r="S314" s="353"/>
      <c r="T314" s="354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hidden="1" customHeight="1" x14ac:dyDescent="0.25">
      <c r="A315" s="360" t="s">
        <v>200</v>
      </c>
      <c r="B315" s="356"/>
      <c r="C315" s="356"/>
      <c r="D315" s="356"/>
      <c r="E315" s="356"/>
      <c r="F315" s="356"/>
      <c r="G315" s="356"/>
      <c r="H315" s="356"/>
      <c r="I315" s="356"/>
      <c r="J315" s="356"/>
      <c r="K315" s="356"/>
      <c r="L315" s="356"/>
      <c r="M315" s="356"/>
      <c r="N315" s="356"/>
      <c r="O315" s="356"/>
      <c r="P315" s="356"/>
      <c r="Q315" s="356"/>
      <c r="R315" s="356"/>
      <c r="S315" s="356"/>
      <c r="T315" s="356"/>
      <c r="U315" s="356"/>
      <c r="V315" s="356"/>
      <c r="W315" s="356"/>
      <c r="X315" s="356"/>
      <c r="Y315" s="344"/>
      <c r="Z315" s="344"/>
    </row>
    <row r="316" spans="1:53" ht="27" hidden="1" customHeight="1" x14ac:dyDescent="0.25">
      <c r="A316" s="54" t="s">
        <v>459</v>
      </c>
      <c r="B316" s="54" t="s">
        <v>460</v>
      </c>
      <c r="C316" s="31">
        <v>4301060324</v>
      </c>
      <c r="D316" s="358">
        <v>4607091388831</v>
      </c>
      <c r="E316" s="359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59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hidden="1" x14ac:dyDescent="0.2">
      <c r="A317" s="355"/>
      <c r="B317" s="356"/>
      <c r="C317" s="356"/>
      <c r="D317" s="356"/>
      <c r="E317" s="356"/>
      <c r="F317" s="356"/>
      <c r="G317" s="356"/>
      <c r="H317" s="356"/>
      <c r="I317" s="356"/>
      <c r="J317" s="356"/>
      <c r="K317" s="356"/>
      <c r="L317" s="356"/>
      <c r="M317" s="357"/>
      <c r="N317" s="352" t="s">
        <v>65</v>
      </c>
      <c r="O317" s="353"/>
      <c r="P317" s="353"/>
      <c r="Q317" s="353"/>
      <c r="R317" s="353"/>
      <c r="S317" s="353"/>
      <c r="T317" s="354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hidden="1" x14ac:dyDescent="0.2">
      <c r="A318" s="356"/>
      <c r="B318" s="356"/>
      <c r="C318" s="356"/>
      <c r="D318" s="356"/>
      <c r="E318" s="356"/>
      <c r="F318" s="356"/>
      <c r="G318" s="356"/>
      <c r="H318" s="356"/>
      <c r="I318" s="356"/>
      <c r="J318" s="356"/>
      <c r="K318" s="356"/>
      <c r="L318" s="356"/>
      <c r="M318" s="357"/>
      <c r="N318" s="352" t="s">
        <v>65</v>
      </c>
      <c r="O318" s="353"/>
      <c r="P318" s="353"/>
      <c r="Q318" s="353"/>
      <c r="R318" s="353"/>
      <c r="S318" s="353"/>
      <c r="T318" s="354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hidden="1" customHeight="1" x14ac:dyDescent="0.25">
      <c r="A319" s="360" t="s">
        <v>82</v>
      </c>
      <c r="B319" s="356"/>
      <c r="C319" s="356"/>
      <c r="D319" s="356"/>
      <c r="E319" s="356"/>
      <c r="F319" s="356"/>
      <c r="G319" s="356"/>
      <c r="H319" s="356"/>
      <c r="I319" s="356"/>
      <c r="J319" s="356"/>
      <c r="K319" s="356"/>
      <c r="L319" s="356"/>
      <c r="M319" s="356"/>
      <c r="N319" s="356"/>
      <c r="O319" s="356"/>
      <c r="P319" s="356"/>
      <c r="Q319" s="356"/>
      <c r="R319" s="356"/>
      <c r="S319" s="356"/>
      <c r="T319" s="356"/>
      <c r="U319" s="356"/>
      <c r="V319" s="356"/>
      <c r="W319" s="356"/>
      <c r="X319" s="356"/>
      <c r="Y319" s="344"/>
      <c r="Z319" s="344"/>
    </row>
    <row r="320" spans="1:53" ht="27" hidden="1" customHeight="1" x14ac:dyDescent="0.25">
      <c r="A320" s="54" t="s">
        <v>461</v>
      </c>
      <c r="B320" s="54" t="s">
        <v>462</v>
      </c>
      <c r="C320" s="31">
        <v>4301032015</v>
      </c>
      <c r="D320" s="358">
        <v>4607091383102</v>
      </c>
      <c r="E320" s="359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59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55"/>
      <c r="B321" s="356"/>
      <c r="C321" s="356"/>
      <c r="D321" s="356"/>
      <c r="E321" s="356"/>
      <c r="F321" s="356"/>
      <c r="G321" s="356"/>
      <c r="H321" s="356"/>
      <c r="I321" s="356"/>
      <c r="J321" s="356"/>
      <c r="K321" s="356"/>
      <c r="L321" s="356"/>
      <c r="M321" s="357"/>
      <c r="N321" s="352" t="s">
        <v>65</v>
      </c>
      <c r="O321" s="353"/>
      <c r="P321" s="353"/>
      <c r="Q321" s="353"/>
      <c r="R321" s="353"/>
      <c r="S321" s="353"/>
      <c r="T321" s="354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hidden="1" x14ac:dyDescent="0.2">
      <c r="A322" s="356"/>
      <c r="B322" s="356"/>
      <c r="C322" s="356"/>
      <c r="D322" s="356"/>
      <c r="E322" s="356"/>
      <c r="F322" s="356"/>
      <c r="G322" s="356"/>
      <c r="H322" s="356"/>
      <c r="I322" s="356"/>
      <c r="J322" s="356"/>
      <c r="K322" s="356"/>
      <c r="L322" s="356"/>
      <c r="M322" s="357"/>
      <c r="N322" s="352" t="s">
        <v>65</v>
      </c>
      <c r="O322" s="353"/>
      <c r="P322" s="353"/>
      <c r="Q322" s="353"/>
      <c r="R322" s="353"/>
      <c r="S322" s="353"/>
      <c r="T322" s="354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hidden="1" customHeight="1" x14ac:dyDescent="0.2">
      <c r="A323" s="363" t="s">
        <v>463</v>
      </c>
      <c r="B323" s="364"/>
      <c r="C323" s="364"/>
      <c r="D323" s="364"/>
      <c r="E323" s="364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  <c r="X323" s="364"/>
      <c r="Y323" s="48"/>
      <c r="Z323" s="48"/>
    </row>
    <row r="324" spans="1:53" ht="16.5" hidden="1" customHeight="1" x14ac:dyDescent="0.25">
      <c r="A324" s="406" t="s">
        <v>464</v>
      </c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56"/>
      <c r="N324" s="356"/>
      <c r="O324" s="356"/>
      <c r="P324" s="356"/>
      <c r="Q324" s="356"/>
      <c r="R324" s="356"/>
      <c r="S324" s="356"/>
      <c r="T324" s="356"/>
      <c r="U324" s="356"/>
      <c r="V324" s="356"/>
      <c r="W324" s="356"/>
      <c r="X324" s="356"/>
      <c r="Y324" s="343"/>
      <c r="Z324" s="343"/>
    </row>
    <row r="325" spans="1:53" ht="14.25" hidden="1" customHeight="1" x14ac:dyDescent="0.25">
      <c r="A325" s="360" t="s">
        <v>104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44"/>
      <c r="Z325" s="344"/>
    </row>
    <row r="326" spans="1:53" ht="27" hidden="1" customHeight="1" x14ac:dyDescent="0.25">
      <c r="A326" s="54" t="s">
        <v>465</v>
      </c>
      <c r="B326" s="54" t="s">
        <v>466</v>
      </c>
      <c r="C326" s="31">
        <v>4301011239</v>
      </c>
      <c r="D326" s="358">
        <v>4607091383997</v>
      </c>
      <c r="E326" s="359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2"/>
      <c r="P326" s="362"/>
      <c r="Q326" s="362"/>
      <c r="R326" s="359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465</v>
      </c>
      <c r="B327" s="54" t="s">
        <v>467</v>
      </c>
      <c r="C327" s="31">
        <v>4301011339</v>
      </c>
      <c r="D327" s="358">
        <v>4607091383997</v>
      </c>
      <c r="E327" s="359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2"/>
      <c r="P327" s="362"/>
      <c r="Q327" s="362"/>
      <c r="R327" s="359"/>
      <c r="S327" s="34"/>
      <c r="T327" s="34"/>
      <c r="U327" s="35" t="s">
        <v>64</v>
      </c>
      <c r="V327" s="348">
        <v>0</v>
      </c>
      <c r="W327" s="349">
        <f t="shared" si="17"/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8">
        <v>4607091384130</v>
      </c>
      <c r="E328" s="359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8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2"/>
      <c r="P328" s="362"/>
      <c r="Q328" s="362"/>
      <c r="R328" s="359"/>
      <c r="S328" s="34"/>
      <c r="T328" s="34"/>
      <c r="U328" s="35" t="s">
        <v>64</v>
      </c>
      <c r="V328" s="348">
        <v>1800</v>
      </c>
      <c r="W328" s="349">
        <f t="shared" si="17"/>
        <v>1800</v>
      </c>
      <c r="X328" s="36">
        <f>IFERROR(IF(W328=0,"",ROUNDUP(W328/H328,0)*0.02175),"")</f>
        <v>2.61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468</v>
      </c>
      <c r="B329" s="54" t="s">
        <v>470</v>
      </c>
      <c r="C329" s="31">
        <v>4301011240</v>
      </c>
      <c r="D329" s="358">
        <v>4607091384130</v>
      </c>
      <c r="E329" s="359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2"/>
      <c r="P329" s="362"/>
      <c r="Q329" s="362"/>
      <c r="R329" s="359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4301011330</v>
      </c>
      <c r="D330" s="358">
        <v>4607091384147</v>
      </c>
      <c r="E330" s="359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2"/>
      <c r="P330" s="362"/>
      <c r="Q330" s="362"/>
      <c r="R330" s="359"/>
      <c r="S330" s="34"/>
      <c r="T330" s="34"/>
      <c r="U330" s="35" t="s">
        <v>64</v>
      </c>
      <c r="V330" s="348">
        <v>0</v>
      </c>
      <c r="W330" s="349">
        <f t="shared" si="17"/>
        <v>0</v>
      </c>
      <c r="X330" s="36" t="str">
        <f>IFERROR(IF(W330=0,"",ROUNDUP(W330/H330,0)*0.02175),"")</f>
        <v/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471</v>
      </c>
      <c r="B331" s="54" t="s">
        <v>473</v>
      </c>
      <c r="C331" s="31">
        <v>4301011238</v>
      </c>
      <c r="D331" s="358">
        <v>4607091384147</v>
      </c>
      <c r="E331" s="359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2"/>
      <c r="P331" s="362"/>
      <c r="Q331" s="362"/>
      <c r="R331" s="359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4301011327</v>
      </c>
      <c r="D332" s="358">
        <v>4607091384154</v>
      </c>
      <c r="E332" s="359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2"/>
      <c r="P332" s="362"/>
      <c r="Q332" s="362"/>
      <c r="R332" s="359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4301011332</v>
      </c>
      <c r="D333" s="358">
        <v>4607091384161</v>
      </c>
      <c r="E333" s="359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8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2"/>
      <c r="P333" s="362"/>
      <c r="Q333" s="362"/>
      <c r="R333" s="359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7"/>
      <c r="N334" s="352" t="s">
        <v>65</v>
      </c>
      <c r="O334" s="353"/>
      <c r="P334" s="353"/>
      <c r="Q334" s="353"/>
      <c r="R334" s="353"/>
      <c r="S334" s="353"/>
      <c r="T334" s="354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120</v>
      </c>
      <c r="W334" s="350">
        <f>IFERROR(W326/H326,"0")+IFERROR(W327/H327,"0")+IFERROR(W328/H328,"0")+IFERROR(W329/H329,"0")+IFERROR(W330/H330,"0")+IFERROR(W331/H331,"0")+IFERROR(W332/H332,"0")+IFERROR(W333/H333,"0")</f>
        <v>120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2.61</v>
      </c>
      <c r="Y334" s="351"/>
      <c r="Z334" s="351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7"/>
      <c r="N335" s="352" t="s">
        <v>65</v>
      </c>
      <c r="O335" s="353"/>
      <c r="P335" s="353"/>
      <c r="Q335" s="353"/>
      <c r="R335" s="353"/>
      <c r="S335" s="353"/>
      <c r="T335" s="354"/>
      <c r="U335" s="37" t="s">
        <v>64</v>
      </c>
      <c r="V335" s="350">
        <f>IFERROR(SUM(V326:V333),"0")</f>
        <v>1800</v>
      </c>
      <c r="W335" s="350">
        <f>IFERROR(SUM(W326:W333),"0")</f>
        <v>1800</v>
      </c>
      <c r="X335" s="37"/>
      <c r="Y335" s="351"/>
      <c r="Z335" s="351"/>
    </row>
    <row r="336" spans="1:53" ht="14.25" hidden="1" customHeight="1" x14ac:dyDescent="0.25">
      <c r="A336" s="360" t="s">
        <v>96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8">
        <v>4607091383980</v>
      </c>
      <c r="E337" s="359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2"/>
      <c r="P337" s="362"/>
      <c r="Q337" s="362"/>
      <c r="R337" s="359"/>
      <c r="S337" s="34"/>
      <c r="T337" s="34"/>
      <c r="U337" s="35" t="s">
        <v>64</v>
      </c>
      <c r="V337" s="348">
        <v>600</v>
      </c>
      <c r="W337" s="349">
        <f>IFERROR(IF(V337="",0,CEILING((V337/$H337),1)*$H337),"")</f>
        <v>600</v>
      </c>
      <c r="X337" s="36">
        <f>IFERROR(IF(W337=0,"",ROUNDUP(W337/H337,0)*0.02175),"")</f>
        <v>0.86999999999999988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480</v>
      </c>
      <c r="B338" s="54" t="s">
        <v>481</v>
      </c>
      <c r="C338" s="31">
        <v>4301020270</v>
      </c>
      <c r="D338" s="358">
        <v>4680115883314</v>
      </c>
      <c r="E338" s="359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1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2"/>
      <c r="P338" s="362"/>
      <c r="Q338" s="362"/>
      <c r="R338" s="359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hidden="1" customHeight="1" x14ac:dyDescent="0.25">
      <c r="A339" s="54" t="s">
        <v>482</v>
      </c>
      <c r="B339" s="54" t="s">
        <v>483</v>
      </c>
      <c r="C339" s="31">
        <v>4301020179</v>
      </c>
      <c r="D339" s="358">
        <v>4607091384178</v>
      </c>
      <c r="E339" s="359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2"/>
      <c r="P339" s="362"/>
      <c r="Q339" s="362"/>
      <c r="R339" s="359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5"/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7"/>
      <c r="N340" s="352" t="s">
        <v>65</v>
      </c>
      <c r="O340" s="353"/>
      <c r="P340" s="353"/>
      <c r="Q340" s="353"/>
      <c r="R340" s="353"/>
      <c r="S340" s="353"/>
      <c r="T340" s="354"/>
      <c r="U340" s="37" t="s">
        <v>66</v>
      </c>
      <c r="V340" s="350">
        <f>IFERROR(V337/H337,"0")+IFERROR(V338/H338,"0")+IFERROR(V339/H339,"0")</f>
        <v>40</v>
      </c>
      <c r="W340" s="350">
        <f>IFERROR(W337/H337,"0")+IFERROR(W338/H338,"0")+IFERROR(W339/H339,"0")</f>
        <v>40</v>
      </c>
      <c r="X340" s="350">
        <f>IFERROR(IF(X337="",0,X337),"0")+IFERROR(IF(X338="",0,X338),"0")+IFERROR(IF(X339="",0,X339),"0")</f>
        <v>0.86999999999999988</v>
      </c>
      <c r="Y340" s="351"/>
      <c r="Z340" s="351"/>
    </row>
    <row r="341" spans="1:53" x14ac:dyDescent="0.2">
      <c r="A341" s="356"/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7"/>
      <c r="N341" s="352" t="s">
        <v>65</v>
      </c>
      <c r="O341" s="353"/>
      <c r="P341" s="353"/>
      <c r="Q341" s="353"/>
      <c r="R341" s="353"/>
      <c r="S341" s="353"/>
      <c r="T341" s="354"/>
      <c r="U341" s="37" t="s">
        <v>64</v>
      </c>
      <c r="V341" s="350">
        <f>IFERROR(SUM(V337:V339),"0")</f>
        <v>600</v>
      </c>
      <c r="W341" s="350">
        <f>IFERROR(SUM(W337:W339),"0")</f>
        <v>600</v>
      </c>
      <c r="X341" s="37"/>
      <c r="Y341" s="351"/>
      <c r="Z341" s="351"/>
    </row>
    <row r="342" spans="1:53" ht="14.25" hidden="1" customHeight="1" x14ac:dyDescent="0.25">
      <c r="A342" s="360" t="s">
        <v>67</v>
      </c>
      <c r="B342" s="356"/>
      <c r="C342" s="356"/>
      <c r="D342" s="356"/>
      <c r="E342" s="356"/>
      <c r="F342" s="356"/>
      <c r="G342" s="356"/>
      <c r="H342" s="356"/>
      <c r="I342" s="356"/>
      <c r="J342" s="356"/>
      <c r="K342" s="356"/>
      <c r="L342" s="356"/>
      <c r="M342" s="356"/>
      <c r="N342" s="356"/>
      <c r="O342" s="356"/>
      <c r="P342" s="356"/>
      <c r="Q342" s="356"/>
      <c r="R342" s="356"/>
      <c r="S342" s="356"/>
      <c r="T342" s="356"/>
      <c r="U342" s="356"/>
      <c r="V342" s="356"/>
      <c r="W342" s="356"/>
      <c r="X342" s="356"/>
      <c r="Y342" s="344"/>
      <c r="Z342" s="344"/>
    </row>
    <row r="343" spans="1:53" ht="27" hidden="1" customHeight="1" x14ac:dyDescent="0.25">
      <c r="A343" s="54" t="s">
        <v>484</v>
      </c>
      <c r="B343" s="54" t="s">
        <v>485</v>
      </c>
      <c r="C343" s="31">
        <v>4301051560</v>
      </c>
      <c r="D343" s="358">
        <v>4607091383928</v>
      </c>
      <c r="E343" s="359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596" t="s">
        <v>486</v>
      </c>
      <c r="O343" s="362"/>
      <c r="P343" s="362"/>
      <c r="Q343" s="362"/>
      <c r="R343" s="359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487</v>
      </c>
      <c r="B344" s="54" t="s">
        <v>488</v>
      </c>
      <c r="C344" s="31">
        <v>4301051298</v>
      </c>
      <c r="D344" s="358">
        <v>4607091384260</v>
      </c>
      <c r="E344" s="359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70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2"/>
      <c r="P344" s="362"/>
      <c r="Q344" s="362"/>
      <c r="R344" s="359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55"/>
      <c r="B345" s="356"/>
      <c r="C345" s="356"/>
      <c r="D345" s="356"/>
      <c r="E345" s="356"/>
      <c r="F345" s="356"/>
      <c r="G345" s="356"/>
      <c r="H345" s="356"/>
      <c r="I345" s="356"/>
      <c r="J345" s="356"/>
      <c r="K345" s="356"/>
      <c r="L345" s="356"/>
      <c r="M345" s="357"/>
      <c r="N345" s="352" t="s">
        <v>65</v>
      </c>
      <c r="O345" s="353"/>
      <c r="P345" s="353"/>
      <c r="Q345" s="353"/>
      <c r="R345" s="353"/>
      <c r="S345" s="353"/>
      <c r="T345" s="354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hidden="1" x14ac:dyDescent="0.2">
      <c r="A346" s="356"/>
      <c r="B346" s="356"/>
      <c r="C346" s="356"/>
      <c r="D346" s="356"/>
      <c r="E346" s="356"/>
      <c r="F346" s="356"/>
      <c r="G346" s="356"/>
      <c r="H346" s="356"/>
      <c r="I346" s="356"/>
      <c r="J346" s="356"/>
      <c r="K346" s="356"/>
      <c r="L346" s="356"/>
      <c r="M346" s="357"/>
      <c r="N346" s="352" t="s">
        <v>65</v>
      </c>
      <c r="O346" s="353"/>
      <c r="P346" s="353"/>
      <c r="Q346" s="353"/>
      <c r="R346" s="353"/>
      <c r="S346" s="353"/>
      <c r="T346" s="354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hidden="1" customHeight="1" x14ac:dyDescent="0.25">
      <c r="A347" s="360" t="s">
        <v>200</v>
      </c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56"/>
      <c r="N347" s="356"/>
      <c r="O347" s="356"/>
      <c r="P347" s="356"/>
      <c r="Q347" s="356"/>
      <c r="R347" s="356"/>
      <c r="S347" s="356"/>
      <c r="T347" s="356"/>
      <c r="U347" s="356"/>
      <c r="V347" s="356"/>
      <c r="W347" s="356"/>
      <c r="X347" s="356"/>
      <c r="Y347" s="344"/>
      <c r="Z347" s="344"/>
    </row>
    <row r="348" spans="1:53" ht="16.5" hidden="1" customHeight="1" x14ac:dyDescent="0.25">
      <c r="A348" s="54" t="s">
        <v>489</v>
      </c>
      <c r="B348" s="54" t="s">
        <v>490</v>
      </c>
      <c r="C348" s="31">
        <v>4301060314</v>
      </c>
      <c r="D348" s="358">
        <v>4607091384673</v>
      </c>
      <c r="E348" s="359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2"/>
      <c r="P348" s="362"/>
      <c r="Q348" s="362"/>
      <c r="R348" s="359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hidden="1" x14ac:dyDescent="0.2">
      <c r="A349" s="355"/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7"/>
      <c r="N349" s="352" t="s">
        <v>65</v>
      </c>
      <c r="O349" s="353"/>
      <c r="P349" s="353"/>
      <c r="Q349" s="353"/>
      <c r="R349" s="353"/>
      <c r="S349" s="353"/>
      <c r="T349" s="354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hidden="1" x14ac:dyDescent="0.2">
      <c r="A350" s="356"/>
      <c r="B350" s="356"/>
      <c r="C350" s="356"/>
      <c r="D350" s="356"/>
      <c r="E350" s="356"/>
      <c r="F350" s="356"/>
      <c r="G350" s="356"/>
      <c r="H350" s="356"/>
      <c r="I350" s="356"/>
      <c r="J350" s="356"/>
      <c r="K350" s="356"/>
      <c r="L350" s="356"/>
      <c r="M350" s="357"/>
      <c r="N350" s="352" t="s">
        <v>65</v>
      </c>
      <c r="O350" s="353"/>
      <c r="P350" s="353"/>
      <c r="Q350" s="353"/>
      <c r="R350" s="353"/>
      <c r="S350" s="353"/>
      <c r="T350" s="354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hidden="1" customHeight="1" x14ac:dyDescent="0.25">
      <c r="A351" s="406" t="s">
        <v>491</v>
      </c>
      <c r="B351" s="356"/>
      <c r="C351" s="356"/>
      <c r="D351" s="356"/>
      <c r="E351" s="356"/>
      <c r="F351" s="356"/>
      <c r="G351" s="356"/>
      <c r="H351" s="356"/>
      <c r="I351" s="356"/>
      <c r="J351" s="356"/>
      <c r="K351" s="356"/>
      <c r="L351" s="356"/>
      <c r="M351" s="356"/>
      <c r="N351" s="356"/>
      <c r="O351" s="356"/>
      <c r="P351" s="356"/>
      <c r="Q351" s="356"/>
      <c r="R351" s="356"/>
      <c r="S351" s="356"/>
      <c r="T351" s="356"/>
      <c r="U351" s="356"/>
      <c r="V351" s="356"/>
      <c r="W351" s="356"/>
      <c r="X351" s="356"/>
      <c r="Y351" s="343"/>
      <c r="Z351" s="343"/>
    </row>
    <row r="352" spans="1:53" ht="14.25" hidden="1" customHeight="1" x14ac:dyDescent="0.25">
      <c r="A352" s="360" t="s">
        <v>104</v>
      </c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56"/>
      <c r="N352" s="356"/>
      <c r="O352" s="356"/>
      <c r="P352" s="356"/>
      <c r="Q352" s="356"/>
      <c r="R352" s="356"/>
      <c r="S352" s="356"/>
      <c r="T352" s="356"/>
      <c r="U352" s="356"/>
      <c r="V352" s="356"/>
      <c r="W352" s="356"/>
      <c r="X352" s="356"/>
      <c r="Y352" s="344"/>
      <c r="Z352" s="344"/>
    </row>
    <row r="353" spans="1:53" ht="37.5" hidden="1" customHeight="1" x14ac:dyDescent="0.25">
      <c r="A353" s="54" t="s">
        <v>492</v>
      </c>
      <c r="B353" s="54" t="s">
        <v>493</v>
      </c>
      <c r="C353" s="31">
        <v>4301011324</v>
      </c>
      <c r="D353" s="358">
        <v>4607091384185</v>
      </c>
      <c r="E353" s="359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2"/>
      <c r="P353" s="362"/>
      <c r="Q353" s="362"/>
      <c r="R353" s="359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494</v>
      </c>
      <c r="B354" s="54" t="s">
        <v>495</v>
      </c>
      <c r="C354" s="31">
        <v>4301011312</v>
      </c>
      <c r="D354" s="358">
        <v>4607091384192</v>
      </c>
      <c r="E354" s="359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2"/>
      <c r="P354" s="362"/>
      <c r="Q354" s="362"/>
      <c r="R354" s="359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496</v>
      </c>
      <c r="B355" s="54" t="s">
        <v>497</v>
      </c>
      <c r="C355" s="31">
        <v>4301011483</v>
      </c>
      <c r="D355" s="358">
        <v>4680115881907</v>
      </c>
      <c r="E355" s="359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8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2"/>
      <c r="P355" s="362"/>
      <c r="Q355" s="362"/>
      <c r="R355" s="359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498</v>
      </c>
      <c r="B356" s="54" t="s">
        <v>499</v>
      </c>
      <c r="C356" s="31">
        <v>4301011655</v>
      </c>
      <c r="D356" s="358">
        <v>4680115883925</v>
      </c>
      <c r="E356" s="359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6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2"/>
      <c r="P356" s="362"/>
      <c r="Q356" s="362"/>
      <c r="R356" s="359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500</v>
      </c>
      <c r="B357" s="54" t="s">
        <v>501</v>
      </c>
      <c r="C357" s="31">
        <v>4301011303</v>
      </c>
      <c r="D357" s="358">
        <v>4607091384680</v>
      </c>
      <c r="E357" s="359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2"/>
      <c r="P357" s="362"/>
      <c r="Q357" s="362"/>
      <c r="R357" s="359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55"/>
      <c r="B358" s="356"/>
      <c r="C358" s="356"/>
      <c r="D358" s="356"/>
      <c r="E358" s="356"/>
      <c r="F358" s="356"/>
      <c r="G358" s="356"/>
      <c r="H358" s="356"/>
      <c r="I358" s="356"/>
      <c r="J358" s="356"/>
      <c r="K358" s="356"/>
      <c r="L358" s="356"/>
      <c r="M358" s="357"/>
      <c r="N358" s="352" t="s">
        <v>65</v>
      </c>
      <c r="O358" s="353"/>
      <c r="P358" s="353"/>
      <c r="Q358" s="353"/>
      <c r="R358" s="353"/>
      <c r="S358" s="353"/>
      <c r="T358" s="354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hidden="1" x14ac:dyDescent="0.2">
      <c r="A359" s="356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57"/>
      <c r="N359" s="352" t="s">
        <v>65</v>
      </c>
      <c r="O359" s="353"/>
      <c r="P359" s="353"/>
      <c r="Q359" s="353"/>
      <c r="R359" s="353"/>
      <c r="S359" s="353"/>
      <c r="T359" s="354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hidden="1" customHeight="1" x14ac:dyDescent="0.25">
      <c r="A360" s="360" t="s">
        <v>59</v>
      </c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56"/>
      <c r="N360" s="356"/>
      <c r="O360" s="356"/>
      <c r="P360" s="356"/>
      <c r="Q360" s="356"/>
      <c r="R360" s="356"/>
      <c r="S360" s="356"/>
      <c r="T360" s="356"/>
      <c r="U360" s="356"/>
      <c r="V360" s="356"/>
      <c r="W360" s="356"/>
      <c r="X360" s="356"/>
      <c r="Y360" s="344"/>
      <c r="Z360" s="344"/>
    </row>
    <row r="361" spans="1:53" ht="27" hidden="1" customHeight="1" x14ac:dyDescent="0.25">
      <c r="A361" s="54" t="s">
        <v>502</v>
      </c>
      <c r="B361" s="54" t="s">
        <v>503</v>
      </c>
      <c r="C361" s="31">
        <v>4301031139</v>
      </c>
      <c r="D361" s="358">
        <v>4607091384802</v>
      </c>
      <c r="E361" s="359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4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2"/>
      <c r="P361" s="362"/>
      <c r="Q361" s="362"/>
      <c r="R361" s="359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504</v>
      </c>
      <c r="B362" s="54" t="s">
        <v>505</v>
      </c>
      <c r="C362" s="31">
        <v>4301031140</v>
      </c>
      <c r="D362" s="358">
        <v>4607091384826</v>
      </c>
      <c r="E362" s="359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2"/>
      <c r="P362" s="362"/>
      <c r="Q362" s="362"/>
      <c r="R362" s="359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5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57"/>
      <c r="N363" s="352" t="s">
        <v>65</v>
      </c>
      <c r="O363" s="353"/>
      <c r="P363" s="353"/>
      <c r="Q363" s="353"/>
      <c r="R363" s="353"/>
      <c r="S363" s="353"/>
      <c r="T363" s="354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57"/>
      <c r="N364" s="352" t="s">
        <v>65</v>
      </c>
      <c r="O364" s="353"/>
      <c r="P364" s="353"/>
      <c r="Q364" s="353"/>
      <c r="R364" s="353"/>
      <c r="S364" s="353"/>
      <c r="T364" s="354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hidden="1" customHeight="1" x14ac:dyDescent="0.25">
      <c r="A365" s="360" t="s">
        <v>67</v>
      </c>
      <c r="B365" s="356"/>
      <c r="C365" s="356"/>
      <c r="D365" s="356"/>
      <c r="E365" s="356"/>
      <c r="F365" s="356"/>
      <c r="G365" s="356"/>
      <c r="H365" s="356"/>
      <c r="I365" s="356"/>
      <c r="J365" s="356"/>
      <c r="K365" s="356"/>
      <c r="L365" s="356"/>
      <c r="M365" s="356"/>
      <c r="N365" s="356"/>
      <c r="O365" s="356"/>
      <c r="P365" s="356"/>
      <c r="Q365" s="356"/>
      <c r="R365" s="356"/>
      <c r="S365" s="356"/>
      <c r="T365" s="356"/>
      <c r="U365" s="356"/>
      <c r="V365" s="356"/>
      <c r="W365" s="356"/>
      <c r="X365" s="356"/>
      <c r="Y365" s="344"/>
      <c r="Z365" s="344"/>
    </row>
    <row r="366" spans="1:53" ht="27" hidden="1" customHeight="1" x14ac:dyDescent="0.25">
      <c r="A366" s="54" t="s">
        <v>506</v>
      </c>
      <c r="B366" s="54" t="s">
        <v>507</v>
      </c>
      <c r="C366" s="31">
        <v>4301051303</v>
      </c>
      <c r="D366" s="358">
        <v>4607091384246</v>
      </c>
      <c r="E366" s="359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2"/>
      <c r="P366" s="362"/>
      <c r="Q366" s="362"/>
      <c r="R366" s="359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508</v>
      </c>
      <c r="B367" s="54" t="s">
        <v>509</v>
      </c>
      <c r="C367" s="31">
        <v>4301051445</v>
      </c>
      <c r="D367" s="358">
        <v>4680115881976</v>
      </c>
      <c r="E367" s="359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2"/>
      <c r="P367" s="362"/>
      <c r="Q367" s="362"/>
      <c r="R367" s="359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510</v>
      </c>
      <c r="B368" s="54" t="s">
        <v>511</v>
      </c>
      <c r="C368" s="31">
        <v>4301051297</v>
      </c>
      <c r="D368" s="358">
        <v>4607091384253</v>
      </c>
      <c r="E368" s="359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2"/>
      <c r="P368" s="362"/>
      <c r="Q368" s="362"/>
      <c r="R368" s="359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512</v>
      </c>
      <c r="B369" s="54" t="s">
        <v>513</v>
      </c>
      <c r="C369" s="31">
        <v>4301051444</v>
      </c>
      <c r="D369" s="358">
        <v>4680115881969</v>
      </c>
      <c r="E369" s="359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2"/>
      <c r="P369" s="362"/>
      <c r="Q369" s="362"/>
      <c r="R369" s="359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5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57"/>
      <c r="N370" s="352" t="s">
        <v>65</v>
      </c>
      <c r="O370" s="353"/>
      <c r="P370" s="353"/>
      <c r="Q370" s="353"/>
      <c r="R370" s="353"/>
      <c r="S370" s="353"/>
      <c r="T370" s="354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hidden="1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57"/>
      <c r="N371" s="352" t="s">
        <v>65</v>
      </c>
      <c r="O371" s="353"/>
      <c r="P371" s="353"/>
      <c r="Q371" s="353"/>
      <c r="R371" s="353"/>
      <c r="S371" s="353"/>
      <c r="T371" s="354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hidden="1" customHeight="1" x14ac:dyDescent="0.25">
      <c r="A372" s="360" t="s">
        <v>200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44"/>
      <c r="Z372" s="344"/>
    </row>
    <row r="373" spans="1:53" ht="27" hidden="1" customHeight="1" x14ac:dyDescent="0.25">
      <c r="A373" s="54" t="s">
        <v>514</v>
      </c>
      <c r="B373" s="54" t="s">
        <v>515</v>
      </c>
      <c r="C373" s="31">
        <v>4301060322</v>
      </c>
      <c r="D373" s="358">
        <v>4607091389357</v>
      </c>
      <c r="E373" s="359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1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2"/>
      <c r="P373" s="362"/>
      <c r="Q373" s="362"/>
      <c r="R373" s="359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55"/>
      <c r="B374" s="356"/>
      <c r="C374" s="356"/>
      <c r="D374" s="356"/>
      <c r="E374" s="356"/>
      <c r="F374" s="356"/>
      <c r="G374" s="356"/>
      <c r="H374" s="356"/>
      <c r="I374" s="356"/>
      <c r="J374" s="356"/>
      <c r="K374" s="356"/>
      <c r="L374" s="356"/>
      <c r="M374" s="357"/>
      <c r="N374" s="352" t="s">
        <v>65</v>
      </c>
      <c r="O374" s="353"/>
      <c r="P374" s="353"/>
      <c r="Q374" s="353"/>
      <c r="R374" s="353"/>
      <c r="S374" s="353"/>
      <c r="T374" s="354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hidden="1" x14ac:dyDescent="0.2">
      <c r="A375" s="356"/>
      <c r="B375" s="356"/>
      <c r="C375" s="356"/>
      <c r="D375" s="356"/>
      <c r="E375" s="356"/>
      <c r="F375" s="356"/>
      <c r="G375" s="356"/>
      <c r="H375" s="356"/>
      <c r="I375" s="356"/>
      <c r="J375" s="356"/>
      <c r="K375" s="356"/>
      <c r="L375" s="356"/>
      <c r="M375" s="357"/>
      <c r="N375" s="352" t="s">
        <v>65</v>
      </c>
      <c r="O375" s="353"/>
      <c r="P375" s="353"/>
      <c r="Q375" s="353"/>
      <c r="R375" s="353"/>
      <c r="S375" s="353"/>
      <c r="T375" s="354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hidden="1" customHeight="1" x14ac:dyDescent="0.2">
      <c r="A376" s="363" t="s">
        <v>516</v>
      </c>
      <c r="B376" s="364"/>
      <c r="C376" s="364"/>
      <c r="D376" s="364"/>
      <c r="E376" s="364"/>
      <c r="F376" s="364"/>
      <c r="G376" s="364"/>
      <c r="H376" s="364"/>
      <c r="I376" s="364"/>
      <c r="J376" s="364"/>
      <c r="K376" s="364"/>
      <c r="L376" s="364"/>
      <c r="M376" s="364"/>
      <c r="N376" s="364"/>
      <c r="O376" s="364"/>
      <c r="P376" s="364"/>
      <c r="Q376" s="364"/>
      <c r="R376" s="364"/>
      <c r="S376" s="364"/>
      <c r="T376" s="364"/>
      <c r="U376" s="364"/>
      <c r="V376" s="364"/>
      <c r="W376" s="364"/>
      <c r="X376" s="364"/>
      <c r="Y376" s="48"/>
      <c r="Z376" s="48"/>
    </row>
    <row r="377" spans="1:53" ht="16.5" hidden="1" customHeight="1" x14ac:dyDescent="0.25">
      <c r="A377" s="406" t="s">
        <v>517</v>
      </c>
      <c r="B377" s="356"/>
      <c r="C377" s="356"/>
      <c r="D377" s="356"/>
      <c r="E377" s="356"/>
      <c r="F377" s="356"/>
      <c r="G377" s="356"/>
      <c r="H377" s="356"/>
      <c r="I377" s="356"/>
      <c r="J377" s="356"/>
      <c r="K377" s="356"/>
      <c r="L377" s="356"/>
      <c r="M377" s="356"/>
      <c r="N377" s="356"/>
      <c r="O377" s="356"/>
      <c r="P377" s="356"/>
      <c r="Q377" s="356"/>
      <c r="R377" s="356"/>
      <c r="S377" s="356"/>
      <c r="T377" s="356"/>
      <c r="U377" s="356"/>
      <c r="V377" s="356"/>
      <c r="W377" s="356"/>
      <c r="X377" s="356"/>
      <c r="Y377" s="343"/>
      <c r="Z377" s="343"/>
    </row>
    <row r="378" spans="1:53" ht="14.25" hidden="1" customHeight="1" x14ac:dyDescent="0.25">
      <c r="A378" s="360" t="s">
        <v>104</v>
      </c>
      <c r="B378" s="356"/>
      <c r="C378" s="356"/>
      <c r="D378" s="356"/>
      <c r="E378" s="356"/>
      <c r="F378" s="356"/>
      <c r="G378" s="356"/>
      <c r="H378" s="356"/>
      <c r="I378" s="356"/>
      <c r="J378" s="356"/>
      <c r="K378" s="356"/>
      <c r="L378" s="356"/>
      <c r="M378" s="356"/>
      <c r="N378" s="356"/>
      <c r="O378" s="356"/>
      <c r="P378" s="356"/>
      <c r="Q378" s="356"/>
      <c r="R378" s="356"/>
      <c r="S378" s="356"/>
      <c r="T378" s="356"/>
      <c r="U378" s="356"/>
      <c r="V378" s="356"/>
      <c r="W378" s="356"/>
      <c r="X378" s="356"/>
      <c r="Y378" s="344"/>
      <c r="Z378" s="344"/>
    </row>
    <row r="379" spans="1:53" ht="27" hidden="1" customHeight="1" x14ac:dyDescent="0.25">
      <c r="A379" s="54" t="s">
        <v>518</v>
      </c>
      <c r="B379" s="54" t="s">
        <v>519</v>
      </c>
      <c r="C379" s="31">
        <v>4301011428</v>
      </c>
      <c r="D379" s="358">
        <v>4607091389708</v>
      </c>
      <c r="E379" s="359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2"/>
      <c r="P379" s="362"/>
      <c r="Q379" s="362"/>
      <c r="R379" s="359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520</v>
      </c>
      <c r="B380" s="54" t="s">
        <v>521</v>
      </c>
      <c r="C380" s="31">
        <v>4301011427</v>
      </c>
      <c r="D380" s="358">
        <v>4607091389692</v>
      </c>
      <c r="E380" s="359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2"/>
      <c r="P380" s="362"/>
      <c r="Q380" s="362"/>
      <c r="R380" s="359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55"/>
      <c r="B381" s="356"/>
      <c r="C381" s="356"/>
      <c r="D381" s="356"/>
      <c r="E381" s="356"/>
      <c r="F381" s="356"/>
      <c r="G381" s="356"/>
      <c r="H381" s="356"/>
      <c r="I381" s="356"/>
      <c r="J381" s="356"/>
      <c r="K381" s="356"/>
      <c r="L381" s="356"/>
      <c r="M381" s="357"/>
      <c r="N381" s="352" t="s">
        <v>65</v>
      </c>
      <c r="O381" s="353"/>
      <c r="P381" s="353"/>
      <c r="Q381" s="353"/>
      <c r="R381" s="353"/>
      <c r="S381" s="353"/>
      <c r="T381" s="354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hidden="1" x14ac:dyDescent="0.2">
      <c r="A382" s="356"/>
      <c r="B382" s="356"/>
      <c r="C382" s="356"/>
      <c r="D382" s="356"/>
      <c r="E382" s="356"/>
      <c r="F382" s="356"/>
      <c r="G382" s="356"/>
      <c r="H382" s="356"/>
      <c r="I382" s="356"/>
      <c r="J382" s="356"/>
      <c r="K382" s="356"/>
      <c r="L382" s="356"/>
      <c r="M382" s="357"/>
      <c r="N382" s="352" t="s">
        <v>65</v>
      </c>
      <c r="O382" s="353"/>
      <c r="P382" s="353"/>
      <c r="Q382" s="353"/>
      <c r="R382" s="353"/>
      <c r="S382" s="353"/>
      <c r="T382" s="354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hidden="1" customHeight="1" x14ac:dyDescent="0.25">
      <c r="A383" s="360" t="s">
        <v>59</v>
      </c>
      <c r="B383" s="356"/>
      <c r="C383" s="356"/>
      <c r="D383" s="356"/>
      <c r="E383" s="356"/>
      <c r="F383" s="356"/>
      <c r="G383" s="356"/>
      <c r="H383" s="356"/>
      <c r="I383" s="356"/>
      <c r="J383" s="356"/>
      <c r="K383" s="356"/>
      <c r="L383" s="356"/>
      <c r="M383" s="356"/>
      <c r="N383" s="356"/>
      <c r="O383" s="356"/>
      <c r="P383" s="356"/>
      <c r="Q383" s="356"/>
      <c r="R383" s="356"/>
      <c r="S383" s="356"/>
      <c r="T383" s="356"/>
      <c r="U383" s="356"/>
      <c r="V383" s="356"/>
      <c r="W383" s="356"/>
      <c r="X383" s="356"/>
      <c r="Y383" s="344"/>
      <c r="Z383" s="344"/>
    </row>
    <row r="384" spans="1:53" ht="27" hidden="1" customHeight="1" x14ac:dyDescent="0.25">
      <c r="A384" s="54" t="s">
        <v>522</v>
      </c>
      <c r="B384" s="54" t="s">
        <v>523</v>
      </c>
      <c r="C384" s="31">
        <v>4301031177</v>
      </c>
      <c r="D384" s="358">
        <v>4607091389753</v>
      </c>
      <c r="E384" s="359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2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2"/>
      <c r="P384" s="362"/>
      <c r="Q384" s="362"/>
      <c r="R384" s="359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524</v>
      </c>
      <c r="B385" s="54" t="s">
        <v>525</v>
      </c>
      <c r="C385" s="31">
        <v>4301031174</v>
      </c>
      <c r="D385" s="358">
        <v>4607091389760</v>
      </c>
      <c r="E385" s="359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0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2"/>
      <c r="P385" s="362"/>
      <c r="Q385" s="362"/>
      <c r="R385" s="359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526</v>
      </c>
      <c r="B386" s="54" t="s">
        <v>527</v>
      </c>
      <c r="C386" s="31">
        <v>4301031175</v>
      </c>
      <c r="D386" s="358">
        <v>4607091389746</v>
      </c>
      <c r="E386" s="359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2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2"/>
      <c r="P386" s="362"/>
      <c r="Q386" s="362"/>
      <c r="R386" s="359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528</v>
      </c>
      <c r="B387" s="54" t="s">
        <v>529</v>
      </c>
      <c r="C387" s="31">
        <v>4301031236</v>
      </c>
      <c r="D387" s="358">
        <v>4680115882928</v>
      </c>
      <c r="E387" s="359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2"/>
      <c r="P387" s="362"/>
      <c r="Q387" s="362"/>
      <c r="R387" s="359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530</v>
      </c>
      <c r="B388" s="54" t="s">
        <v>531</v>
      </c>
      <c r="C388" s="31">
        <v>4301031257</v>
      </c>
      <c r="D388" s="358">
        <v>4680115883147</v>
      </c>
      <c r="E388" s="359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2"/>
      <c r="P388" s="362"/>
      <c r="Q388" s="362"/>
      <c r="R388" s="359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532</v>
      </c>
      <c r="B389" s="54" t="s">
        <v>533</v>
      </c>
      <c r="C389" s="31">
        <v>4301031178</v>
      </c>
      <c r="D389" s="358">
        <v>4607091384338</v>
      </c>
      <c r="E389" s="359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2"/>
      <c r="P389" s="362"/>
      <c r="Q389" s="362"/>
      <c r="R389" s="359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534</v>
      </c>
      <c r="B390" s="54" t="s">
        <v>535</v>
      </c>
      <c r="C390" s="31">
        <v>4301031254</v>
      </c>
      <c r="D390" s="358">
        <v>4680115883154</v>
      </c>
      <c r="E390" s="359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2"/>
      <c r="P390" s="362"/>
      <c r="Q390" s="362"/>
      <c r="R390" s="359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hidden="1" customHeight="1" x14ac:dyDescent="0.25">
      <c r="A391" s="54" t="s">
        <v>536</v>
      </c>
      <c r="B391" s="54" t="s">
        <v>537</v>
      </c>
      <c r="C391" s="31">
        <v>4301031171</v>
      </c>
      <c r="D391" s="358">
        <v>4607091389524</v>
      </c>
      <c r="E391" s="359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2"/>
      <c r="P391" s="362"/>
      <c r="Q391" s="362"/>
      <c r="R391" s="359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538</v>
      </c>
      <c r="B392" s="54" t="s">
        <v>539</v>
      </c>
      <c r="C392" s="31">
        <v>4301031258</v>
      </c>
      <c r="D392" s="358">
        <v>4680115883161</v>
      </c>
      <c r="E392" s="359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6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2"/>
      <c r="P392" s="362"/>
      <c r="Q392" s="362"/>
      <c r="R392" s="359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540</v>
      </c>
      <c r="B393" s="54" t="s">
        <v>541</v>
      </c>
      <c r="C393" s="31">
        <v>4301031170</v>
      </c>
      <c r="D393" s="358">
        <v>4607091384345</v>
      </c>
      <c r="E393" s="359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2"/>
      <c r="P393" s="362"/>
      <c r="Q393" s="362"/>
      <c r="R393" s="359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542</v>
      </c>
      <c r="B394" s="54" t="s">
        <v>543</v>
      </c>
      <c r="C394" s="31">
        <v>4301031256</v>
      </c>
      <c r="D394" s="358">
        <v>4680115883178</v>
      </c>
      <c r="E394" s="359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2"/>
      <c r="P394" s="362"/>
      <c r="Q394" s="362"/>
      <c r="R394" s="359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544</v>
      </c>
      <c r="B395" s="54" t="s">
        <v>545</v>
      </c>
      <c r="C395" s="31">
        <v>4301031172</v>
      </c>
      <c r="D395" s="358">
        <v>4607091389531</v>
      </c>
      <c r="E395" s="359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2"/>
      <c r="P395" s="362"/>
      <c r="Q395" s="362"/>
      <c r="R395" s="359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546</v>
      </c>
      <c r="B396" s="54" t="s">
        <v>547</v>
      </c>
      <c r="C396" s="31">
        <v>4301031255</v>
      </c>
      <c r="D396" s="358">
        <v>4680115883185</v>
      </c>
      <c r="E396" s="359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2"/>
      <c r="P396" s="362"/>
      <c r="Q396" s="362"/>
      <c r="R396" s="359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idden="1" x14ac:dyDescent="0.2">
      <c r="A397" s="35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57"/>
      <c r="N397" s="352" t="s">
        <v>65</v>
      </c>
      <c r="O397" s="353"/>
      <c r="P397" s="353"/>
      <c r="Q397" s="353"/>
      <c r="R397" s="353"/>
      <c r="S397" s="353"/>
      <c r="T397" s="354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57"/>
      <c r="N398" s="352" t="s">
        <v>65</v>
      </c>
      <c r="O398" s="353"/>
      <c r="P398" s="353"/>
      <c r="Q398" s="353"/>
      <c r="R398" s="353"/>
      <c r="S398" s="353"/>
      <c r="T398" s="354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hidden="1" customHeight="1" x14ac:dyDescent="0.25">
      <c r="A399" s="360" t="s">
        <v>67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44"/>
      <c r="Z399" s="344"/>
    </row>
    <row r="400" spans="1:53" ht="27" hidden="1" customHeight="1" x14ac:dyDescent="0.25">
      <c r="A400" s="54" t="s">
        <v>548</v>
      </c>
      <c r="B400" s="54" t="s">
        <v>549</v>
      </c>
      <c r="C400" s="31">
        <v>4301051258</v>
      </c>
      <c r="D400" s="358">
        <v>4607091389685</v>
      </c>
      <c r="E400" s="359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2"/>
      <c r="P400" s="362"/>
      <c r="Q400" s="362"/>
      <c r="R400" s="359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550</v>
      </c>
      <c r="B401" s="54" t="s">
        <v>551</v>
      </c>
      <c r="C401" s="31">
        <v>4301051431</v>
      </c>
      <c r="D401" s="358">
        <v>4607091389654</v>
      </c>
      <c r="E401" s="359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2"/>
      <c r="P401" s="362"/>
      <c r="Q401" s="362"/>
      <c r="R401" s="359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552</v>
      </c>
      <c r="B402" s="54" t="s">
        <v>553</v>
      </c>
      <c r="C402" s="31">
        <v>4301051284</v>
      </c>
      <c r="D402" s="358">
        <v>4607091384352</v>
      </c>
      <c r="E402" s="359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2"/>
      <c r="P402" s="362"/>
      <c r="Q402" s="362"/>
      <c r="R402" s="359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554</v>
      </c>
      <c r="B403" s="54" t="s">
        <v>555</v>
      </c>
      <c r="C403" s="31">
        <v>4301051257</v>
      </c>
      <c r="D403" s="358">
        <v>4607091389661</v>
      </c>
      <c r="E403" s="359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5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2"/>
      <c r="P403" s="362"/>
      <c r="Q403" s="362"/>
      <c r="R403" s="359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5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57"/>
      <c r="N404" s="352" t="s">
        <v>65</v>
      </c>
      <c r="O404" s="353"/>
      <c r="P404" s="353"/>
      <c r="Q404" s="353"/>
      <c r="R404" s="353"/>
      <c r="S404" s="353"/>
      <c r="T404" s="354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hidden="1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57"/>
      <c r="N405" s="352" t="s">
        <v>65</v>
      </c>
      <c r="O405" s="353"/>
      <c r="P405" s="353"/>
      <c r="Q405" s="353"/>
      <c r="R405" s="353"/>
      <c r="S405" s="353"/>
      <c r="T405" s="354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hidden="1" customHeight="1" x14ac:dyDescent="0.25">
      <c r="A406" s="360" t="s">
        <v>200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44"/>
      <c r="Z406" s="344"/>
    </row>
    <row r="407" spans="1:53" ht="27" hidden="1" customHeight="1" x14ac:dyDescent="0.25">
      <c r="A407" s="54" t="s">
        <v>556</v>
      </c>
      <c r="B407" s="54" t="s">
        <v>557</v>
      </c>
      <c r="C407" s="31">
        <v>4301060352</v>
      </c>
      <c r="D407" s="358">
        <v>4680115881648</v>
      </c>
      <c r="E407" s="359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2"/>
      <c r="P407" s="362"/>
      <c r="Q407" s="362"/>
      <c r="R407" s="359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55"/>
      <c r="B408" s="356"/>
      <c r="C408" s="356"/>
      <c r="D408" s="356"/>
      <c r="E408" s="356"/>
      <c r="F408" s="356"/>
      <c r="G408" s="356"/>
      <c r="H408" s="356"/>
      <c r="I408" s="356"/>
      <c r="J408" s="356"/>
      <c r="K408" s="356"/>
      <c r="L408" s="356"/>
      <c r="M408" s="357"/>
      <c r="N408" s="352" t="s">
        <v>65</v>
      </c>
      <c r="O408" s="353"/>
      <c r="P408" s="353"/>
      <c r="Q408" s="353"/>
      <c r="R408" s="353"/>
      <c r="S408" s="353"/>
      <c r="T408" s="354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hidden="1" x14ac:dyDescent="0.2">
      <c r="A409" s="356"/>
      <c r="B409" s="356"/>
      <c r="C409" s="356"/>
      <c r="D409" s="356"/>
      <c r="E409" s="356"/>
      <c r="F409" s="356"/>
      <c r="G409" s="356"/>
      <c r="H409" s="356"/>
      <c r="I409" s="356"/>
      <c r="J409" s="356"/>
      <c r="K409" s="356"/>
      <c r="L409" s="356"/>
      <c r="M409" s="357"/>
      <c r="N409" s="352" t="s">
        <v>65</v>
      </c>
      <c r="O409" s="353"/>
      <c r="P409" s="353"/>
      <c r="Q409" s="353"/>
      <c r="R409" s="353"/>
      <c r="S409" s="353"/>
      <c r="T409" s="354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hidden="1" customHeight="1" x14ac:dyDescent="0.25">
      <c r="A410" s="360" t="s">
        <v>82</v>
      </c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56"/>
      <c r="N410" s="356"/>
      <c r="O410" s="356"/>
      <c r="P410" s="356"/>
      <c r="Q410" s="356"/>
      <c r="R410" s="356"/>
      <c r="S410" s="356"/>
      <c r="T410" s="356"/>
      <c r="U410" s="356"/>
      <c r="V410" s="356"/>
      <c r="W410" s="356"/>
      <c r="X410" s="356"/>
      <c r="Y410" s="344"/>
      <c r="Z410" s="344"/>
    </row>
    <row r="411" spans="1:53" ht="27" hidden="1" customHeight="1" x14ac:dyDescent="0.25">
      <c r="A411" s="54" t="s">
        <v>558</v>
      </c>
      <c r="B411" s="54" t="s">
        <v>559</v>
      </c>
      <c r="C411" s="31">
        <v>4301032045</v>
      </c>
      <c r="D411" s="358">
        <v>4680115884335</v>
      </c>
      <c r="E411" s="359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2"/>
      <c r="P411" s="362"/>
      <c r="Q411" s="362"/>
      <c r="R411" s="359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hidden="1" customHeight="1" x14ac:dyDescent="0.25">
      <c r="A412" s="54" t="s">
        <v>562</v>
      </c>
      <c r="B412" s="54" t="s">
        <v>563</v>
      </c>
      <c r="C412" s="31">
        <v>4301032047</v>
      </c>
      <c r="D412" s="358">
        <v>4680115884342</v>
      </c>
      <c r="E412" s="359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2"/>
      <c r="P412" s="362"/>
      <c r="Q412" s="362"/>
      <c r="R412" s="359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564</v>
      </c>
      <c r="B413" s="54" t="s">
        <v>565</v>
      </c>
      <c r="C413" s="31">
        <v>4301170011</v>
      </c>
      <c r="D413" s="358">
        <v>4680115884113</v>
      </c>
      <c r="E413" s="359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69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2"/>
      <c r="P413" s="362"/>
      <c r="Q413" s="362"/>
      <c r="R413" s="359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idden="1" x14ac:dyDescent="0.2">
      <c r="A414" s="355"/>
      <c r="B414" s="356"/>
      <c r="C414" s="356"/>
      <c r="D414" s="356"/>
      <c r="E414" s="356"/>
      <c r="F414" s="356"/>
      <c r="G414" s="356"/>
      <c r="H414" s="356"/>
      <c r="I414" s="356"/>
      <c r="J414" s="356"/>
      <c r="K414" s="356"/>
      <c r="L414" s="356"/>
      <c r="M414" s="357"/>
      <c r="N414" s="352" t="s">
        <v>65</v>
      </c>
      <c r="O414" s="353"/>
      <c r="P414" s="353"/>
      <c r="Q414" s="353"/>
      <c r="R414" s="353"/>
      <c r="S414" s="353"/>
      <c r="T414" s="354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hidden="1" x14ac:dyDescent="0.2">
      <c r="A415" s="356"/>
      <c r="B415" s="356"/>
      <c r="C415" s="356"/>
      <c r="D415" s="356"/>
      <c r="E415" s="356"/>
      <c r="F415" s="356"/>
      <c r="G415" s="356"/>
      <c r="H415" s="356"/>
      <c r="I415" s="356"/>
      <c r="J415" s="356"/>
      <c r="K415" s="356"/>
      <c r="L415" s="356"/>
      <c r="M415" s="357"/>
      <c r="N415" s="352" t="s">
        <v>65</v>
      </c>
      <c r="O415" s="353"/>
      <c r="P415" s="353"/>
      <c r="Q415" s="353"/>
      <c r="R415" s="353"/>
      <c r="S415" s="353"/>
      <c r="T415" s="354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hidden="1" customHeight="1" x14ac:dyDescent="0.25">
      <c r="A416" s="406" t="s">
        <v>566</v>
      </c>
      <c r="B416" s="356"/>
      <c r="C416" s="356"/>
      <c r="D416" s="356"/>
      <c r="E416" s="356"/>
      <c r="F416" s="356"/>
      <c r="G416" s="356"/>
      <c r="H416" s="356"/>
      <c r="I416" s="356"/>
      <c r="J416" s="356"/>
      <c r="K416" s="356"/>
      <c r="L416" s="356"/>
      <c r="M416" s="356"/>
      <c r="N416" s="356"/>
      <c r="O416" s="356"/>
      <c r="P416" s="356"/>
      <c r="Q416" s="356"/>
      <c r="R416" s="356"/>
      <c r="S416" s="356"/>
      <c r="T416" s="356"/>
      <c r="U416" s="356"/>
      <c r="V416" s="356"/>
      <c r="W416" s="356"/>
      <c r="X416" s="356"/>
      <c r="Y416" s="343"/>
      <c r="Z416" s="343"/>
    </row>
    <row r="417" spans="1:53" ht="14.25" hidden="1" customHeight="1" x14ac:dyDescent="0.25">
      <c r="A417" s="360" t="s">
        <v>96</v>
      </c>
      <c r="B417" s="356"/>
      <c r="C417" s="356"/>
      <c r="D417" s="356"/>
      <c r="E417" s="356"/>
      <c r="F417" s="356"/>
      <c r="G417" s="356"/>
      <c r="H417" s="356"/>
      <c r="I417" s="356"/>
      <c r="J417" s="356"/>
      <c r="K417" s="356"/>
      <c r="L417" s="356"/>
      <c r="M417" s="356"/>
      <c r="N417" s="356"/>
      <c r="O417" s="356"/>
      <c r="P417" s="356"/>
      <c r="Q417" s="356"/>
      <c r="R417" s="356"/>
      <c r="S417" s="356"/>
      <c r="T417" s="356"/>
      <c r="U417" s="356"/>
      <c r="V417" s="356"/>
      <c r="W417" s="356"/>
      <c r="X417" s="356"/>
      <c r="Y417" s="344"/>
      <c r="Z417" s="344"/>
    </row>
    <row r="418" spans="1:53" ht="27" hidden="1" customHeight="1" x14ac:dyDescent="0.25">
      <c r="A418" s="54" t="s">
        <v>567</v>
      </c>
      <c r="B418" s="54" t="s">
        <v>568</v>
      </c>
      <c r="C418" s="31">
        <v>4301020214</v>
      </c>
      <c r="D418" s="358">
        <v>4607091389388</v>
      </c>
      <c r="E418" s="359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2"/>
      <c r="P418" s="362"/>
      <c r="Q418" s="362"/>
      <c r="R418" s="359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569</v>
      </c>
      <c r="B419" s="54" t="s">
        <v>570</v>
      </c>
      <c r="C419" s="31">
        <v>4301020185</v>
      </c>
      <c r="D419" s="358">
        <v>4607091389364</v>
      </c>
      <c r="E419" s="359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2"/>
      <c r="P419" s="362"/>
      <c r="Q419" s="362"/>
      <c r="R419" s="359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hidden="1" x14ac:dyDescent="0.2">
      <c r="A420" s="35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57"/>
      <c r="N420" s="352" t="s">
        <v>65</v>
      </c>
      <c r="O420" s="353"/>
      <c r="P420" s="353"/>
      <c r="Q420" s="353"/>
      <c r="R420" s="353"/>
      <c r="S420" s="353"/>
      <c r="T420" s="354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57"/>
      <c r="N421" s="352" t="s">
        <v>65</v>
      </c>
      <c r="O421" s="353"/>
      <c r="P421" s="353"/>
      <c r="Q421" s="353"/>
      <c r="R421" s="353"/>
      <c r="S421" s="353"/>
      <c r="T421" s="354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hidden="1" customHeight="1" x14ac:dyDescent="0.25">
      <c r="A422" s="360" t="s">
        <v>59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44"/>
      <c r="Z422" s="344"/>
    </row>
    <row r="423" spans="1:53" ht="27" hidden="1" customHeight="1" x14ac:dyDescent="0.25">
      <c r="A423" s="54" t="s">
        <v>571</v>
      </c>
      <c r="B423" s="54" t="s">
        <v>572</v>
      </c>
      <c r="C423" s="31">
        <v>4301031212</v>
      </c>
      <c r="D423" s="358">
        <v>4607091389739</v>
      </c>
      <c r="E423" s="359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2"/>
      <c r="P423" s="362"/>
      <c r="Q423" s="362"/>
      <c r="R423" s="359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573</v>
      </c>
      <c r="B424" s="54" t="s">
        <v>574</v>
      </c>
      <c r="C424" s="31">
        <v>4301031247</v>
      </c>
      <c r="D424" s="358">
        <v>4680115883048</v>
      </c>
      <c r="E424" s="359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2"/>
      <c r="P424" s="362"/>
      <c r="Q424" s="362"/>
      <c r="R424" s="359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575</v>
      </c>
      <c r="B425" s="54" t="s">
        <v>576</v>
      </c>
      <c r="C425" s="31">
        <v>4301031176</v>
      </c>
      <c r="D425" s="358">
        <v>4607091389425</v>
      </c>
      <c r="E425" s="359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2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2"/>
      <c r="P425" s="362"/>
      <c r="Q425" s="362"/>
      <c r="R425" s="359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577</v>
      </c>
      <c r="B426" s="54" t="s">
        <v>578</v>
      </c>
      <c r="C426" s="31">
        <v>4301031215</v>
      </c>
      <c r="D426" s="358">
        <v>4680115882911</v>
      </c>
      <c r="E426" s="359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56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2"/>
      <c r="P426" s="362"/>
      <c r="Q426" s="362"/>
      <c r="R426" s="359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579</v>
      </c>
      <c r="B427" s="54" t="s">
        <v>580</v>
      </c>
      <c r="C427" s="31">
        <v>4301031167</v>
      </c>
      <c r="D427" s="358">
        <v>4680115880771</v>
      </c>
      <c r="E427" s="359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4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2"/>
      <c r="P427" s="362"/>
      <c r="Q427" s="362"/>
      <c r="R427" s="359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581</v>
      </c>
      <c r="B428" s="54" t="s">
        <v>582</v>
      </c>
      <c r="C428" s="31">
        <v>4301031173</v>
      </c>
      <c r="D428" s="358">
        <v>4607091389500</v>
      </c>
      <c r="E428" s="359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7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2"/>
      <c r="P428" s="362"/>
      <c r="Q428" s="362"/>
      <c r="R428" s="359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583</v>
      </c>
      <c r="B429" s="54" t="s">
        <v>584</v>
      </c>
      <c r="C429" s="31">
        <v>4301031103</v>
      </c>
      <c r="D429" s="358">
        <v>4680115881983</v>
      </c>
      <c r="E429" s="359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5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2"/>
      <c r="P429" s="362"/>
      <c r="Q429" s="362"/>
      <c r="R429" s="359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idden="1" x14ac:dyDescent="0.2">
      <c r="A430" s="355"/>
      <c r="B430" s="356"/>
      <c r="C430" s="356"/>
      <c r="D430" s="356"/>
      <c r="E430" s="356"/>
      <c r="F430" s="356"/>
      <c r="G430" s="356"/>
      <c r="H430" s="356"/>
      <c r="I430" s="356"/>
      <c r="J430" s="356"/>
      <c r="K430" s="356"/>
      <c r="L430" s="356"/>
      <c r="M430" s="357"/>
      <c r="N430" s="352" t="s">
        <v>65</v>
      </c>
      <c r="O430" s="353"/>
      <c r="P430" s="353"/>
      <c r="Q430" s="353"/>
      <c r="R430" s="353"/>
      <c r="S430" s="353"/>
      <c r="T430" s="354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hidden="1" x14ac:dyDescent="0.2">
      <c r="A431" s="356"/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7"/>
      <c r="N431" s="352" t="s">
        <v>65</v>
      </c>
      <c r="O431" s="353"/>
      <c r="P431" s="353"/>
      <c r="Q431" s="353"/>
      <c r="R431" s="353"/>
      <c r="S431" s="353"/>
      <c r="T431" s="354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hidden="1" customHeight="1" x14ac:dyDescent="0.25">
      <c r="A432" s="360" t="s">
        <v>82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44"/>
      <c r="Z432" s="344"/>
    </row>
    <row r="433" spans="1:53" ht="27" hidden="1" customHeight="1" x14ac:dyDescent="0.25">
      <c r="A433" s="54" t="s">
        <v>585</v>
      </c>
      <c r="B433" s="54" t="s">
        <v>586</v>
      </c>
      <c r="C433" s="31">
        <v>4301032046</v>
      </c>
      <c r="D433" s="358">
        <v>4680115884359</v>
      </c>
      <c r="E433" s="359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2"/>
      <c r="P433" s="362"/>
      <c r="Q433" s="362"/>
      <c r="R433" s="359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hidden="1" customHeight="1" x14ac:dyDescent="0.25">
      <c r="A434" s="54" t="s">
        <v>587</v>
      </c>
      <c r="B434" s="54" t="s">
        <v>588</v>
      </c>
      <c r="C434" s="31">
        <v>4301040358</v>
      </c>
      <c r="D434" s="358">
        <v>4680115884571</v>
      </c>
      <c r="E434" s="359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7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2"/>
      <c r="P434" s="362"/>
      <c r="Q434" s="362"/>
      <c r="R434" s="359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idden="1" x14ac:dyDescent="0.2">
      <c r="A435" s="355"/>
      <c r="B435" s="356"/>
      <c r="C435" s="356"/>
      <c r="D435" s="356"/>
      <c r="E435" s="356"/>
      <c r="F435" s="356"/>
      <c r="G435" s="356"/>
      <c r="H435" s="356"/>
      <c r="I435" s="356"/>
      <c r="J435" s="356"/>
      <c r="K435" s="356"/>
      <c r="L435" s="356"/>
      <c r="M435" s="357"/>
      <c r="N435" s="352" t="s">
        <v>65</v>
      </c>
      <c r="O435" s="353"/>
      <c r="P435" s="353"/>
      <c r="Q435" s="353"/>
      <c r="R435" s="353"/>
      <c r="S435" s="353"/>
      <c r="T435" s="354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hidden="1" x14ac:dyDescent="0.2">
      <c r="A436" s="356"/>
      <c r="B436" s="356"/>
      <c r="C436" s="356"/>
      <c r="D436" s="356"/>
      <c r="E436" s="356"/>
      <c r="F436" s="356"/>
      <c r="G436" s="356"/>
      <c r="H436" s="356"/>
      <c r="I436" s="356"/>
      <c r="J436" s="356"/>
      <c r="K436" s="356"/>
      <c r="L436" s="356"/>
      <c r="M436" s="357"/>
      <c r="N436" s="352" t="s">
        <v>65</v>
      </c>
      <c r="O436" s="353"/>
      <c r="P436" s="353"/>
      <c r="Q436" s="353"/>
      <c r="R436" s="353"/>
      <c r="S436" s="353"/>
      <c r="T436" s="354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hidden="1" customHeight="1" x14ac:dyDescent="0.25">
      <c r="A437" s="360" t="s">
        <v>91</v>
      </c>
      <c r="B437" s="356"/>
      <c r="C437" s="356"/>
      <c r="D437" s="356"/>
      <c r="E437" s="356"/>
      <c r="F437" s="356"/>
      <c r="G437" s="356"/>
      <c r="H437" s="356"/>
      <c r="I437" s="356"/>
      <c r="J437" s="356"/>
      <c r="K437" s="356"/>
      <c r="L437" s="356"/>
      <c r="M437" s="356"/>
      <c r="N437" s="356"/>
      <c r="O437" s="356"/>
      <c r="P437" s="356"/>
      <c r="Q437" s="356"/>
      <c r="R437" s="356"/>
      <c r="S437" s="356"/>
      <c r="T437" s="356"/>
      <c r="U437" s="356"/>
      <c r="V437" s="356"/>
      <c r="W437" s="356"/>
      <c r="X437" s="356"/>
      <c r="Y437" s="344"/>
      <c r="Z437" s="344"/>
    </row>
    <row r="438" spans="1:53" ht="27" hidden="1" customHeight="1" x14ac:dyDescent="0.25">
      <c r="A438" s="54" t="s">
        <v>589</v>
      </c>
      <c r="B438" s="54" t="s">
        <v>590</v>
      </c>
      <c r="C438" s="31">
        <v>4301170010</v>
      </c>
      <c r="D438" s="358">
        <v>4680115884090</v>
      </c>
      <c r="E438" s="359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2"/>
      <c r="P438" s="362"/>
      <c r="Q438" s="362"/>
      <c r="R438" s="359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55"/>
      <c r="B439" s="356"/>
      <c r="C439" s="356"/>
      <c r="D439" s="356"/>
      <c r="E439" s="356"/>
      <c r="F439" s="356"/>
      <c r="G439" s="356"/>
      <c r="H439" s="356"/>
      <c r="I439" s="356"/>
      <c r="J439" s="356"/>
      <c r="K439" s="356"/>
      <c r="L439" s="356"/>
      <c r="M439" s="357"/>
      <c r="N439" s="352" t="s">
        <v>65</v>
      </c>
      <c r="O439" s="353"/>
      <c r="P439" s="353"/>
      <c r="Q439" s="353"/>
      <c r="R439" s="353"/>
      <c r="S439" s="353"/>
      <c r="T439" s="354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hidden="1" x14ac:dyDescent="0.2">
      <c r="A440" s="356"/>
      <c r="B440" s="356"/>
      <c r="C440" s="356"/>
      <c r="D440" s="356"/>
      <c r="E440" s="356"/>
      <c r="F440" s="356"/>
      <c r="G440" s="356"/>
      <c r="H440" s="356"/>
      <c r="I440" s="356"/>
      <c r="J440" s="356"/>
      <c r="K440" s="356"/>
      <c r="L440" s="356"/>
      <c r="M440" s="357"/>
      <c r="N440" s="352" t="s">
        <v>65</v>
      </c>
      <c r="O440" s="353"/>
      <c r="P440" s="353"/>
      <c r="Q440" s="353"/>
      <c r="R440" s="353"/>
      <c r="S440" s="353"/>
      <c r="T440" s="354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hidden="1" customHeight="1" x14ac:dyDescent="0.25">
      <c r="A441" s="360" t="s">
        <v>591</v>
      </c>
      <c r="B441" s="356"/>
      <c r="C441" s="356"/>
      <c r="D441" s="356"/>
      <c r="E441" s="356"/>
      <c r="F441" s="356"/>
      <c r="G441" s="356"/>
      <c r="H441" s="356"/>
      <c r="I441" s="356"/>
      <c r="J441" s="356"/>
      <c r="K441" s="356"/>
      <c r="L441" s="356"/>
      <c r="M441" s="356"/>
      <c r="N441" s="356"/>
      <c r="O441" s="356"/>
      <c r="P441" s="356"/>
      <c r="Q441" s="356"/>
      <c r="R441" s="356"/>
      <c r="S441" s="356"/>
      <c r="T441" s="356"/>
      <c r="U441" s="356"/>
      <c r="V441" s="356"/>
      <c r="W441" s="356"/>
      <c r="X441" s="356"/>
      <c r="Y441" s="344"/>
      <c r="Z441" s="344"/>
    </row>
    <row r="442" spans="1:53" ht="27" hidden="1" customHeight="1" x14ac:dyDescent="0.25">
      <c r="A442" s="54" t="s">
        <v>592</v>
      </c>
      <c r="B442" s="54" t="s">
        <v>593</v>
      </c>
      <c r="C442" s="31">
        <v>4301040357</v>
      </c>
      <c r="D442" s="358">
        <v>4680115884564</v>
      </c>
      <c r="E442" s="359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2"/>
      <c r="P442" s="362"/>
      <c r="Q442" s="362"/>
      <c r="R442" s="359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hidden="1" x14ac:dyDescent="0.2">
      <c r="A443" s="355"/>
      <c r="B443" s="356"/>
      <c r="C443" s="356"/>
      <c r="D443" s="356"/>
      <c r="E443" s="356"/>
      <c r="F443" s="356"/>
      <c r="G443" s="356"/>
      <c r="H443" s="356"/>
      <c r="I443" s="356"/>
      <c r="J443" s="356"/>
      <c r="K443" s="356"/>
      <c r="L443" s="356"/>
      <c r="M443" s="357"/>
      <c r="N443" s="352" t="s">
        <v>65</v>
      </c>
      <c r="O443" s="353"/>
      <c r="P443" s="353"/>
      <c r="Q443" s="353"/>
      <c r="R443" s="353"/>
      <c r="S443" s="353"/>
      <c r="T443" s="354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hidden="1" x14ac:dyDescent="0.2">
      <c r="A444" s="356"/>
      <c r="B444" s="356"/>
      <c r="C444" s="356"/>
      <c r="D444" s="356"/>
      <c r="E444" s="356"/>
      <c r="F444" s="356"/>
      <c r="G444" s="356"/>
      <c r="H444" s="356"/>
      <c r="I444" s="356"/>
      <c r="J444" s="356"/>
      <c r="K444" s="356"/>
      <c r="L444" s="356"/>
      <c r="M444" s="357"/>
      <c r="N444" s="352" t="s">
        <v>65</v>
      </c>
      <c r="O444" s="353"/>
      <c r="P444" s="353"/>
      <c r="Q444" s="353"/>
      <c r="R444" s="353"/>
      <c r="S444" s="353"/>
      <c r="T444" s="354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hidden="1" customHeight="1" x14ac:dyDescent="0.2">
      <c r="A445" s="363" t="s">
        <v>594</v>
      </c>
      <c r="B445" s="364"/>
      <c r="C445" s="364"/>
      <c r="D445" s="364"/>
      <c r="E445" s="364"/>
      <c r="F445" s="364"/>
      <c r="G445" s="364"/>
      <c r="H445" s="364"/>
      <c r="I445" s="364"/>
      <c r="J445" s="364"/>
      <c r="K445" s="364"/>
      <c r="L445" s="364"/>
      <c r="M445" s="364"/>
      <c r="N445" s="364"/>
      <c r="O445" s="364"/>
      <c r="P445" s="364"/>
      <c r="Q445" s="364"/>
      <c r="R445" s="364"/>
      <c r="S445" s="364"/>
      <c r="T445" s="364"/>
      <c r="U445" s="364"/>
      <c r="V445" s="364"/>
      <c r="W445" s="364"/>
      <c r="X445" s="364"/>
      <c r="Y445" s="48"/>
      <c r="Z445" s="48"/>
    </row>
    <row r="446" spans="1:53" ht="16.5" hidden="1" customHeight="1" x14ac:dyDescent="0.25">
      <c r="A446" s="406" t="s">
        <v>594</v>
      </c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56"/>
      <c r="N446" s="356"/>
      <c r="O446" s="356"/>
      <c r="P446" s="356"/>
      <c r="Q446" s="356"/>
      <c r="R446" s="356"/>
      <c r="S446" s="356"/>
      <c r="T446" s="356"/>
      <c r="U446" s="356"/>
      <c r="V446" s="356"/>
      <c r="W446" s="356"/>
      <c r="X446" s="356"/>
      <c r="Y446" s="343"/>
      <c r="Z446" s="343"/>
    </row>
    <row r="447" spans="1:53" ht="14.25" hidden="1" customHeight="1" x14ac:dyDescent="0.25">
      <c r="A447" s="360" t="s">
        <v>104</v>
      </c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56"/>
      <c r="N447" s="356"/>
      <c r="O447" s="356"/>
      <c r="P447" s="356"/>
      <c r="Q447" s="356"/>
      <c r="R447" s="356"/>
      <c r="S447" s="356"/>
      <c r="T447" s="356"/>
      <c r="U447" s="356"/>
      <c r="V447" s="356"/>
      <c r="W447" s="356"/>
      <c r="X447" s="356"/>
      <c r="Y447" s="344"/>
      <c r="Z447" s="344"/>
    </row>
    <row r="448" spans="1:53" ht="27" hidden="1" customHeight="1" x14ac:dyDescent="0.25">
      <c r="A448" s="54" t="s">
        <v>595</v>
      </c>
      <c r="B448" s="54" t="s">
        <v>596</v>
      </c>
      <c r="C448" s="31">
        <v>4301011795</v>
      </c>
      <c r="D448" s="358">
        <v>4607091389067</v>
      </c>
      <c r="E448" s="359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59" t="s">
        <v>597</v>
      </c>
      <c r="O448" s="362"/>
      <c r="P448" s="362"/>
      <c r="Q448" s="362"/>
      <c r="R448" s="359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hidden="1" customHeight="1" x14ac:dyDescent="0.25">
      <c r="A449" s="54" t="s">
        <v>598</v>
      </c>
      <c r="B449" s="54" t="s">
        <v>599</v>
      </c>
      <c r="C449" s="31">
        <v>4301011779</v>
      </c>
      <c r="D449" s="358">
        <v>4607091383522</v>
      </c>
      <c r="E449" s="359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23" t="s">
        <v>600</v>
      </c>
      <c r="O449" s="362"/>
      <c r="P449" s="362"/>
      <c r="Q449" s="362"/>
      <c r="R449" s="359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hidden="1" customHeight="1" x14ac:dyDescent="0.25">
      <c r="A450" s="54" t="s">
        <v>601</v>
      </c>
      <c r="B450" s="54" t="s">
        <v>602</v>
      </c>
      <c r="C450" s="31">
        <v>4301011785</v>
      </c>
      <c r="D450" s="358">
        <v>4607091384437</v>
      </c>
      <c r="E450" s="359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31" t="s">
        <v>603</v>
      </c>
      <c r="O450" s="362"/>
      <c r="P450" s="362"/>
      <c r="Q450" s="362"/>
      <c r="R450" s="359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604</v>
      </c>
      <c r="B451" s="54" t="s">
        <v>605</v>
      </c>
      <c r="C451" s="31">
        <v>4301011774</v>
      </c>
      <c r="D451" s="358">
        <v>4680115884502</v>
      </c>
      <c r="E451" s="359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5" t="s">
        <v>606</v>
      </c>
      <c r="O451" s="362"/>
      <c r="P451" s="362"/>
      <c r="Q451" s="362"/>
      <c r="R451" s="359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607</v>
      </c>
      <c r="B452" s="54" t="s">
        <v>608</v>
      </c>
      <c r="C452" s="31">
        <v>4301011771</v>
      </c>
      <c r="D452" s="358">
        <v>4607091389104</v>
      </c>
      <c r="E452" s="359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0" t="s">
        <v>609</v>
      </c>
      <c r="O452" s="362"/>
      <c r="P452" s="362"/>
      <c r="Q452" s="362"/>
      <c r="R452" s="359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hidden="1" customHeight="1" x14ac:dyDescent="0.25">
      <c r="A453" s="54" t="s">
        <v>610</v>
      </c>
      <c r="B453" s="54" t="s">
        <v>611</v>
      </c>
      <c r="C453" s="31">
        <v>4301011799</v>
      </c>
      <c r="D453" s="358">
        <v>4680115884519</v>
      </c>
      <c r="E453" s="359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7" t="s">
        <v>612</v>
      </c>
      <c r="O453" s="362"/>
      <c r="P453" s="362"/>
      <c r="Q453" s="362"/>
      <c r="R453" s="359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613</v>
      </c>
      <c r="B454" s="54" t="s">
        <v>614</v>
      </c>
      <c r="C454" s="31">
        <v>4301011778</v>
      </c>
      <c r="D454" s="358">
        <v>4680115880603</v>
      </c>
      <c r="E454" s="359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6" t="s">
        <v>615</v>
      </c>
      <c r="O454" s="362"/>
      <c r="P454" s="362"/>
      <c r="Q454" s="362"/>
      <c r="R454" s="359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616</v>
      </c>
      <c r="B455" s="54" t="s">
        <v>617</v>
      </c>
      <c r="C455" s="31">
        <v>4301011775</v>
      </c>
      <c r="D455" s="358">
        <v>4607091389999</v>
      </c>
      <c r="E455" s="359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6" t="s">
        <v>618</v>
      </c>
      <c r="O455" s="362"/>
      <c r="P455" s="362"/>
      <c r="Q455" s="362"/>
      <c r="R455" s="359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4301011770</v>
      </c>
      <c r="D456" s="358">
        <v>4680115882782</v>
      </c>
      <c r="E456" s="359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32" t="s">
        <v>621</v>
      </c>
      <c r="O456" s="362"/>
      <c r="P456" s="362"/>
      <c r="Q456" s="362"/>
      <c r="R456" s="359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622</v>
      </c>
      <c r="B457" s="54" t="s">
        <v>623</v>
      </c>
      <c r="C457" s="31">
        <v>4301011190</v>
      </c>
      <c r="D457" s="358">
        <v>4607091389098</v>
      </c>
      <c r="E457" s="359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2"/>
      <c r="P457" s="362"/>
      <c r="Q457" s="362"/>
      <c r="R457" s="359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624</v>
      </c>
      <c r="B458" s="54" t="s">
        <v>625</v>
      </c>
      <c r="C458" s="31">
        <v>4301011784</v>
      </c>
      <c r="D458" s="358">
        <v>4607091389982</v>
      </c>
      <c r="E458" s="359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691" t="s">
        <v>626</v>
      </c>
      <c r="O458" s="362"/>
      <c r="P458" s="362"/>
      <c r="Q458" s="362"/>
      <c r="R458" s="359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idden="1" x14ac:dyDescent="0.2">
      <c r="A459" s="355"/>
      <c r="B459" s="356"/>
      <c r="C459" s="356"/>
      <c r="D459" s="356"/>
      <c r="E459" s="356"/>
      <c r="F459" s="356"/>
      <c r="G459" s="356"/>
      <c r="H459" s="356"/>
      <c r="I459" s="356"/>
      <c r="J459" s="356"/>
      <c r="K459" s="356"/>
      <c r="L459" s="356"/>
      <c r="M459" s="357"/>
      <c r="N459" s="352" t="s">
        <v>65</v>
      </c>
      <c r="O459" s="353"/>
      <c r="P459" s="353"/>
      <c r="Q459" s="353"/>
      <c r="R459" s="353"/>
      <c r="S459" s="353"/>
      <c r="T459" s="354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hidden="1" x14ac:dyDescent="0.2">
      <c r="A460" s="356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57"/>
      <c r="N460" s="352" t="s">
        <v>65</v>
      </c>
      <c r="O460" s="353"/>
      <c r="P460" s="353"/>
      <c r="Q460" s="353"/>
      <c r="R460" s="353"/>
      <c r="S460" s="353"/>
      <c r="T460" s="354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hidden="1" customHeight="1" x14ac:dyDescent="0.25">
      <c r="A461" s="360" t="s">
        <v>96</v>
      </c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56"/>
      <c r="N461" s="356"/>
      <c r="O461" s="356"/>
      <c r="P461" s="356"/>
      <c r="Q461" s="356"/>
      <c r="R461" s="356"/>
      <c r="S461" s="356"/>
      <c r="T461" s="356"/>
      <c r="U461" s="356"/>
      <c r="V461" s="356"/>
      <c r="W461" s="356"/>
      <c r="X461" s="356"/>
      <c r="Y461" s="344"/>
      <c r="Z461" s="344"/>
    </row>
    <row r="462" spans="1:53" ht="16.5" hidden="1" customHeight="1" x14ac:dyDescent="0.25">
      <c r="A462" s="54" t="s">
        <v>627</v>
      </c>
      <c r="B462" s="54" t="s">
        <v>628</v>
      </c>
      <c r="C462" s="31">
        <v>4301020222</v>
      </c>
      <c r="D462" s="358">
        <v>4607091388930</v>
      </c>
      <c r="E462" s="359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2"/>
      <c r="P462" s="362"/>
      <c r="Q462" s="362"/>
      <c r="R462" s="359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hidden="1" customHeight="1" x14ac:dyDescent="0.25">
      <c r="A463" s="54" t="s">
        <v>629</v>
      </c>
      <c r="B463" s="54" t="s">
        <v>630</v>
      </c>
      <c r="C463" s="31">
        <v>4301020206</v>
      </c>
      <c r="D463" s="358">
        <v>4680115880054</v>
      </c>
      <c r="E463" s="359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2"/>
      <c r="P463" s="362"/>
      <c r="Q463" s="362"/>
      <c r="R463" s="359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hidden="1" x14ac:dyDescent="0.2">
      <c r="A464" s="355"/>
      <c r="B464" s="356"/>
      <c r="C464" s="356"/>
      <c r="D464" s="356"/>
      <c r="E464" s="356"/>
      <c r="F464" s="356"/>
      <c r="G464" s="356"/>
      <c r="H464" s="356"/>
      <c r="I464" s="356"/>
      <c r="J464" s="356"/>
      <c r="K464" s="356"/>
      <c r="L464" s="356"/>
      <c r="M464" s="357"/>
      <c r="N464" s="352" t="s">
        <v>65</v>
      </c>
      <c r="O464" s="353"/>
      <c r="P464" s="353"/>
      <c r="Q464" s="353"/>
      <c r="R464" s="353"/>
      <c r="S464" s="353"/>
      <c r="T464" s="354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hidden="1" x14ac:dyDescent="0.2">
      <c r="A465" s="356"/>
      <c r="B465" s="356"/>
      <c r="C465" s="356"/>
      <c r="D465" s="356"/>
      <c r="E465" s="356"/>
      <c r="F465" s="356"/>
      <c r="G465" s="356"/>
      <c r="H465" s="356"/>
      <c r="I465" s="356"/>
      <c r="J465" s="356"/>
      <c r="K465" s="356"/>
      <c r="L465" s="356"/>
      <c r="M465" s="357"/>
      <c r="N465" s="352" t="s">
        <v>65</v>
      </c>
      <c r="O465" s="353"/>
      <c r="P465" s="353"/>
      <c r="Q465" s="353"/>
      <c r="R465" s="353"/>
      <c r="S465" s="353"/>
      <c r="T465" s="354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hidden="1" customHeight="1" x14ac:dyDescent="0.25">
      <c r="A466" s="360" t="s">
        <v>59</v>
      </c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56"/>
      <c r="N466" s="356"/>
      <c r="O466" s="356"/>
      <c r="P466" s="356"/>
      <c r="Q466" s="356"/>
      <c r="R466" s="356"/>
      <c r="S466" s="356"/>
      <c r="T466" s="356"/>
      <c r="U466" s="356"/>
      <c r="V466" s="356"/>
      <c r="W466" s="356"/>
      <c r="X466" s="356"/>
      <c r="Y466" s="344"/>
      <c r="Z466" s="344"/>
    </row>
    <row r="467" spans="1:53" ht="27" hidden="1" customHeight="1" x14ac:dyDescent="0.25">
      <c r="A467" s="54" t="s">
        <v>631</v>
      </c>
      <c r="B467" s="54" t="s">
        <v>632</v>
      </c>
      <c r="C467" s="31">
        <v>4301031252</v>
      </c>
      <c r="D467" s="358">
        <v>4680115883116</v>
      </c>
      <c r="E467" s="359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2"/>
      <c r="P467" s="362"/>
      <c r="Q467" s="362"/>
      <c r="R467" s="359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633</v>
      </c>
      <c r="B468" s="54" t="s">
        <v>634</v>
      </c>
      <c r="C468" s="31">
        <v>4301031248</v>
      </c>
      <c r="D468" s="358">
        <v>4680115883093</v>
      </c>
      <c r="E468" s="359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2"/>
      <c r="P468" s="362"/>
      <c r="Q468" s="362"/>
      <c r="R468" s="359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635</v>
      </c>
      <c r="B469" s="54" t="s">
        <v>636</v>
      </c>
      <c r="C469" s="31">
        <v>4301031250</v>
      </c>
      <c r="D469" s="358">
        <v>4680115883109</v>
      </c>
      <c r="E469" s="359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7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2"/>
      <c r="P469" s="362"/>
      <c r="Q469" s="362"/>
      <c r="R469" s="359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hidden="1" customHeight="1" x14ac:dyDescent="0.25">
      <c r="A470" s="54" t="s">
        <v>637</v>
      </c>
      <c r="B470" s="54" t="s">
        <v>638</v>
      </c>
      <c r="C470" s="31">
        <v>4301031249</v>
      </c>
      <c r="D470" s="358">
        <v>4680115882072</v>
      </c>
      <c r="E470" s="359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2"/>
      <c r="P470" s="362"/>
      <c r="Q470" s="362"/>
      <c r="R470" s="359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639</v>
      </c>
      <c r="B471" s="54" t="s">
        <v>640</v>
      </c>
      <c r="C471" s="31">
        <v>4301031251</v>
      </c>
      <c r="D471" s="358">
        <v>4680115882102</v>
      </c>
      <c r="E471" s="359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2"/>
      <c r="P471" s="362"/>
      <c r="Q471" s="362"/>
      <c r="R471" s="359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641</v>
      </c>
      <c r="B472" s="54" t="s">
        <v>642</v>
      </c>
      <c r="C472" s="31">
        <v>4301031253</v>
      </c>
      <c r="D472" s="358">
        <v>4680115882096</v>
      </c>
      <c r="E472" s="359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2"/>
      <c r="P472" s="362"/>
      <c r="Q472" s="362"/>
      <c r="R472" s="359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idden="1" x14ac:dyDescent="0.2">
      <c r="A473" s="355"/>
      <c r="B473" s="356"/>
      <c r="C473" s="356"/>
      <c r="D473" s="356"/>
      <c r="E473" s="356"/>
      <c r="F473" s="356"/>
      <c r="G473" s="356"/>
      <c r="H473" s="356"/>
      <c r="I473" s="356"/>
      <c r="J473" s="356"/>
      <c r="K473" s="356"/>
      <c r="L473" s="356"/>
      <c r="M473" s="357"/>
      <c r="N473" s="352" t="s">
        <v>65</v>
      </c>
      <c r="O473" s="353"/>
      <c r="P473" s="353"/>
      <c r="Q473" s="353"/>
      <c r="R473" s="353"/>
      <c r="S473" s="353"/>
      <c r="T473" s="354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hidden="1" x14ac:dyDescent="0.2">
      <c r="A474" s="356"/>
      <c r="B474" s="356"/>
      <c r="C474" s="356"/>
      <c r="D474" s="356"/>
      <c r="E474" s="356"/>
      <c r="F474" s="356"/>
      <c r="G474" s="356"/>
      <c r="H474" s="356"/>
      <c r="I474" s="356"/>
      <c r="J474" s="356"/>
      <c r="K474" s="356"/>
      <c r="L474" s="356"/>
      <c r="M474" s="357"/>
      <c r="N474" s="352" t="s">
        <v>65</v>
      </c>
      <c r="O474" s="353"/>
      <c r="P474" s="353"/>
      <c r="Q474" s="353"/>
      <c r="R474" s="353"/>
      <c r="S474" s="353"/>
      <c r="T474" s="354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hidden="1" customHeight="1" x14ac:dyDescent="0.25">
      <c r="A475" s="360" t="s">
        <v>67</v>
      </c>
      <c r="B475" s="356"/>
      <c r="C475" s="356"/>
      <c r="D475" s="356"/>
      <c r="E475" s="356"/>
      <c r="F475" s="356"/>
      <c r="G475" s="356"/>
      <c r="H475" s="356"/>
      <c r="I475" s="356"/>
      <c r="J475" s="356"/>
      <c r="K475" s="356"/>
      <c r="L475" s="356"/>
      <c r="M475" s="356"/>
      <c r="N475" s="356"/>
      <c r="O475" s="356"/>
      <c r="P475" s="356"/>
      <c r="Q475" s="356"/>
      <c r="R475" s="356"/>
      <c r="S475" s="356"/>
      <c r="T475" s="356"/>
      <c r="U475" s="356"/>
      <c r="V475" s="356"/>
      <c r="W475" s="356"/>
      <c r="X475" s="356"/>
      <c r="Y475" s="344"/>
      <c r="Z475" s="344"/>
    </row>
    <row r="476" spans="1:53" ht="16.5" hidden="1" customHeight="1" x14ac:dyDescent="0.25">
      <c r="A476" s="54" t="s">
        <v>643</v>
      </c>
      <c r="B476" s="54" t="s">
        <v>644</v>
      </c>
      <c r="C476" s="31">
        <v>4301051230</v>
      </c>
      <c r="D476" s="358">
        <v>4607091383409</v>
      </c>
      <c r="E476" s="359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2"/>
      <c r="P476" s="362"/>
      <c r="Q476" s="362"/>
      <c r="R476" s="359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hidden="1" customHeight="1" x14ac:dyDescent="0.25">
      <c r="A477" s="54" t="s">
        <v>645</v>
      </c>
      <c r="B477" s="54" t="s">
        <v>646</v>
      </c>
      <c r="C477" s="31">
        <v>4301051231</v>
      </c>
      <c r="D477" s="358">
        <v>4607091383416</v>
      </c>
      <c r="E477" s="359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2"/>
      <c r="P477" s="362"/>
      <c r="Q477" s="362"/>
      <c r="R477" s="359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hidden="1" customHeight="1" x14ac:dyDescent="0.25">
      <c r="A478" s="54" t="s">
        <v>647</v>
      </c>
      <c r="B478" s="54" t="s">
        <v>648</v>
      </c>
      <c r="C478" s="31">
        <v>4301051058</v>
      </c>
      <c r="D478" s="358">
        <v>4680115883536</v>
      </c>
      <c r="E478" s="359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3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2"/>
      <c r="P478" s="362"/>
      <c r="Q478" s="362"/>
      <c r="R478" s="359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hidden="1" x14ac:dyDescent="0.2">
      <c r="A479" s="355"/>
      <c r="B479" s="356"/>
      <c r="C479" s="356"/>
      <c r="D479" s="356"/>
      <c r="E479" s="356"/>
      <c r="F479" s="356"/>
      <c r="G479" s="356"/>
      <c r="H479" s="356"/>
      <c r="I479" s="356"/>
      <c r="J479" s="356"/>
      <c r="K479" s="356"/>
      <c r="L479" s="356"/>
      <c r="M479" s="357"/>
      <c r="N479" s="352" t="s">
        <v>65</v>
      </c>
      <c r="O479" s="353"/>
      <c r="P479" s="353"/>
      <c r="Q479" s="353"/>
      <c r="R479" s="353"/>
      <c r="S479" s="353"/>
      <c r="T479" s="354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hidden="1" x14ac:dyDescent="0.2">
      <c r="A480" s="356"/>
      <c r="B480" s="356"/>
      <c r="C480" s="356"/>
      <c r="D480" s="356"/>
      <c r="E480" s="356"/>
      <c r="F480" s="356"/>
      <c r="G480" s="356"/>
      <c r="H480" s="356"/>
      <c r="I480" s="356"/>
      <c r="J480" s="356"/>
      <c r="K480" s="356"/>
      <c r="L480" s="356"/>
      <c r="M480" s="357"/>
      <c r="N480" s="352" t="s">
        <v>65</v>
      </c>
      <c r="O480" s="353"/>
      <c r="P480" s="353"/>
      <c r="Q480" s="353"/>
      <c r="R480" s="353"/>
      <c r="S480" s="353"/>
      <c r="T480" s="354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hidden="1" customHeight="1" x14ac:dyDescent="0.25">
      <c r="A481" s="360" t="s">
        <v>200</v>
      </c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56"/>
      <c r="N481" s="356"/>
      <c r="O481" s="356"/>
      <c r="P481" s="356"/>
      <c r="Q481" s="356"/>
      <c r="R481" s="356"/>
      <c r="S481" s="356"/>
      <c r="T481" s="356"/>
      <c r="U481" s="356"/>
      <c r="V481" s="356"/>
      <c r="W481" s="356"/>
      <c r="X481" s="356"/>
      <c r="Y481" s="344"/>
      <c r="Z481" s="344"/>
    </row>
    <row r="482" spans="1:53" ht="16.5" hidden="1" customHeight="1" x14ac:dyDescent="0.25">
      <c r="A482" s="54" t="s">
        <v>649</v>
      </c>
      <c r="B482" s="54" t="s">
        <v>650</v>
      </c>
      <c r="C482" s="31">
        <v>4301060363</v>
      </c>
      <c r="D482" s="358">
        <v>4680115885035</v>
      </c>
      <c r="E482" s="359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51" t="s">
        <v>651</v>
      </c>
      <c r="O482" s="362"/>
      <c r="P482" s="362"/>
      <c r="Q482" s="362"/>
      <c r="R482" s="359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hidden="1" x14ac:dyDescent="0.2">
      <c r="A483" s="355"/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7"/>
      <c r="N483" s="352" t="s">
        <v>65</v>
      </c>
      <c r="O483" s="353"/>
      <c r="P483" s="353"/>
      <c r="Q483" s="353"/>
      <c r="R483" s="353"/>
      <c r="S483" s="353"/>
      <c r="T483" s="354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hidden="1" x14ac:dyDescent="0.2">
      <c r="A484" s="356"/>
      <c r="B484" s="356"/>
      <c r="C484" s="356"/>
      <c r="D484" s="356"/>
      <c r="E484" s="356"/>
      <c r="F484" s="356"/>
      <c r="G484" s="356"/>
      <c r="H484" s="356"/>
      <c r="I484" s="356"/>
      <c r="J484" s="356"/>
      <c r="K484" s="356"/>
      <c r="L484" s="356"/>
      <c r="M484" s="357"/>
      <c r="N484" s="352" t="s">
        <v>65</v>
      </c>
      <c r="O484" s="353"/>
      <c r="P484" s="353"/>
      <c r="Q484" s="353"/>
      <c r="R484" s="353"/>
      <c r="S484" s="353"/>
      <c r="T484" s="354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hidden="1" customHeight="1" x14ac:dyDescent="0.2">
      <c r="A485" s="363" t="s">
        <v>652</v>
      </c>
      <c r="B485" s="364"/>
      <c r="C485" s="364"/>
      <c r="D485" s="364"/>
      <c r="E485" s="364"/>
      <c r="F485" s="364"/>
      <c r="G485" s="364"/>
      <c r="H485" s="364"/>
      <c r="I485" s="364"/>
      <c r="J485" s="364"/>
      <c r="K485" s="364"/>
      <c r="L485" s="364"/>
      <c r="M485" s="364"/>
      <c r="N485" s="364"/>
      <c r="O485" s="364"/>
      <c r="P485" s="364"/>
      <c r="Q485" s="364"/>
      <c r="R485" s="364"/>
      <c r="S485" s="364"/>
      <c r="T485" s="364"/>
      <c r="U485" s="364"/>
      <c r="V485" s="364"/>
      <c r="W485" s="364"/>
      <c r="X485" s="364"/>
      <c r="Y485" s="48"/>
      <c r="Z485" s="48"/>
    </row>
    <row r="486" spans="1:53" ht="16.5" hidden="1" customHeight="1" x14ac:dyDescent="0.25">
      <c r="A486" s="406" t="s">
        <v>653</v>
      </c>
      <c r="B486" s="356"/>
      <c r="C486" s="356"/>
      <c r="D486" s="356"/>
      <c r="E486" s="356"/>
      <c r="F486" s="356"/>
      <c r="G486" s="356"/>
      <c r="H486" s="356"/>
      <c r="I486" s="356"/>
      <c r="J486" s="356"/>
      <c r="K486" s="356"/>
      <c r="L486" s="356"/>
      <c r="M486" s="356"/>
      <c r="N486" s="356"/>
      <c r="O486" s="356"/>
      <c r="P486" s="356"/>
      <c r="Q486" s="356"/>
      <c r="R486" s="356"/>
      <c r="S486" s="356"/>
      <c r="T486" s="356"/>
      <c r="U486" s="356"/>
      <c r="V486" s="356"/>
      <c r="W486" s="356"/>
      <c r="X486" s="356"/>
      <c r="Y486" s="343"/>
      <c r="Z486" s="343"/>
    </row>
    <row r="487" spans="1:53" ht="14.25" hidden="1" customHeight="1" x14ac:dyDescent="0.25">
      <c r="A487" s="360" t="s">
        <v>104</v>
      </c>
      <c r="B487" s="356"/>
      <c r="C487" s="356"/>
      <c r="D487" s="356"/>
      <c r="E487" s="356"/>
      <c r="F487" s="356"/>
      <c r="G487" s="356"/>
      <c r="H487" s="356"/>
      <c r="I487" s="356"/>
      <c r="J487" s="356"/>
      <c r="K487" s="356"/>
      <c r="L487" s="356"/>
      <c r="M487" s="356"/>
      <c r="N487" s="356"/>
      <c r="O487" s="356"/>
      <c r="P487" s="356"/>
      <c r="Q487" s="356"/>
      <c r="R487" s="356"/>
      <c r="S487" s="356"/>
      <c r="T487" s="356"/>
      <c r="U487" s="356"/>
      <c r="V487" s="356"/>
      <c r="W487" s="356"/>
      <c r="X487" s="356"/>
      <c r="Y487" s="344"/>
      <c r="Z487" s="344"/>
    </row>
    <row r="488" spans="1:53" ht="27" hidden="1" customHeight="1" x14ac:dyDescent="0.25">
      <c r="A488" s="54" t="s">
        <v>654</v>
      </c>
      <c r="B488" s="54" t="s">
        <v>655</v>
      </c>
      <c r="C488" s="31">
        <v>4301011763</v>
      </c>
      <c r="D488" s="358">
        <v>4640242181011</v>
      </c>
      <c r="E488" s="359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4" t="s">
        <v>656</v>
      </c>
      <c r="O488" s="362"/>
      <c r="P488" s="362"/>
      <c r="Q488" s="362"/>
      <c r="R488" s="359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657</v>
      </c>
      <c r="B489" s="54" t="s">
        <v>658</v>
      </c>
      <c r="C489" s="31">
        <v>4301011585</v>
      </c>
      <c r="D489" s="358">
        <v>4640242180441</v>
      </c>
      <c r="E489" s="359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78" t="s">
        <v>659</v>
      </c>
      <c r="O489" s="362"/>
      <c r="P489" s="362"/>
      <c r="Q489" s="362"/>
      <c r="R489" s="359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660</v>
      </c>
      <c r="B490" s="54" t="s">
        <v>661</v>
      </c>
      <c r="C490" s="31">
        <v>4301011584</v>
      </c>
      <c r="D490" s="358">
        <v>4640242180564</v>
      </c>
      <c r="E490" s="359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2"/>
      <c r="P490" s="362"/>
      <c r="Q490" s="362"/>
      <c r="R490" s="359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663</v>
      </c>
      <c r="B491" s="54" t="s">
        <v>664</v>
      </c>
      <c r="C491" s="31">
        <v>4301011762</v>
      </c>
      <c r="D491" s="358">
        <v>4640242180922</v>
      </c>
      <c r="E491" s="359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61" t="s">
        <v>665</v>
      </c>
      <c r="O491" s="362"/>
      <c r="P491" s="362"/>
      <c r="Q491" s="362"/>
      <c r="R491" s="359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666</v>
      </c>
      <c r="B492" s="54" t="s">
        <v>667</v>
      </c>
      <c r="C492" s="31">
        <v>4301011551</v>
      </c>
      <c r="D492" s="358">
        <v>4640242180038</v>
      </c>
      <c r="E492" s="359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91" t="s">
        <v>668</v>
      </c>
      <c r="O492" s="362"/>
      <c r="P492" s="362"/>
      <c r="Q492" s="362"/>
      <c r="R492" s="359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hidden="1" x14ac:dyDescent="0.2">
      <c r="A493" s="355"/>
      <c r="B493" s="356"/>
      <c r="C493" s="356"/>
      <c r="D493" s="356"/>
      <c r="E493" s="356"/>
      <c r="F493" s="356"/>
      <c r="G493" s="356"/>
      <c r="H493" s="356"/>
      <c r="I493" s="356"/>
      <c r="J493" s="356"/>
      <c r="K493" s="356"/>
      <c r="L493" s="356"/>
      <c r="M493" s="357"/>
      <c r="N493" s="352" t="s">
        <v>65</v>
      </c>
      <c r="O493" s="353"/>
      <c r="P493" s="353"/>
      <c r="Q493" s="353"/>
      <c r="R493" s="353"/>
      <c r="S493" s="353"/>
      <c r="T493" s="354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hidden="1" x14ac:dyDescent="0.2">
      <c r="A494" s="356"/>
      <c r="B494" s="356"/>
      <c r="C494" s="356"/>
      <c r="D494" s="356"/>
      <c r="E494" s="356"/>
      <c r="F494" s="356"/>
      <c r="G494" s="356"/>
      <c r="H494" s="356"/>
      <c r="I494" s="356"/>
      <c r="J494" s="356"/>
      <c r="K494" s="356"/>
      <c r="L494" s="356"/>
      <c r="M494" s="357"/>
      <c r="N494" s="352" t="s">
        <v>65</v>
      </c>
      <c r="O494" s="353"/>
      <c r="P494" s="353"/>
      <c r="Q494" s="353"/>
      <c r="R494" s="353"/>
      <c r="S494" s="353"/>
      <c r="T494" s="354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hidden="1" customHeight="1" x14ac:dyDescent="0.25">
      <c r="A495" s="360" t="s">
        <v>96</v>
      </c>
      <c r="B495" s="356"/>
      <c r="C495" s="356"/>
      <c r="D495" s="356"/>
      <c r="E495" s="356"/>
      <c r="F495" s="356"/>
      <c r="G495" s="356"/>
      <c r="H495" s="356"/>
      <c r="I495" s="356"/>
      <c r="J495" s="356"/>
      <c r="K495" s="356"/>
      <c r="L495" s="356"/>
      <c r="M495" s="356"/>
      <c r="N495" s="356"/>
      <c r="O495" s="356"/>
      <c r="P495" s="356"/>
      <c r="Q495" s="356"/>
      <c r="R495" s="356"/>
      <c r="S495" s="356"/>
      <c r="T495" s="356"/>
      <c r="U495" s="356"/>
      <c r="V495" s="356"/>
      <c r="W495" s="356"/>
      <c r="X495" s="356"/>
      <c r="Y495" s="344"/>
      <c r="Z495" s="344"/>
    </row>
    <row r="496" spans="1:53" ht="27" hidden="1" customHeight="1" x14ac:dyDescent="0.25">
      <c r="A496" s="54" t="s">
        <v>669</v>
      </c>
      <c r="B496" s="54" t="s">
        <v>670</v>
      </c>
      <c r="C496" s="31">
        <v>4301020260</v>
      </c>
      <c r="D496" s="358">
        <v>4640242180526</v>
      </c>
      <c r="E496" s="359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2"/>
      <c r="P496" s="362"/>
      <c r="Q496" s="362"/>
      <c r="R496" s="359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hidden="1" customHeight="1" x14ac:dyDescent="0.25">
      <c r="A497" s="54" t="s">
        <v>672</v>
      </c>
      <c r="B497" s="54" t="s">
        <v>673</v>
      </c>
      <c r="C497" s="31">
        <v>4301020269</v>
      </c>
      <c r="D497" s="358">
        <v>4640242180519</v>
      </c>
      <c r="E497" s="359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75" t="s">
        <v>674</v>
      </c>
      <c r="O497" s="362"/>
      <c r="P497" s="362"/>
      <c r="Q497" s="362"/>
      <c r="R497" s="359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hidden="1" customHeight="1" x14ac:dyDescent="0.25">
      <c r="A498" s="54" t="s">
        <v>675</v>
      </c>
      <c r="B498" s="54" t="s">
        <v>676</v>
      </c>
      <c r="C498" s="31">
        <v>4301020309</v>
      </c>
      <c r="D498" s="358">
        <v>4640242180090</v>
      </c>
      <c r="E498" s="359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597" t="s">
        <v>677</v>
      </c>
      <c r="O498" s="362"/>
      <c r="P498" s="362"/>
      <c r="Q498" s="362"/>
      <c r="R498" s="359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idden="1" x14ac:dyDescent="0.2">
      <c r="A499" s="355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57"/>
      <c r="N499" s="352" t="s">
        <v>65</v>
      </c>
      <c r="O499" s="353"/>
      <c r="P499" s="353"/>
      <c r="Q499" s="353"/>
      <c r="R499" s="353"/>
      <c r="S499" s="353"/>
      <c r="T499" s="354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hidden="1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57"/>
      <c r="N500" s="352" t="s">
        <v>65</v>
      </c>
      <c r="O500" s="353"/>
      <c r="P500" s="353"/>
      <c r="Q500" s="353"/>
      <c r="R500" s="353"/>
      <c r="S500" s="353"/>
      <c r="T500" s="354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hidden="1" customHeight="1" x14ac:dyDescent="0.25">
      <c r="A501" s="360" t="s">
        <v>59</v>
      </c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56"/>
      <c r="N501" s="356"/>
      <c r="O501" s="356"/>
      <c r="P501" s="356"/>
      <c r="Q501" s="356"/>
      <c r="R501" s="356"/>
      <c r="S501" s="356"/>
      <c r="T501" s="356"/>
      <c r="U501" s="356"/>
      <c r="V501" s="356"/>
      <c r="W501" s="356"/>
      <c r="X501" s="356"/>
      <c r="Y501" s="344"/>
      <c r="Z501" s="344"/>
    </row>
    <row r="502" spans="1:53" ht="27" hidden="1" customHeight="1" x14ac:dyDescent="0.25">
      <c r="A502" s="54" t="s">
        <v>678</v>
      </c>
      <c r="B502" s="54" t="s">
        <v>679</v>
      </c>
      <c r="C502" s="31">
        <v>4301031280</v>
      </c>
      <c r="D502" s="358">
        <v>4640242180816</v>
      </c>
      <c r="E502" s="359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3" t="s">
        <v>680</v>
      </c>
      <c r="O502" s="362"/>
      <c r="P502" s="362"/>
      <c r="Q502" s="362"/>
      <c r="R502" s="359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hidden="1" customHeight="1" x14ac:dyDescent="0.25">
      <c r="A503" s="54" t="s">
        <v>681</v>
      </c>
      <c r="B503" s="54" t="s">
        <v>682</v>
      </c>
      <c r="C503" s="31">
        <v>4301031244</v>
      </c>
      <c r="D503" s="358">
        <v>4640242180595</v>
      </c>
      <c r="E503" s="359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3" t="s">
        <v>683</v>
      </c>
      <c r="O503" s="362"/>
      <c r="P503" s="362"/>
      <c r="Q503" s="362"/>
      <c r="R503" s="359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684</v>
      </c>
      <c r="B504" s="54" t="s">
        <v>685</v>
      </c>
      <c r="C504" s="31">
        <v>4301031203</v>
      </c>
      <c r="D504" s="358">
        <v>4640242180908</v>
      </c>
      <c r="E504" s="359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85" t="s">
        <v>686</v>
      </c>
      <c r="O504" s="362"/>
      <c r="P504" s="362"/>
      <c r="Q504" s="362"/>
      <c r="R504" s="359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687</v>
      </c>
      <c r="B505" s="54" t="s">
        <v>688</v>
      </c>
      <c r="C505" s="31">
        <v>4301031200</v>
      </c>
      <c r="D505" s="358">
        <v>4640242180489</v>
      </c>
      <c r="E505" s="359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7" t="s">
        <v>689</v>
      </c>
      <c r="O505" s="362"/>
      <c r="P505" s="362"/>
      <c r="Q505" s="362"/>
      <c r="R505" s="359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idden="1" x14ac:dyDescent="0.2">
      <c r="A506" s="355"/>
      <c r="B506" s="356"/>
      <c r="C506" s="356"/>
      <c r="D506" s="356"/>
      <c r="E506" s="356"/>
      <c r="F506" s="356"/>
      <c r="G506" s="356"/>
      <c r="H506" s="356"/>
      <c r="I506" s="356"/>
      <c r="J506" s="356"/>
      <c r="K506" s="356"/>
      <c r="L506" s="356"/>
      <c r="M506" s="357"/>
      <c r="N506" s="352" t="s">
        <v>65</v>
      </c>
      <c r="O506" s="353"/>
      <c r="P506" s="353"/>
      <c r="Q506" s="353"/>
      <c r="R506" s="353"/>
      <c r="S506" s="353"/>
      <c r="T506" s="354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hidden="1" x14ac:dyDescent="0.2">
      <c r="A507" s="356"/>
      <c r="B507" s="356"/>
      <c r="C507" s="356"/>
      <c r="D507" s="356"/>
      <c r="E507" s="356"/>
      <c r="F507" s="356"/>
      <c r="G507" s="356"/>
      <c r="H507" s="356"/>
      <c r="I507" s="356"/>
      <c r="J507" s="356"/>
      <c r="K507" s="356"/>
      <c r="L507" s="356"/>
      <c r="M507" s="357"/>
      <c r="N507" s="352" t="s">
        <v>65</v>
      </c>
      <c r="O507" s="353"/>
      <c r="P507" s="353"/>
      <c r="Q507" s="353"/>
      <c r="R507" s="353"/>
      <c r="S507" s="353"/>
      <c r="T507" s="354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hidden="1" customHeight="1" x14ac:dyDescent="0.25">
      <c r="A508" s="360" t="s">
        <v>67</v>
      </c>
      <c r="B508" s="356"/>
      <c r="C508" s="356"/>
      <c r="D508" s="356"/>
      <c r="E508" s="356"/>
      <c r="F508" s="356"/>
      <c r="G508" s="356"/>
      <c r="H508" s="356"/>
      <c r="I508" s="356"/>
      <c r="J508" s="356"/>
      <c r="K508" s="356"/>
      <c r="L508" s="356"/>
      <c r="M508" s="356"/>
      <c r="N508" s="356"/>
      <c r="O508" s="356"/>
      <c r="P508" s="356"/>
      <c r="Q508" s="356"/>
      <c r="R508" s="356"/>
      <c r="S508" s="356"/>
      <c r="T508" s="356"/>
      <c r="U508" s="356"/>
      <c r="V508" s="356"/>
      <c r="W508" s="356"/>
      <c r="X508" s="356"/>
      <c r="Y508" s="344"/>
      <c r="Z508" s="344"/>
    </row>
    <row r="509" spans="1:53" ht="27" hidden="1" customHeight="1" x14ac:dyDescent="0.25">
      <c r="A509" s="54" t="s">
        <v>690</v>
      </c>
      <c r="B509" s="54" t="s">
        <v>691</v>
      </c>
      <c r="C509" s="31">
        <v>4301051310</v>
      </c>
      <c r="D509" s="358">
        <v>4680115880870</v>
      </c>
      <c r="E509" s="359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2"/>
      <c r="P509" s="362"/>
      <c r="Q509" s="362"/>
      <c r="R509" s="359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692</v>
      </c>
      <c r="B510" s="54" t="s">
        <v>693</v>
      </c>
      <c r="C510" s="31">
        <v>4301051510</v>
      </c>
      <c r="D510" s="358">
        <v>4640242180540</v>
      </c>
      <c r="E510" s="359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37" t="s">
        <v>694</v>
      </c>
      <c r="O510" s="362"/>
      <c r="P510" s="362"/>
      <c r="Q510" s="362"/>
      <c r="R510" s="359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695</v>
      </c>
      <c r="B511" s="54" t="s">
        <v>696</v>
      </c>
      <c r="C511" s="31">
        <v>4301051390</v>
      </c>
      <c r="D511" s="358">
        <v>4640242181233</v>
      </c>
      <c r="E511" s="359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2"/>
      <c r="P511" s="362"/>
      <c r="Q511" s="362"/>
      <c r="R511" s="359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698</v>
      </c>
      <c r="B512" s="54" t="s">
        <v>699</v>
      </c>
      <c r="C512" s="31">
        <v>4301051508</v>
      </c>
      <c r="D512" s="358">
        <v>4640242180557</v>
      </c>
      <c r="E512" s="359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60" t="s">
        <v>700</v>
      </c>
      <c r="O512" s="362"/>
      <c r="P512" s="362"/>
      <c r="Q512" s="362"/>
      <c r="R512" s="359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701</v>
      </c>
      <c r="B513" s="54" t="s">
        <v>702</v>
      </c>
      <c r="C513" s="31">
        <v>4301051448</v>
      </c>
      <c r="D513" s="358">
        <v>4640242181226</v>
      </c>
      <c r="E513" s="359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8" t="s">
        <v>703</v>
      </c>
      <c r="O513" s="362"/>
      <c r="P513" s="362"/>
      <c r="Q513" s="362"/>
      <c r="R513" s="359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hidden="1" x14ac:dyDescent="0.2">
      <c r="A514" s="355"/>
      <c r="B514" s="356"/>
      <c r="C514" s="356"/>
      <c r="D514" s="356"/>
      <c r="E514" s="356"/>
      <c r="F514" s="356"/>
      <c r="G514" s="356"/>
      <c r="H514" s="356"/>
      <c r="I514" s="356"/>
      <c r="J514" s="356"/>
      <c r="K514" s="356"/>
      <c r="L514" s="356"/>
      <c r="M514" s="357"/>
      <c r="N514" s="352" t="s">
        <v>65</v>
      </c>
      <c r="O514" s="353"/>
      <c r="P514" s="353"/>
      <c r="Q514" s="353"/>
      <c r="R514" s="353"/>
      <c r="S514" s="353"/>
      <c r="T514" s="354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hidden="1" x14ac:dyDescent="0.2">
      <c r="A515" s="356"/>
      <c r="B515" s="356"/>
      <c r="C515" s="356"/>
      <c r="D515" s="356"/>
      <c r="E515" s="356"/>
      <c r="F515" s="356"/>
      <c r="G515" s="356"/>
      <c r="H515" s="356"/>
      <c r="I515" s="356"/>
      <c r="J515" s="356"/>
      <c r="K515" s="356"/>
      <c r="L515" s="356"/>
      <c r="M515" s="357"/>
      <c r="N515" s="352" t="s">
        <v>65</v>
      </c>
      <c r="O515" s="353"/>
      <c r="P515" s="353"/>
      <c r="Q515" s="353"/>
      <c r="R515" s="353"/>
      <c r="S515" s="353"/>
      <c r="T515" s="354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79"/>
      <c r="B516" s="356"/>
      <c r="C516" s="356"/>
      <c r="D516" s="356"/>
      <c r="E516" s="356"/>
      <c r="F516" s="356"/>
      <c r="G516" s="356"/>
      <c r="H516" s="356"/>
      <c r="I516" s="356"/>
      <c r="J516" s="356"/>
      <c r="K516" s="356"/>
      <c r="L516" s="356"/>
      <c r="M516" s="380"/>
      <c r="N516" s="431" t="s">
        <v>704</v>
      </c>
      <c r="O516" s="432"/>
      <c r="P516" s="432"/>
      <c r="Q516" s="432"/>
      <c r="R516" s="432"/>
      <c r="S516" s="432"/>
      <c r="T516" s="433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2400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2400</v>
      </c>
      <c r="X516" s="37"/>
      <c r="Y516" s="351"/>
      <c r="Z516" s="351"/>
    </row>
    <row r="517" spans="1:53" x14ac:dyDescent="0.2">
      <c r="A517" s="356"/>
      <c r="B517" s="356"/>
      <c r="C517" s="356"/>
      <c r="D517" s="356"/>
      <c r="E517" s="356"/>
      <c r="F517" s="356"/>
      <c r="G517" s="356"/>
      <c r="H517" s="356"/>
      <c r="I517" s="356"/>
      <c r="J517" s="356"/>
      <c r="K517" s="356"/>
      <c r="L517" s="356"/>
      <c r="M517" s="380"/>
      <c r="N517" s="431" t="s">
        <v>705</v>
      </c>
      <c r="O517" s="432"/>
      <c r="P517" s="432"/>
      <c r="Q517" s="432"/>
      <c r="R517" s="432"/>
      <c r="S517" s="432"/>
      <c r="T517" s="433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2476.8000000000002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2476.8000000000002</v>
      </c>
      <c r="X517" s="37"/>
      <c r="Y517" s="351"/>
      <c r="Z517" s="351"/>
    </row>
    <row r="518" spans="1:53" x14ac:dyDescent="0.2">
      <c r="A518" s="356"/>
      <c r="B518" s="356"/>
      <c r="C518" s="356"/>
      <c r="D518" s="356"/>
      <c r="E518" s="356"/>
      <c r="F518" s="356"/>
      <c r="G518" s="356"/>
      <c r="H518" s="356"/>
      <c r="I518" s="356"/>
      <c r="J518" s="356"/>
      <c r="K518" s="356"/>
      <c r="L518" s="356"/>
      <c r="M518" s="380"/>
      <c r="N518" s="431" t="s">
        <v>706</v>
      </c>
      <c r="O518" s="432"/>
      <c r="P518" s="432"/>
      <c r="Q518" s="432"/>
      <c r="R518" s="432"/>
      <c r="S518" s="432"/>
      <c r="T518" s="433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4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4</v>
      </c>
      <c r="X518" s="37"/>
      <c r="Y518" s="351"/>
      <c r="Z518" s="351"/>
    </row>
    <row r="519" spans="1:53" x14ac:dyDescent="0.2">
      <c r="A519" s="356"/>
      <c r="B519" s="356"/>
      <c r="C519" s="356"/>
      <c r="D519" s="356"/>
      <c r="E519" s="356"/>
      <c r="F519" s="356"/>
      <c r="G519" s="356"/>
      <c r="H519" s="356"/>
      <c r="I519" s="356"/>
      <c r="J519" s="356"/>
      <c r="K519" s="356"/>
      <c r="L519" s="356"/>
      <c r="M519" s="380"/>
      <c r="N519" s="431" t="s">
        <v>708</v>
      </c>
      <c r="O519" s="432"/>
      <c r="P519" s="432"/>
      <c r="Q519" s="432"/>
      <c r="R519" s="432"/>
      <c r="S519" s="432"/>
      <c r="T519" s="433"/>
      <c r="U519" s="37" t="s">
        <v>64</v>
      </c>
      <c r="V519" s="350">
        <f>GrossWeightTotal+PalletQtyTotal*25</f>
        <v>2576.8000000000002</v>
      </c>
      <c r="W519" s="350">
        <f>GrossWeightTotalR+PalletQtyTotalR*25</f>
        <v>2576.8000000000002</v>
      </c>
      <c r="X519" s="37"/>
      <c r="Y519" s="351"/>
      <c r="Z519" s="351"/>
    </row>
    <row r="520" spans="1:53" x14ac:dyDescent="0.2">
      <c r="A520" s="356"/>
      <c r="B520" s="356"/>
      <c r="C520" s="356"/>
      <c r="D520" s="356"/>
      <c r="E520" s="356"/>
      <c r="F520" s="356"/>
      <c r="G520" s="356"/>
      <c r="H520" s="356"/>
      <c r="I520" s="356"/>
      <c r="J520" s="356"/>
      <c r="K520" s="356"/>
      <c r="L520" s="356"/>
      <c r="M520" s="380"/>
      <c r="N520" s="431" t="s">
        <v>709</v>
      </c>
      <c r="O520" s="432"/>
      <c r="P520" s="432"/>
      <c r="Q520" s="432"/>
      <c r="R520" s="432"/>
      <c r="S520" s="432"/>
      <c r="T520" s="433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160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160</v>
      </c>
      <c r="X520" s="37"/>
      <c r="Y520" s="351"/>
      <c r="Z520" s="351"/>
    </row>
    <row r="521" spans="1:53" ht="14.25" hidden="1" customHeight="1" x14ac:dyDescent="0.2">
      <c r="A521" s="356"/>
      <c r="B521" s="356"/>
      <c r="C521" s="356"/>
      <c r="D521" s="356"/>
      <c r="E521" s="356"/>
      <c r="F521" s="356"/>
      <c r="G521" s="356"/>
      <c r="H521" s="356"/>
      <c r="I521" s="356"/>
      <c r="J521" s="356"/>
      <c r="K521" s="356"/>
      <c r="L521" s="356"/>
      <c r="M521" s="380"/>
      <c r="N521" s="431" t="s">
        <v>710</v>
      </c>
      <c r="O521" s="432"/>
      <c r="P521" s="432"/>
      <c r="Q521" s="432"/>
      <c r="R521" s="432"/>
      <c r="S521" s="432"/>
      <c r="T521" s="433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3.4799999999999995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73" t="s">
        <v>94</v>
      </c>
      <c r="D523" s="401"/>
      <c r="E523" s="401"/>
      <c r="F523" s="402"/>
      <c r="G523" s="373" t="s">
        <v>222</v>
      </c>
      <c r="H523" s="401"/>
      <c r="I523" s="401"/>
      <c r="J523" s="401"/>
      <c r="K523" s="401"/>
      <c r="L523" s="401"/>
      <c r="M523" s="401"/>
      <c r="N523" s="401"/>
      <c r="O523" s="402"/>
      <c r="P523" s="373" t="s">
        <v>463</v>
      </c>
      <c r="Q523" s="402"/>
      <c r="R523" s="373" t="s">
        <v>516</v>
      </c>
      <c r="S523" s="402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61" t="s">
        <v>713</v>
      </c>
      <c r="B524" s="373" t="s">
        <v>58</v>
      </c>
      <c r="C524" s="373" t="s">
        <v>95</v>
      </c>
      <c r="D524" s="373" t="s">
        <v>103</v>
      </c>
      <c r="E524" s="373" t="s">
        <v>94</v>
      </c>
      <c r="F524" s="373" t="s">
        <v>214</v>
      </c>
      <c r="G524" s="373" t="s">
        <v>223</v>
      </c>
      <c r="H524" s="373" t="s">
        <v>230</v>
      </c>
      <c r="I524" s="373" t="s">
        <v>249</v>
      </c>
      <c r="J524" s="373" t="s">
        <v>308</v>
      </c>
      <c r="K524" s="346"/>
      <c r="L524" s="373" t="s">
        <v>329</v>
      </c>
      <c r="M524" s="373" t="s">
        <v>348</v>
      </c>
      <c r="N524" s="373" t="s">
        <v>432</v>
      </c>
      <c r="O524" s="373" t="s">
        <v>450</v>
      </c>
      <c r="P524" s="373" t="s">
        <v>464</v>
      </c>
      <c r="Q524" s="373" t="s">
        <v>491</v>
      </c>
      <c r="R524" s="373" t="s">
        <v>517</v>
      </c>
      <c r="S524" s="373" t="s">
        <v>566</v>
      </c>
      <c r="T524" s="373" t="s">
        <v>594</v>
      </c>
      <c r="U524" s="373" t="s">
        <v>653</v>
      </c>
      <c r="Z524" s="52"/>
      <c r="AC524" s="346"/>
    </row>
    <row r="525" spans="1:53" ht="13.5" customHeight="1" thickBot="1" x14ac:dyDescent="0.25">
      <c r="A525" s="462"/>
      <c r="B525" s="374"/>
      <c r="C525" s="374"/>
      <c r="D525" s="374"/>
      <c r="E525" s="374"/>
      <c r="F525" s="374"/>
      <c r="G525" s="374"/>
      <c r="H525" s="374"/>
      <c r="I525" s="374"/>
      <c r="J525" s="374"/>
      <c r="K525" s="346"/>
      <c r="L525" s="374"/>
      <c r="M525" s="374"/>
      <c r="N525" s="374"/>
      <c r="O525" s="374"/>
      <c r="P525" s="374"/>
      <c r="Q525" s="374"/>
      <c r="R525" s="374"/>
      <c r="S525" s="374"/>
      <c r="T525" s="374"/>
      <c r="U525" s="374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0</v>
      </c>
      <c r="D526" s="46">
        <f>IFERROR(W55*1,"0")+IFERROR(W56*1,"0")+IFERROR(W57*1,"0")+IFERROR(W58*1,"0")</f>
        <v>0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0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2400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800,00"/>
        <filter val="120,00"/>
        <filter val="160,00"/>
        <filter val="2 400,00"/>
        <filter val="2 476,80"/>
        <filter val="2 576,80"/>
        <filter val="4"/>
        <filter val="40,00"/>
        <filter val="600,00"/>
      </filters>
    </filterColumn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R5:S5"/>
    <mergeCell ref="N397:T397"/>
    <mergeCell ref="A15:L15"/>
    <mergeCell ref="N194:T194"/>
    <mergeCell ref="A319:X319"/>
    <mergeCell ref="A48:X48"/>
    <mergeCell ref="N23:T23"/>
    <mergeCell ref="N261:R261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N479:T479"/>
    <mergeCell ref="N519:T519"/>
    <mergeCell ref="B524:B525"/>
    <mergeCell ref="D458:E458"/>
    <mergeCell ref="D433:E433"/>
    <mergeCell ref="N454:R454"/>
    <mergeCell ref="A137:X137"/>
    <mergeCell ref="A325:X325"/>
    <mergeCell ref="D291:E291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J9:L9"/>
    <mergeCell ref="N27:R27"/>
    <mergeCell ref="N83:R83"/>
    <mergeCell ref="N154:R154"/>
    <mergeCell ref="D271:E271"/>
    <mergeCell ref="A349:M350"/>
    <mergeCell ref="N390:R390"/>
    <mergeCell ref="D191:E191"/>
    <mergeCell ref="D262:E262"/>
    <mergeCell ref="N285:T285"/>
    <mergeCell ref="D237:E237"/>
    <mergeCell ref="N389:R389"/>
    <mergeCell ref="N327:R327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D29:E29"/>
    <mergeCell ref="N344:R344"/>
    <mergeCell ref="N244:T244"/>
    <mergeCell ref="D265:E265"/>
    <mergeCell ref="N29:R29"/>
    <mergeCell ref="D55:E55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N141:R141"/>
    <mergeCell ref="A340:M341"/>
    <mergeCell ref="N233:R233"/>
    <mergeCell ref="A267:M268"/>
    <mergeCell ref="D276:E276"/>
    <mergeCell ref="D105:E105"/>
    <mergeCell ref="N387:R387"/>
    <mergeCell ref="N265:R265"/>
    <mergeCell ref="N458:R458"/>
    <mergeCell ref="N413:R413"/>
    <mergeCell ref="N381:T381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N426:R426"/>
    <mergeCell ref="N220:R220"/>
    <mergeCell ref="D236:E236"/>
    <mergeCell ref="A441:X441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D108:E108"/>
    <mergeCell ref="N223:R223"/>
    <mergeCell ref="A313:M314"/>
    <mergeCell ref="T12:U12"/>
    <mergeCell ref="N51:T51"/>
    <mergeCell ref="D72:E72"/>
    <mergeCell ref="N368:R368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N32:T32"/>
    <mergeCell ref="N211:T211"/>
    <mergeCell ref="D354:E354"/>
    <mergeCell ref="N162:T162"/>
    <mergeCell ref="N429:R429"/>
    <mergeCell ref="A323:X323"/>
    <mergeCell ref="N214:T214"/>
    <mergeCell ref="D235:E235"/>
    <mergeCell ref="A244:M245"/>
    <mergeCell ref="A430:M431"/>
    <mergeCell ref="N160:R160"/>
    <mergeCell ref="A51:M52"/>
    <mergeCell ref="D35:E35"/>
    <mergeCell ref="N521:T521"/>
    <mergeCell ref="N279:T279"/>
    <mergeCell ref="D139:E139"/>
    <mergeCell ref="N125:R125"/>
    <mergeCell ref="N45:T45"/>
    <mergeCell ref="A317:M318"/>
    <mergeCell ref="N64:R64"/>
    <mergeCell ref="N120:R120"/>
    <mergeCell ref="D66:E66"/>
    <mergeCell ref="D289:E289"/>
    <mergeCell ref="D482:E482"/>
    <mergeCell ref="N147:R147"/>
    <mergeCell ref="N161:T161"/>
    <mergeCell ref="N459:T459"/>
    <mergeCell ref="A288:X288"/>
    <mergeCell ref="D187:E187"/>
    <mergeCell ref="D423:E423"/>
    <mergeCell ref="N500:T500"/>
    <mergeCell ref="D472:E472"/>
    <mergeCell ref="N407:R407"/>
    <mergeCell ref="D498:E498"/>
    <mergeCell ref="A508:X508"/>
    <mergeCell ref="D451:E451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A321:M322"/>
    <mergeCell ref="N362:R362"/>
    <mergeCell ref="N191:R191"/>
    <mergeCell ref="D259:E259"/>
    <mergeCell ref="N476:R476"/>
    <mergeCell ref="D326:E326"/>
    <mergeCell ref="G524:G525"/>
    <mergeCell ref="N181:R181"/>
    <mergeCell ref="D197:E197"/>
    <mergeCell ref="D253:E253"/>
    <mergeCell ref="A377:X377"/>
    <mergeCell ref="N134:T134"/>
    <mergeCell ref="N268:T268"/>
    <mergeCell ref="D411:E411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  <mergeCell ref="D438:E438"/>
    <mergeCell ref="D199:E199"/>
    <mergeCell ref="N109:R109"/>
    <mergeCell ref="N364:T36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2024-04-11T09:43:08Z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