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32FAD8-77E1-4C90-8B0D-D2AF40E3D9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W371" i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X301" i="1"/>
  <c r="W301" i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X284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N217" i="1"/>
  <c r="V215" i="1"/>
  <c r="V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N168" i="1"/>
  <c r="V166" i="1"/>
  <c r="V165" i="1"/>
  <c r="W164" i="1"/>
  <c r="X164" i="1" s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X134" i="1"/>
  <c r="W134" i="1"/>
  <c r="N134" i="1"/>
  <c r="W133" i="1"/>
  <c r="V130" i="1"/>
  <c r="V129" i="1"/>
  <c r="X128" i="1"/>
  <c r="W128" i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X59" i="1"/>
  <c r="W59" i="1"/>
  <c r="X58" i="1"/>
  <c r="W58" i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30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86" i="1" l="1"/>
  <c r="W375" i="1"/>
  <c r="W464" i="1"/>
  <c r="A10" i="1"/>
  <c r="F10" i="1"/>
  <c r="W130" i="1"/>
  <c r="X122" i="1"/>
  <c r="X129" i="1" s="1"/>
  <c r="W219" i="1"/>
  <c r="X217" i="1"/>
  <c r="X219" i="1" s="1"/>
  <c r="W23" i="1"/>
  <c r="X22" i="1"/>
  <c r="X23" i="1" s="1"/>
  <c r="W33" i="1"/>
  <c r="X26" i="1"/>
  <c r="X33" i="1" s="1"/>
  <c r="X60" i="1"/>
  <c r="W120" i="1"/>
  <c r="H530" i="1"/>
  <c r="I530" i="1"/>
  <c r="W198" i="1"/>
  <c r="X180" i="1"/>
  <c r="X197" i="1" s="1"/>
  <c r="X272" i="1"/>
  <c r="X249" i="1"/>
  <c r="W408" i="1"/>
  <c r="W483" i="1"/>
  <c r="W93" i="1"/>
  <c r="W105" i="1"/>
  <c r="F530" i="1"/>
  <c r="W146" i="1"/>
  <c r="W170" i="1"/>
  <c r="W204" i="1"/>
  <c r="J530" i="1"/>
  <c r="W230" i="1"/>
  <c r="X305" i="1"/>
  <c r="X307" i="1" s="1"/>
  <c r="X345" i="1"/>
  <c r="X348" i="1"/>
  <c r="X350" i="1" s="1"/>
  <c r="X371" i="1"/>
  <c r="X375" i="1" s="1"/>
  <c r="W403" i="1"/>
  <c r="X405" i="1"/>
  <c r="X408" i="1" s="1"/>
  <c r="S530" i="1"/>
  <c r="X442" i="1"/>
  <c r="X443" i="1" s="1"/>
  <c r="W443" i="1"/>
  <c r="X446" i="1"/>
  <c r="X447" i="1" s="1"/>
  <c r="W447" i="1"/>
  <c r="X452" i="1"/>
  <c r="X480" i="1"/>
  <c r="F9" i="1"/>
  <c r="J9" i="1"/>
  <c r="V524" i="1"/>
  <c r="V520" i="1"/>
  <c r="V523" i="1"/>
  <c r="X93" i="1"/>
  <c r="X204" i="1"/>
  <c r="W46" i="1"/>
  <c r="W52" i="1"/>
  <c r="W60" i="1"/>
  <c r="W86" i="1"/>
  <c r="W94" i="1"/>
  <c r="W104" i="1"/>
  <c r="W119" i="1"/>
  <c r="W129" i="1"/>
  <c r="W139" i="1"/>
  <c r="W147" i="1"/>
  <c r="W160" i="1"/>
  <c r="W165" i="1"/>
  <c r="W171" i="1"/>
  <c r="W177" i="1"/>
  <c r="W197" i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G530" i="1"/>
  <c r="P530" i="1"/>
  <c r="W34" i="1"/>
  <c r="W38" i="1"/>
  <c r="W42" i="1"/>
  <c r="H9" i="1"/>
  <c r="B530" i="1"/>
  <c r="W522" i="1"/>
  <c r="W521" i="1"/>
  <c r="W24" i="1"/>
  <c r="X36" i="1"/>
  <c r="X37" i="1" s="1"/>
  <c r="X40" i="1"/>
  <c r="X41" i="1" s="1"/>
  <c r="X44" i="1"/>
  <c r="X45" i="1" s="1"/>
  <c r="X50" i="1"/>
  <c r="X52" i="1" s="1"/>
  <c r="W53" i="1"/>
  <c r="D530" i="1"/>
  <c r="W61" i="1"/>
  <c r="E530" i="1"/>
  <c r="W87" i="1"/>
  <c r="X96" i="1"/>
  <c r="X104" i="1" s="1"/>
  <c r="X107" i="1"/>
  <c r="X119" i="1" s="1"/>
  <c r="X133" i="1"/>
  <c r="X138" i="1" s="1"/>
  <c r="W138" i="1"/>
  <c r="X143" i="1"/>
  <c r="X146" i="1" s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W419" i="1"/>
  <c r="W425" i="1"/>
  <c r="W434" i="1"/>
  <c r="X427" i="1"/>
  <c r="X434" i="1" s="1"/>
  <c r="X463" i="1"/>
  <c r="W468" i="1"/>
  <c r="X483" i="1"/>
  <c r="U530" i="1"/>
  <c r="W424" i="1"/>
  <c r="W498" i="1"/>
  <c r="X525" i="1" l="1"/>
  <c r="W524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<sst xmlns="http://schemas.openxmlformats.org/spreadsheetml/2006/main" count="2230" uniqueCount="736">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</sst>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332" sqref="Z33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45396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701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0.41666666666666669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hidden="1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hidden="1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hidden="1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hidden="1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hidden="1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hidden="1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hidden="1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hidden="1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hidden="1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hidden="1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hidden="1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hidden="1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1200</v>
      </c>
      <c r="W332" s="353">
        <f t="shared" si="17"/>
        <v>1200</v>
      </c>
      <c r="X332" s="36">
        <f>IFERROR(IF(W332=0,"",ROUNDUP(W332/H332,0)*0.02175),"")</f>
        <v>1.7399999999999998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1200</v>
      </c>
      <c r="W334" s="353">
        <f t="shared" si="17"/>
        <v>1200</v>
      </c>
      <c r="X334" s="36">
        <f>IFERROR(IF(W334=0,"",ROUNDUP(W334/H334,0)*0.02175),"")</f>
        <v>1.7399999999999998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hidden="1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160</v>
      </c>
      <c r="W339" s="354">
        <f>IFERROR(W331/H331,"0")+IFERROR(W332/H332,"0")+IFERROR(W333/H333,"0")+IFERROR(W334/H334,"0")+IFERROR(W335/H335,"0")+IFERROR(W336/H336,"0")+IFERROR(W337/H337,"0")+IFERROR(W338/H338,"0")</f>
        <v>160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3.4799999999999995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2400</v>
      </c>
      <c r="W340" s="354">
        <f>IFERROR(SUM(W331:W338),"0")</f>
        <v>2400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1200</v>
      </c>
      <c r="W342" s="353">
        <f>IFERROR(IF(V342="",0,CEILING((V342/$H342),1)*$H342),"")</f>
        <v>1200</v>
      </c>
      <c r="X342" s="36">
        <f>IFERROR(IF(W342=0,"",ROUNDUP(W342/H342,0)*0.02175),"")</f>
        <v>1.7399999999999998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80</v>
      </c>
      <c r="W345" s="354">
        <f>IFERROR(W342/H342,"0")+IFERROR(W343/H343,"0")+IFERROR(W344/H344,"0")</f>
        <v>80</v>
      </c>
      <c r="X345" s="354">
        <f>IFERROR(IF(X342="",0,X342),"0")+IFERROR(IF(X343="",0,X343),"0")+IFERROR(IF(X344="",0,X344),"0")</f>
        <v>1.7399999999999998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1200</v>
      </c>
      <c r="W346" s="354">
        <f>IFERROR(SUM(W342:W344),"0")</f>
        <v>1200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hidden="1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hidden="1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hidden="1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hidden="1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hidden="1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hidden="1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3600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3600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3715.2000000000003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3715.2000000000003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5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5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3840.2000000000003</v>
      </c>
      <c r="W523" s="354">
        <f>GrossWeightTotalR+PalletQtyTotalR*25</f>
        <v>3840.2000000000003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240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240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5.2199999999999989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0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3600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60,00"/>
        <filter val="2 400,00"/>
        <filter val="240,00"/>
        <filter val="3 600,00"/>
        <filter val="3 715,20"/>
        <filter val="3 840,20"/>
        <filter val="5"/>
        <filter val="80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