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4,24\04,04,24 ПОКОМ ЗПФ филиалы\"/>
    </mc:Choice>
  </mc:AlternateContent>
  <xr:revisionPtr revIDLastSave="0" documentId="13_ncr:1_{F71A6056-880E-4FEB-A4F2-410B3D5DF3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9" i="1"/>
  <c r="AA11" i="1"/>
  <c r="AA12" i="1"/>
  <c r="AA14" i="1"/>
  <c r="AA16" i="1"/>
  <c r="AA17" i="1"/>
  <c r="AA18" i="1"/>
  <c r="AA19" i="1"/>
  <c r="AA20" i="1"/>
  <c r="AA21" i="1"/>
  <c r="AA22" i="1"/>
  <c r="AA26" i="1"/>
  <c r="AA27" i="1"/>
  <c r="AA29" i="1"/>
  <c r="AA32" i="1"/>
  <c r="AA33" i="1"/>
  <c r="AA34" i="1"/>
  <c r="AA35" i="1"/>
  <c r="AA36" i="1"/>
  <c r="AA38" i="1"/>
  <c r="AA39" i="1"/>
  <c r="AA40" i="1"/>
  <c r="AA42" i="1"/>
  <c r="AA43" i="1"/>
  <c r="AA54" i="1"/>
  <c r="AA55" i="1"/>
  <c r="AA56" i="1"/>
  <c r="AA57" i="1"/>
  <c r="AA60" i="1"/>
  <c r="AA62" i="1"/>
  <c r="AA63" i="1"/>
  <c r="AA64" i="1"/>
  <c r="AA65" i="1"/>
  <c r="AA66" i="1"/>
  <c r="AA71" i="1"/>
  <c r="AA6" i="1"/>
  <c r="O7" i="1"/>
  <c r="S7" i="1" s="1"/>
  <c r="O8" i="1"/>
  <c r="P8" i="1" s="1"/>
  <c r="O9" i="1"/>
  <c r="S9" i="1" s="1"/>
  <c r="O10" i="1"/>
  <c r="P10" i="1" s="1"/>
  <c r="O11" i="1"/>
  <c r="S11" i="1" s="1"/>
  <c r="O12" i="1"/>
  <c r="O13" i="1"/>
  <c r="AC13" i="1" s="1"/>
  <c r="AD13" i="1" s="1"/>
  <c r="O14" i="1"/>
  <c r="O15" i="1"/>
  <c r="AC15" i="1" s="1"/>
  <c r="AD15" i="1" s="1"/>
  <c r="O16" i="1"/>
  <c r="O17" i="1"/>
  <c r="S17" i="1" s="1"/>
  <c r="O18" i="1"/>
  <c r="O19" i="1"/>
  <c r="S19" i="1" s="1"/>
  <c r="O20" i="1"/>
  <c r="O21" i="1"/>
  <c r="S21" i="1" s="1"/>
  <c r="O22" i="1"/>
  <c r="O23" i="1"/>
  <c r="P23" i="1" s="1"/>
  <c r="O24" i="1"/>
  <c r="O25" i="1"/>
  <c r="O26" i="1"/>
  <c r="O27" i="1"/>
  <c r="S27" i="1" s="1"/>
  <c r="O28" i="1"/>
  <c r="P28" i="1" s="1"/>
  <c r="O29" i="1"/>
  <c r="S29" i="1" s="1"/>
  <c r="O30" i="1"/>
  <c r="O31" i="1"/>
  <c r="P31" i="1" s="1"/>
  <c r="O32" i="1"/>
  <c r="O33" i="1"/>
  <c r="S33" i="1" s="1"/>
  <c r="O34" i="1"/>
  <c r="O35" i="1"/>
  <c r="S35" i="1" s="1"/>
  <c r="O36" i="1"/>
  <c r="O37" i="1"/>
  <c r="AC37" i="1" s="1"/>
  <c r="AD37" i="1" s="1"/>
  <c r="O38" i="1"/>
  <c r="O39" i="1"/>
  <c r="S39" i="1" s="1"/>
  <c r="O40" i="1"/>
  <c r="O41" i="1"/>
  <c r="AC41" i="1" s="1"/>
  <c r="AD41" i="1" s="1"/>
  <c r="O42" i="1"/>
  <c r="O43" i="1"/>
  <c r="S43" i="1" s="1"/>
  <c r="O44" i="1"/>
  <c r="P44" i="1" s="1"/>
  <c r="O45" i="1"/>
  <c r="P45" i="1" s="1"/>
  <c r="O46" i="1"/>
  <c r="P46" i="1" s="1"/>
  <c r="O47" i="1"/>
  <c r="P47" i="1" s="1"/>
  <c r="O48" i="1"/>
  <c r="AC48" i="1" s="1"/>
  <c r="AD48" i="1" s="1"/>
  <c r="O49" i="1"/>
  <c r="P49" i="1" s="1"/>
  <c r="O50" i="1"/>
  <c r="AC50" i="1" s="1"/>
  <c r="AD50" i="1" s="1"/>
  <c r="O51" i="1"/>
  <c r="AC51" i="1" s="1"/>
  <c r="AD51" i="1" s="1"/>
  <c r="O52" i="1"/>
  <c r="AC52" i="1" s="1"/>
  <c r="AD52" i="1" s="1"/>
  <c r="O53" i="1"/>
  <c r="P53" i="1" s="1"/>
  <c r="O54" i="1"/>
  <c r="S54" i="1" s="1"/>
  <c r="O55" i="1"/>
  <c r="S55" i="1" s="1"/>
  <c r="O56" i="1"/>
  <c r="S56" i="1" s="1"/>
  <c r="O57" i="1"/>
  <c r="S57" i="1" s="1"/>
  <c r="O58" i="1"/>
  <c r="P58" i="1" s="1"/>
  <c r="O59" i="1"/>
  <c r="O60" i="1"/>
  <c r="S60" i="1" s="1"/>
  <c r="O61" i="1"/>
  <c r="P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AC67" i="1" s="1"/>
  <c r="AD67" i="1" s="1"/>
  <c r="O68" i="1"/>
  <c r="P68" i="1" s="1"/>
  <c r="O69" i="1"/>
  <c r="AC69" i="1" s="1"/>
  <c r="AD69" i="1" s="1"/>
  <c r="O70" i="1"/>
  <c r="P70" i="1" s="1"/>
  <c r="O71" i="1"/>
  <c r="S71" i="1" s="1"/>
  <c r="O6" i="1"/>
  <c r="T6" i="1" s="1"/>
  <c r="P59" i="1" l="1"/>
  <c r="AC59" i="1" s="1"/>
  <c r="AD59" i="1" s="1"/>
  <c r="P25" i="1"/>
  <c r="AC25" i="1" s="1"/>
  <c r="AD25" i="1" s="1"/>
  <c r="AC53" i="1"/>
  <c r="AD53" i="1" s="1"/>
  <c r="AC49" i="1"/>
  <c r="AD49" i="1" s="1"/>
  <c r="AC70" i="1"/>
  <c r="AD70" i="1" s="1"/>
  <c r="AC68" i="1"/>
  <c r="AD68" i="1" s="1"/>
  <c r="AC58" i="1"/>
  <c r="AD58" i="1" s="1"/>
  <c r="AC46" i="1"/>
  <c r="AD46" i="1" s="1"/>
  <c r="AC61" i="1"/>
  <c r="AD61" i="1" s="1"/>
  <c r="AC23" i="1"/>
  <c r="AD23" i="1" s="1"/>
  <c r="AA47" i="1"/>
  <c r="AC47" i="1"/>
  <c r="AD47" i="1" s="1"/>
  <c r="AA45" i="1"/>
  <c r="AC45" i="1"/>
  <c r="AD45" i="1" s="1"/>
  <c r="AA31" i="1"/>
  <c r="AC31" i="1"/>
  <c r="AD31" i="1" s="1"/>
  <c r="AA15" i="1"/>
  <c r="AA53" i="1"/>
  <c r="AA67" i="1"/>
  <c r="AA44" i="1"/>
  <c r="AC44" i="1"/>
  <c r="AD44" i="1" s="1"/>
  <c r="AA30" i="1"/>
  <c r="AC30" i="1"/>
  <c r="AD30" i="1" s="1"/>
  <c r="AA28" i="1"/>
  <c r="AC28" i="1"/>
  <c r="AD28" i="1" s="1"/>
  <c r="AA24" i="1"/>
  <c r="AC24" i="1"/>
  <c r="AD24" i="1" s="1"/>
  <c r="AA10" i="1"/>
  <c r="AC10" i="1"/>
  <c r="AD10" i="1" s="1"/>
  <c r="AA8" i="1"/>
  <c r="AC8" i="1"/>
  <c r="AD8" i="1" s="1"/>
  <c r="AA41" i="1"/>
  <c r="AA51" i="1"/>
  <c r="AA59" i="1"/>
  <c r="AA69" i="1"/>
  <c r="S52" i="1"/>
  <c r="S48" i="1"/>
  <c r="S69" i="1"/>
  <c r="S67" i="1"/>
  <c r="S59" i="1"/>
  <c r="S51" i="1"/>
  <c r="S47" i="1"/>
  <c r="S45" i="1"/>
  <c r="S41" i="1"/>
  <c r="S37" i="1"/>
  <c r="S31" i="1"/>
  <c r="S15" i="1"/>
  <c r="AA13" i="1"/>
  <c r="AA23" i="1"/>
  <c r="AA25" i="1"/>
  <c r="AA37" i="1"/>
  <c r="AA48" i="1"/>
  <c r="AA50" i="1"/>
  <c r="AA52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6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70" i="1" l="1"/>
  <c r="S49" i="1"/>
  <c r="S53" i="1"/>
  <c r="AA49" i="1"/>
  <c r="AA61" i="1"/>
  <c r="AD5" i="1"/>
  <c r="P5" i="1"/>
  <c r="AA68" i="1"/>
  <c r="AA58" i="1"/>
  <c r="AA46" i="1"/>
  <c r="AC5" i="1"/>
  <c r="S61" i="1"/>
  <c r="S25" i="1"/>
  <c r="S68" i="1"/>
  <c r="S13" i="1"/>
  <c r="S23" i="1"/>
  <c r="S46" i="1"/>
  <c r="S50" i="1"/>
  <c r="S58" i="1"/>
  <c r="S70" i="1"/>
  <c r="K5" i="1"/>
  <c r="AA5" i="1" l="1"/>
</calcChain>
</file>

<file path=xl/sharedStrings.xml><?xml version="1.0" encoding="utf-8"?>
<sst xmlns="http://schemas.openxmlformats.org/spreadsheetml/2006/main" count="318" uniqueCount="106">
  <si>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</si>
  <si>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</si>
  <si>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</si>
  <si>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</si>
  <si>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</si>
  <si>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</si>
  <si>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</si>
  <si>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</si>
  <si>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</si>
  <si>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</si>
  <si>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</si>
  <si>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</si>
  <si>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</si>
  <si>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</si>
  <si>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</si>
  <si>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</si>
  <si>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</si>
  <si>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</si>
  <si>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</si>
  <si>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</si>
  <si>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</si>
  <si>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</si>
  <si>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</si>
  <si>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</si>
  <si>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</si>
  <si>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01,04,</t>
  </si>
  <si>
    <t>04,04,</t>
  </si>
  <si>
    <t>28,03,</t>
  </si>
  <si>
    <t>21,03,</t>
  </si>
  <si>
    <t>14,03,</t>
  </si>
  <si>
    <t>07,03,</t>
  </si>
  <si>
    <t>29,02,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</si>
  <si>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</si>
  <si>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</si>
  <si>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</si>
  <si>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</si>
  <si>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</si>
  <si>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</si>
  <si>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</si>
  <si>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</si>
  <si>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</si>
  <si>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</si>
  <si>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</si>
  <si>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</si>
  <si>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</si>
  <si>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</si>
  <si>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</si>
  <si>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</si>
  <si>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</si>
  <si>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</si>
  <si>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</si>
  <si>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</si>
  <si>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</si>
  <si>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</si>
  <si>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</si>
  <si>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</si>
  <si>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</si>
  <si>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</si>
  <si>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</si>
  <si>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</si>
  <si>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</si>
  <si>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</si>
  <si>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</si>
  <si>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</si>
  <si>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</si>
  <si>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</si>
  <si>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</si>
  <si>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</si>
  <si>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</si>
  <si>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</si>
  <si>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</si>
  <si>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</si>
  <si>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</si>
  <si>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</si>
  <si>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</si>
  <si>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</si>
  <si>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</si>
  <si>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</si>
  <si>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</si>
  <si>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</si>
  <si>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</si>
  <si>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</si>
  <si>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</si>
  <si>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</si>
  <si>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</si>
  <si>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</si>
  <si>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</si>
  <si>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</si>
  <si>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</si>
  <si>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</si>
  <si>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</si>
  <si>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</si>
  <si>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</si>
  <si>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</si>
  <si>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</si>
  <si>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</si>
  <si>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</si>
  <si>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</si>
  <si>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</si>
  <si>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</si>
  <si>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</si>
  <si>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</si>
  <si>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</t>
  </si>
  <si>
    <t>08,04,</t>
  </si>
  <si>
    <t>заказ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</si>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</sst>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42" sqref="AG42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7109375" style="8" customWidth="1"/>
    <col min="8" max="8" width="5.7109375" customWidth="1"/>
    <col min="9" max="9" width="8.7109375" customWidth="1"/>
    <col min="10" max="11" width="6.7109375" customWidth="1"/>
    <col min="12" max="13" width="1" customWidth="1"/>
    <col min="14" max="17" width="6.7109375" customWidth="1"/>
    <col min="18" max="18" width="21.42578125" customWidth="1"/>
    <col min="19" max="20" width="5.28515625" customWidth="1"/>
    <col min="21" max="25" width="8" customWidth="1"/>
    <col min="26" max="26" width="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7" t="s">
        <v>22</v>
      </c>
      <c r="AC3" s="11" t="s">
        <v>23</v>
      </c>
      <c r="AD3" s="2" t="s">
        <v>24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idden="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0" t="s">
        <v>103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0" t="s">
        <v>103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idden="1" x14ac:dyDescent="0.25">
      <c r="A5" s="1"/>
      <c r="B5" s="1"/>
      <c r="C5" s="1"/>
      <c r="D5" s="1"/>
      <c r="E5" s="4">
        <f>SUM(E6:E500)</f>
        <v>12492.6</v>
      </c>
      <c r="F5" s="4">
        <f>SUM(F6:F500)</f>
        <v>24878.299999999996</v>
      </c>
      <c r="G5" s="6"/>
      <c r="H5" s="1"/>
      <c r="I5" s="1"/>
      <c r="J5" s="4">
        <f t="shared" ref="J5:Q5" si="0">SUM(J6:J500)</f>
        <v>12627.7</v>
      </c>
      <c r="K5" s="4">
        <f t="shared" si="0"/>
        <v>-135.09999999999997</v>
      </c>
      <c r="L5" s="4">
        <f t="shared" si="0"/>
        <v>0</v>
      </c>
      <c r="M5" s="4">
        <f t="shared" si="0"/>
        <v>0</v>
      </c>
      <c r="N5" s="4">
        <f t="shared" si="0"/>
        <v>14242.6</v>
      </c>
      <c r="O5" s="4">
        <f t="shared" si="0"/>
        <v>2498.52</v>
      </c>
      <c r="P5" s="4">
        <f t="shared" si="0"/>
        <v>9160.7800000000007</v>
      </c>
      <c r="Q5" s="4">
        <f t="shared" si="0"/>
        <v>0</v>
      </c>
      <c r="R5" s="1"/>
      <c r="S5" s="1"/>
      <c r="T5" s="1"/>
      <c r="U5" s="4">
        <f t="shared" ref="U5:Y5" si="1">SUM(U6:U500)</f>
        <v>3314.1600000000008</v>
      </c>
      <c r="V5" s="4">
        <f t="shared" si="1"/>
        <v>3799.14</v>
      </c>
      <c r="W5" s="4">
        <f t="shared" si="1"/>
        <v>3918.16</v>
      </c>
      <c r="X5" s="4">
        <f t="shared" si="1"/>
        <v>3198.7999999999997</v>
      </c>
      <c r="Y5" s="4">
        <f t="shared" si="1"/>
        <v>3629.02</v>
      </c>
      <c r="Z5" s="1"/>
      <c r="AA5" s="4">
        <f>SUM(AA6:AA500)</f>
        <v>6805.6599999999989</v>
      </c>
      <c r="AB5" s="6"/>
      <c r="AC5" s="12">
        <f>SUM(AC6:AC500)</f>
        <v>1630</v>
      </c>
      <c r="AD5" s="4">
        <f>SUM(AD6:AD500)</f>
        <v>6808.4800000000005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32</v>
      </c>
      <c r="B6" s="14" t="s">
        <v>33</v>
      </c>
      <c r="C6" s="14"/>
      <c r="D6" s="14"/>
      <c r="E6" s="14"/>
      <c r="F6" s="14"/>
      <c r="G6" s="15">
        <v>0</v>
      </c>
      <c r="H6" s="14" t="e">
        <v>#N/A</v>
      </c>
      <c r="I6" s="14" t="s">
        <v>34</v>
      </c>
      <c r="J6" s="14"/>
      <c r="K6" s="14">
        <f t="shared" ref="K6:K37" si="2">E6-J6</f>
        <v>0</v>
      </c>
      <c r="L6" s="14"/>
      <c r="M6" s="14"/>
      <c r="N6" s="14"/>
      <c r="O6" s="14">
        <f>E6/5</f>
        <v>0</v>
      </c>
      <c r="P6" s="16"/>
      <c r="Q6" s="16"/>
      <c r="R6" s="14"/>
      <c r="S6" s="14" t="e">
        <f>(F6+N6+P6)/O6</f>
        <v>#DIV/0!</v>
      </c>
      <c r="T6" s="14" t="e">
        <f>(F6+N6)/O6</f>
        <v>#DIV/0!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 t="s">
        <v>35</v>
      </c>
      <c r="AA6" s="14">
        <f>P6*G6</f>
        <v>0</v>
      </c>
      <c r="AB6" s="15">
        <v>0</v>
      </c>
      <c r="AC6" s="17"/>
      <c r="AD6" s="14"/>
      <c r="AE6" s="1" t="s">
        <v>105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36</v>
      </c>
      <c r="B7" s="14" t="s">
        <v>33</v>
      </c>
      <c r="C7" s="14"/>
      <c r="D7" s="14"/>
      <c r="E7" s="14"/>
      <c r="F7" s="14"/>
      <c r="G7" s="15">
        <v>0</v>
      </c>
      <c r="H7" s="14" t="e">
        <v>#N/A</v>
      </c>
      <c r="I7" s="14" t="s">
        <v>34</v>
      </c>
      <c r="J7" s="14"/>
      <c r="K7" s="14">
        <f t="shared" si="2"/>
        <v>0</v>
      </c>
      <c r="L7" s="14"/>
      <c r="M7" s="14"/>
      <c r="N7" s="14"/>
      <c r="O7" s="14">
        <f t="shared" ref="O7:O70" si="3">E7/5</f>
        <v>0</v>
      </c>
      <c r="P7" s="16"/>
      <c r="Q7" s="16"/>
      <c r="R7" s="14"/>
      <c r="S7" s="14" t="e">
        <f t="shared" ref="S7:S70" si="4">(F7+N7+P7)/O7</f>
        <v>#DIV/0!</v>
      </c>
      <c r="T7" s="14" t="e">
        <f t="shared" ref="T7:T70" si="5">(F7+N7)/O7</f>
        <v>#DIV/0!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 t="s">
        <v>35</v>
      </c>
      <c r="AA7" s="14">
        <f t="shared" ref="AA7:AA70" si="6">P7*G7</f>
        <v>0</v>
      </c>
      <c r="AB7" s="15">
        <v>0</v>
      </c>
      <c r="AC7" s="17"/>
      <c r="AD7" s="14"/>
      <c r="AE7" s="1" t="s">
        <v>105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idden="1" x14ac:dyDescent="0.25">
      <c r="A8" s="1" t="s">
        <v>37</v>
      </c>
      <c r="B8" s="1" t="s">
        <v>33</v>
      </c>
      <c r="C8" s="1">
        <v>2014</v>
      </c>
      <c r="D8" s="1">
        <v>478</v>
      </c>
      <c r="E8" s="1">
        <v>762</v>
      </c>
      <c r="F8" s="1">
        <v>1539</v>
      </c>
      <c r="G8" s="6">
        <v>0.3</v>
      </c>
      <c r="H8" s="1">
        <v>180</v>
      </c>
      <c r="I8" s="1" t="s">
        <v>34</v>
      </c>
      <c r="J8" s="1">
        <v>748</v>
      </c>
      <c r="K8" s="1">
        <f t="shared" si="2"/>
        <v>14</v>
      </c>
      <c r="L8" s="1"/>
      <c r="M8" s="1"/>
      <c r="N8" s="1">
        <v>684</v>
      </c>
      <c r="O8" s="1">
        <f t="shared" si="3"/>
        <v>152.4</v>
      </c>
      <c r="P8" s="5">
        <f>18*O8-N8-F8</f>
        <v>520.20000000000027</v>
      </c>
      <c r="Q8" s="5"/>
      <c r="R8" s="1"/>
      <c r="S8" s="1">
        <f t="shared" si="4"/>
        <v>18</v>
      </c>
      <c r="T8" s="1">
        <f t="shared" si="5"/>
        <v>14.586614173228346</v>
      </c>
      <c r="U8" s="1">
        <v>194</v>
      </c>
      <c r="V8" s="1">
        <v>234.2</v>
      </c>
      <c r="W8" s="1">
        <v>284</v>
      </c>
      <c r="X8" s="1">
        <v>204</v>
      </c>
      <c r="Y8" s="1">
        <v>234.4</v>
      </c>
      <c r="Z8" s="1"/>
      <c r="AA8" s="1">
        <f t="shared" si="6"/>
        <v>156.06000000000009</v>
      </c>
      <c r="AB8" s="6">
        <v>12</v>
      </c>
      <c r="AC8" s="10">
        <f>MROUND(P8,AB8)/AB8</f>
        <v>43</v>
      </c>
      <c r="AD8" s="1">
        <f>AC8*AB8*G8</f>
        <v>154.79999999999998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38</v>
      </c>
      <c r="B9" s="14" t="s">
        <v>33</v>
      </c>
      <c r="C9" s="14"/>
      <c r="D9" s="14"/>
      <c r="E9" s="14"/>
      <c r="F9" s="14"/>
      <c r="G9" s="15">
        <v>0</v>
      </c>
      <c r="H9" s="14" t="e">
        <v>#N/A</v>
      </c>
      <c r="I9" s="14" t="s">
        <v>34</v>
      </c>
      <c r="J9" s="14"/>
      <c r="K9" s="14">
        <f t="shared" si="2"/>
        <v>0</v>
      </c>
      <c r="L9" s="14"/>
      <c r="M9" s="14"/>
      <c r="N9" s="14"/>
      <c r="O9" s="14">
        <f t="shared" si="3"/>
        <v>0</v>
      </c>
      <c r="P9" s="16"/>
      <c r="Q9" s="16"/>
      <c r="R9" s="14"/>
      <c r="S9" s="14" t="e">
        <f t="shared" si="4"/>
        <v>#DIV/0!</v>
      </c>
      <c r="T9" s="14" t="e">
        <f t="shared" si="5"/>
        <v>#DIV/0!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 t="s">
        <v>35</v>
      </c>
      <c r="AA9" s="14">
        <f t="shared" si="6"/>
        <v>0</v>
      </c>
      <c r="AB9" s="15">
        <v>0</v>
      </c>
      <c r="AC9" s="17"/>
      <c r="AD9" s="14"/>
      <c r="AE9" s="1" t="s">
        <v>105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idden="1" x14ac:dyDescent="0.25">
      <c r="A10" s="1" t="s">
        <v>39</v>
      </c>
      <c r="B10" s="1" t="s">
        <v>33</v>
      </c>
      <c r="C10" s="1">
        <v>1115</v>
      </c>
      <c r="D10" s="1">
        <v>1360</v>
      </c>
      <c r="E10" s="1">
        <v>987</v>
      </c>
      <c r="F10" s="1">
        <v>1313</v>
      </c>
      <c r="G10" s="6">
        <v>0.3</v>
      </c>
      <c r="H10" s="1">
        <v>180</v>
      </c>
      <c r="I10" s="1" t="s">
        <v>34</v>
      </c>
      <c r="J10" s="1">
        <v>975</v>
      </c>
      <c r="K10" s="1">
        <f t="shared" si="2"/>
        <v>12</v>
      </c>
      <c r="L10" s="1"/>
      <c r="M10" s="1"/>
      <c r="N10" s="1">
        <v>1236</v>
      </c>
      <c r="O10" s="1">
        <f t="shared" si="3"/>
        <v>197.4</v>
      </c>
      <c r="P10" s="5">
        <f>18*O10-N10-F10</f>
        <v>1004.2000000000003</v>
      </c>
      <c r="Q10" s="5"/>
      <c r="R10" s="1"/>
      <c r="S10" s="1">
        <f t="shared" si="4"/>
        <v>18</v>
      </c>
      <c r="T10" s="1">
        <f t="shared" si="5"/>
        <v>12.912867274569402</v>
      </c>
      <c r="U10" s="1">
        <v>229</v>
      </c>
      <c r="V10" s="1">
        <v>245</v>
      </c>
      <c r="W10" s="1">
        <v>234.8</v>
      </c>
      <c r="X10" s="1">
        <v>219.6</v>
      </c>
      <c r="Y10" s="1">
        <v>235</v>
      </c>
      <c r="Z10" s="1"/>
      <c r="AA10" s="1">
        <f t="shared" si="6"/>
        <v>301.26000000000005</v>
      </c>
      <c r="AB10" s="6">
        <v>12</v>
      </c>
      <c r="AC10" s="10">
        <f>MROUND(P10,AB10)/AB10</f>
        <v>84</v>
      </c>
      <c r="AD10" s="1">
        <f>AC10*AB10*G10</f>
        <v>302.39999999999998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40</v>
      </c>
      <c r="B11" s="14" t="s">
        <v>33</v>
      </c>
      <c r="C11" s="14"/>
      <c r="D11" s="14"/>
      <c r="E11" s="14"/>
      <c r="F11" s="14"/>
      <c r="G11" s="15">
        <v>0</v>
      </c>
      <c r="H11" s="14" t="e">
        <v>#N/A</v>
      </c>
      <c r="I11" s="14" t="s">
        <v>34</v>
      </c>
      <c r="J11" s="14"/>
      <c r="K11" s="14">
        <f t="shared" si="2"/>
        <v>0</v>
      </c>
      <c r="L11" s="14"/>
      <c r="M11" s="14"/>
      <c r="N11" s="14"/>
      <c r="O11" s="14">
        <f t="shared" si="3"/>
        <v>0</v>
      </c>
      <c r="P11" s="16"/>
      <c r="Q11" s="16"/>
      <c r="R11" s="14"/>
      <c r="S11" s="14" t="e">
        <f t="shared" si="4"/>
        <v>#DIV/0!</v>
      </c>
      <c r="T11" s="14" t="e">
        <f t="shared" si="5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 t="s">
        <v>35</v>
      </c>
      <c r="AA11" s="14">
        <f t="shared" si="6"/>
        <v>0</v>
      </c>
      <c r="AB11" s="15">
        <v>0</v>
      </c>
      <c r="AC11" s="17"/>
      <c r="AD11" s="14"/>
      <c r="AE11" s="1" t="s">
        <v>105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41</v>
      </c>
      <c r="B12" s="14" t="s">
        <v>33</v>
      </c>
      <c r="C12" s="14"/>
      <c r="D12" s="14"/>
      <c r="E12" s="14"/>
      <c r="F12" s="14"/>
      <c r="G12" s="15">
        <v>0</v>
      </c>
      <c r="H12" s="14" t="e">
        <v>#N/A</v>
      </c>
      <c r="I12" s="14" t="s">
        <v>34</v>
      </c>
      <c r="J12" s="14"/>
      <c r="K12" s="14">
        <f t="shared" si="2"/>
        <v>0</v>
      </c>
      <c r="L12" s="14"/>
      <c r="M12" s="14"/>
      <c r="N12" s="14"/>
      <c r="O12" s="14">
        <f t="shared" si="3"/>
        <v>0</v>
      </c>
      <c r="P12" s="16"/>
      <c r="Q12" s="16"/>
      <c r="R12" s="14"/>
      <c r="S12" s="14" t="e">
        <f t="shared" si="4"/>
        <v>#DIV/0!</v>
      </c>
      <c r="T12" s="14" t="e">
        <f t="shared" si="5"/>
        <v>#DIV/0!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 t="s">
        <v>35</v>
      </c>
      <c r="AA12" s="14">
        <f t="shared" si="6"/>
        <v>0</v>
      </c>
      <c r="AB12" s="15">
        <v>0</v>
      </c>
      <c r="AC12" s="17"/>
      <c r="AD12" s="14"/>
      <c r="AE12" s="1" t="s">
        <v>105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idden="1" x14ac:dyDescent="0.25">
      <c r="A13" s="1" t="s">
        <v>42</v>
      </c>
      <c r="B13" s="1" t="s">
        <v>43</v>
      </c>
      <c r="C13" s="1"/>
      <c r="D13" s="1">
        <v>726</v>
      </c>
      <c r="E13" s="1">
        <v>126.5</v>
      </c>
      <c r="F13" s="1">
        <v>599.5</v>
      </c>
      <c r="G13" s="6">
        <v>1</v>
      </c>
      <c r="H13" s="1">
        <v>180</v>
      </c>
      <c r="I13" s="1" t="s">
        <v>34</v>
      </c>
      <c r="J13" s="1">
        <v>126.6</v>
      </c>
      <c r="K13" s="1">
        <f t="shared" si="2"/>
        <v>-9.9999999999994316E-2</v>
      </c>
      <c r="L13" s="1"/>
      <c r="M13" s="1"/>
      <c r="N13" s="1">
        <v>198</v>
      </c>
      <c r="O13" s="1">
        <f t="shared" si="3"/>
        <v>25.3</v>
      </c>
      <c r="P13" s="5"/>
      <c r="Q13" s="5"/>
      <c r="R13" s="1"/>
      <c r="S13" s="1">
        <f t="shared" si="4"/>
        <v>31.521739130434781</v>
      </c>
      <c r="T13" s="1">
        <f t="shared" si="5"/>
        <v>31.521739130434781</v>
      </c>
      <c r="U13" s="1">
        <v>36.299999999999997</v>
      </c>
      <c r="V13" s="1">
        <v>65</v>
      </c>
      <c r="W13" s="1">
        <v>35.200000000000003</v>
      </c>
      <c r="X13" s="1">
        <v>58.3</v>
      </c>
      <c r="Y13" s="1">
        <v>48.4</v>
      </c>
      <c r="Z13" s="1"/>
      <c r="AA13" s="1">
        <f t="shared" si="6"/>
        <v>0</v>
      </c>
      <c r="AB13" s="6">
        <v>5.5</v>
      </c>
      <c r="AC13" s="10">
        <f>MROUND(P13,AB13)/AB13</f>
        <v>0</v>
      </c>
      <c r="AD13" s="1">
        <f>AC13*AB13*G13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44</v>
      </c>
      <c r="B14" s="14" t="s">
        <v>43</v>
      </c>
      <c r="C14" s="14"/>
      <c r="D14" s="14"/>
      <c r="E14" s="14"/>
      <c r="F14" s="14"/>
      <c r="G14" s="15">
        <v>0</v>
      </c>
      <c r="H14" s="14" t="e">
        <v>#N/A</v>
      </c>
      <c r="I14" s="14" t="s">
        <v>34</v>
      </c>
      <c r="J14" s="14"/>
      <c r="K14" s="14">
        <f t="shared" si="2"/>
        <v>0</v>
      </c>
      <c r="L14" s="14"/>
      <c r="M14" s="14"/>
      <c r="N14" s="14"/>
      <c r="O14" s="14">
        <f t="shared" si="3"/>
        <v>0</v>
      </c>
      <c r="P14" s="16"/>
      <c r="Q14" s="16"/>
      <c r="R14" s="14"/>
      <c r="S14" s="14" t="e">
        <f t="shared" si="4"/>
        <v>#DIV/0!</v>
      </c>
      <c r="T14" s="14" t="e">
        <f t="shared" si="5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 t="s">
        <v>35</v>
      </c>
      <c r="AA14" s="14">
        <f t="shared" si="6"/>
        <v>0</v>
      </c>
      <c r="AB14" s="15">
        <v>0</v>
      </c>
      <c r="AC14" s="17"/>
      <c r="AD14" s="14"/>
      <c r="AE14" s="1" t="s">
        <v>105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43</v>
      </c>
      <c r="C15" s="1">
        <v>3.7</v>
      </c>
      <c r="D15" s="1">
        <v>18.5</v>
      </c>
      <c r="E15" s="1">
        <v>15.4</v>
      </c>
      <c r="F15" s="1">
        <v>6.8</v>
      </c>
      <c r="G15" s="6">
        <v>1</v>
      </c>
      <c r="H15" s="1">
        <v>180</v>
      </c>
      <c r="I15" s="1" t="s">
        <v>34</v>
      </c>
      <c r="J15" s="1">
        <v>19.7</v>
      </c>
      <c r="K15" s="1">
        <f t="shared" si="2"/>
        <v>-4.2999999999999989</v>
      </c>
      <c r="L15" s="1"/>
      <c r="M15" s="1"/>
      <c r="N15" s="1">
        <v>70.3</v>
      </c>
      <c r="O15" s="1">
        <f t="shared" si="3"/>
        <v>3.08</v>
      </c>
      <c r="P15" s="5"/>
      <c r="Q15" s="5"/>
      <c r="R15" s="1"/>
      <c r="S15" s="1">
        <f t="shared" si="4"/>
        <v>25.032467532467528</v>
      </c>
      <c r="T15" s="1">
        <f t="shared" si="5"/>
        <v>25.032467532467528</v>
      </c>
      <c r="U15" s="1">
        <v>5.92</v>
      </c>
      <c r="V15" s="1">
        <v>3.7</v>
      </c>
      <c r="W15" s="1">
        <v>3.7</v>
      </c>
      <c r="X15" s="1">
        <v>2.96</v>
      </c>
      <c r="Y15" s="1">
        <v>0</v>
      </c>
      <c r="Z15" s="1"/>
      <c r="AA15" s="1">
        <f t="shared" si="6"/>
        <v>0</v>
      </c>
      <c r="AB15" s="6">
        <v>3.7</v>
      </c>
      <c r="AC15" s="10">
        <f>MROUND(P15,AB15)/AB15</f>
        <v>0</v>
      </c>
      <c r="AD15" s="1">
        <f>AC15*AB15*G15</f>
        <v>0</v>
      </c>
      <c r="AE15" s="1" t="s">
        <v>105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46</v>
      </c>
      <c r="B16" s="14" t="s">
        <v>43</v>
      </c>
      <c r="C16" s="14"/>
      <c r="D16" s="14"/>
      <c r="E16" s="14"/>
      <c r="F16" s="14"/>
      <c r="G16" s="15">
        <v>0</v>
      </c>
      <c r="H16" s="14" t="e">
        <v>#N/A</v>
      </c>
      <c r="I16" s="14" t="s">
        <v>34</v>
      </c>
      <c r="J16" s="14"/>
      <c r="K16" s="14">
        <f t="shared" si="2"/>
        <v>0</v>
      </c>
      <c r="L16" s="14"/>
      <c r="M16" s="14"/>
      <c r="N16" s="14"/>
      <c r="O16" s="14">
        <f t="shared" si="3"/>
        <v>0</v>
      </c>
      <c r="P16" s="16"/>
      <c r="Q16" s="16"/>
      <c r="R16" s="14"/>
      <c r="S16" s="14" t="e">
        <f t="shared" si="4"/>
        <v>#DIV/0!</v>
      </c>
      <c r="T16" s="14" t="e">
        <f t="shared" si="5"/>
        <v>#DIV/0!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 t="s">
        <v>35</v>
      </c>
      <c r="AA16" s="14">
        <f t="shared" si="6"/>
        <v>0</v>
      </c>
      <c r="AB16" s="15">
        <v>0</v>
      </c>
      <c r="AC16" s="17"/>
      <c r="AD16" s="14"/>
      <c r="AE16" s="1" t="s">
        <v>105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47</v>
      </c>
      <c r="B17" s="14" t="s">
        <v>43</v>
      </c>
      <c r="C17" s="14"/>
      <c r="D17" s="14"/>
      <c r="E17" s="14"/>
      <c r="F17" s="14"/>
      <c r="G17" s="15">
        <v>0</v>
      </c>
      <c r="H17" s="14" t="e">
        <v>#N/A</v>
      </c>
      <c r="I17" s="14" t="s">
        <v>34</v>
      </c>
      <c r="J17" s="14"/>
      <c r="K17" s="14">
        <f t="shared" si="2"/>
        <v>0</v>
      </c>
      <c r="L17" s="14"/>
      <c r="M17" s="14"/>
      <c r="N17" s="14"/>
      <c r="O17" s="14">
        <f t="shared" si="3"/>
        <v>0</v>
      </c>
      <c r="P17" s="16"/>
      <c r="Q17" s="16"/>
      <c r="R17" s="14"/>
      <c r="S17" s="14" t="e">
        <f t="shared" si="4"/>
        <v>#DIV/0!</v>
      </c>
      <c r="T17" s="14" t="e">
        <f t="shared" si="5"/>
        <v>#DIV/0!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 t="s">
        <v>35</v>
      </c>
      <c r="AA17" s="14">
        <f t="shared" si="6"/>
        <v>0</v>
      </c>
      <c r="AB17" s="15">
        <v>0</v>
      </c>
      <c r="AC17" s="17"/>
      <c r="AD17" s="14"/>
      <c r="AE17" s="1" t="s">
        <v>105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48</v>
      </c>
      <c r="B18" s="14" t="s">
        <v>43</v>
      </c>
      <c r="C18" s="14"/>
      <c r="D18" s="14"/>
      <c r="E18" s="14"/>
      <c r="F18" s="14"/>
      <c r="G18" s="15">
        <v>0</v>
      </c>
      <c r="H18" s="14" t="e">
        <v>#N/A</v>
      </c>
      <c r="I18" s="14" t="s">
        <v>34</v>
      </c>
      <c r="J18" s="14"/>
      <c r="K18" s="14">
        <f t="shared" si="2"/>
        <v>0</v>
      </c>
      <c r="L18" s="14"/>
      <c r="M18" s="14"/>
      <c r="N18" s="14"/>
      <c r="O18" s="14">
        <f t="shared" si="3"/>
        <v>0</v>
      </c>
      <c r="P18" s="16"/>
      <c r="Q18" s="16"/>
      <c r="R18" s="14"/>
      <c r="S18" s="14" t="e">
        <f t="shared" si="4"/>
        <v>#DIV/0!</v>
      </c>
      <c r="T18" s="14" t="e">
        <f t="shared" si="5"/>
        <v>#DIV/0!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35</v>
      </c>
      <c r="AA18" s="14">
        <f t="shared" si="6"/>
        <v>0</v>
      </c>
      <c r="AB18" s="15">
        <v>0</v>
      </c>
      <c r="AC18" s="17"/>
      <c r="AD18" s="14"/>
      <c r="AE18" s="1" t="s">
        <v>105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49</v>
      </c>
      <c r="B19" s="14" t="s">
        <v>33</v>
      </c>
      <c r="C19" s="14"/>
      <c r="D19" s="14"/>
      <c r="E19" s="14"/>
      <c r="F19" s="14"/>
      <c r="G19" s="15">
        <v>0</v>
      </c>
      <c r="H19" s="14" t="e">
        <v>#N/A</v>
      </c>
      <c r="I19" s="14" t="s">
        <v>34</v>
      </c>
      <c r="J19" s="14"/>
      <c r="K19" s="14">
        <f t="shared" si="2"/>
        <v>0</v>
      </c>
      <c r="L19" s="14"/>
      <c r="M19" s="14"/>
      <c r="N19" s="14"/>
      <c r="O19" s="14">
        <f t="shared" si="3"/>
        <v>0</v>
      </c>
      <c r="P19" s="16"/>
      <c r="Q19" s="16"/>
      <c r="R19" s="14"/>
      <c r="S19" s="14" t="e">
        <f t="shared" si="4"/>
        <v>#DIV/0!</v>
      </c>
      <c r="T19" s="14" t="e">
        <f t="shared" si="5"/>
        <v>#DIV/0!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 t="s">
        <v>35</v>
      </c>
      <c r="AA19" s="14">
        <f t="shared" si="6"/>
        <v>0</v>
      </c>
      <c r="AB19" s="15">
        <v>0</v>
      </c>
      <c r="AC19" s="17"/>
      <c r="AD19" s="14"/>
      <c r="AE19" s="1" t="s">
        <v>105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50</v>
      </c>
      <c r="B20" s="14" t="s">
        <v>43</v>
      </c>
      <c r="C20" s="14"/>
      <c r="D20" s="14"/>
      <c r="E20" s="14"/>
      <c r="F20" s="14"/>
      <c r="G20" s="15">
        <v>0</v>
      </c>
      <c r="H20" s="14" t="e">
        <v>#N/A</v>
      </c>
      <c r="I20" s="14" t="s">
        <v>34</v>
      </c>
      <c r="J20" s="14"/>
      <c r="K20" s="14">
        <f t="shared" si="2"/>
        <v>0</v>
      </c>
      <c r="L20" s="14"/>
      <c r="M20" s="14"/>
      <c r="N20" s="14"/>
      <c r="O20" s="14">
        <f t="shared" si="3"/>
        <v>0</v>
      </c>
      <c r="P20" s="16"/>
      <c r="Q20" s="16"/>
      <c r="R20" s="14"/>
      <c r="S20" s="14" t="e">
        <f t="shared" si="4"/>
        <v>#DIV/0!</v>
      </c>
      <c r="T20" s="14" t="e">
        <f t="shared" si="5"/>
        <v>#DIV/0!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 t="s">
        <v>35</v>
      </c>
      <c r="AA20" s="14">
        <f t="shared" si="6"/>
        <v>0</v>
      </c>
      <c r="AB20" s="15">
        <v>0</v>
      </c>
      <c r="AC20" s="17"/>
      <c r="AD20" s="14"/>
      <c r="AE20" s="1" t="s">
        <v>105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51</v>
      </c>
      <c r="B21" s="14" t="s">
        <v>33</v>
      </c>
      <c r="C21" s="14"/>
      <c r="D21" s="14"/>
      <c r="E21" s="14"/>
      <c r="F21" s="14"/>
      <c r="G21" s="15">
        <v>0</v>
      </c>
      <c r="H21" s="14" t="e">
        <v>#N/A</v>
      </c>
      <c r="I21" s="14" t="s">
        <v>34</v>
      </c>
      <c r="J21" s="14"/>
      <c r="K21" s="14">
        <f t="shared" si="2"/>
        <v>0</v>
      </c>
      <c r="L21" s="14"/>
      <c r="M21" s="14"/>
      <c r="N21" s="14"/>
      <c r="O21" s="14">
        <f t="shared" si="3"/>
        <v>0</v>
      </c>
      <c r="P21" s="16"/>
      <c r="Q21" s="16"/>
      <c r="R21" s="14"/>
      <c r="S21" s="14" t="e">
        <f t="shared" si="4"/>
        <v>#DIV/0!</v>
      </c>
      <c r="T21" s="14" t="e">
        <f t="shared" si="5"/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 t="s">
        <v>35</v>
      </c>
      <c r="AA21" s="14">
        <f t="shared" si="6"/>
        <v>0</v>
      </c>
      <c r="AB21" s="15">
        <v>0</v>
      </c>
      <c r="AC21" s="17"/>
      <c r="AD21" s="14"/>
      <c r="AE21" s="1" t="s">
        <v>105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52</v>
      </c>
      <c r="B22" s="14" t="s">
        <v>43</v>
      </c>
      <c r="C22" s="14"/>
      <c r="D22" s="14"/>
      <c r="E22" s="14"/>
      <c r="F22" s="14"/>
      <c r="G22" s="15">
        <v>0</v>
      </c>
      <c r="H22" s="14" t="e">
        <v>#N/A</v>
      </c>
      <c r="I22" s="14" t="s">
        <v>34</v>
      </c>
      <c r="J22" s="14"/>
      <c r="K22" s="14">
        <f t="shared" si="2"/>
        <v>0</v>
      </c>
      <c r="L22" s="14"/>
      <c r="M22" s="14"/>
      <c r="N22" s="14"/>
      <c r="O22" s="14">
        <f t="shared" si="3"/>
        <v>0</v>
      </c>
      <c r="P22" s="16"/>
      <c r="Q22" s="16"/>
      <c r="R22" s="14"/>
      <c r="S22" s="14" t="e">
        <f t="shared" si="4"/>
        <v>#DIV/0!</v>
      </c>
      <c r="T22" s="14" t="e">
        <f t="shared" si="5"/>
        <v>#DIV/0!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 t="s">
        <v>35</v>
      </c>
      <c r="AA22" s="14">
        <f t="shared" si="6"/>
        <v>0</v>
      </c>
      <c r="AB22" s="15">
        <v>0</v>
      </c>
      <c r="AC22" s="17"/>
      <c r="AD22" s="14"/>
      <c r="AE22" s="1" t="s">
        <v>105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idden="1" x14ac:dyDescent="0.25">
      <c r="A23" s="1" t="s">
        <v>53</v>
      </c>
      <c r="B23" s="1" t="s">
        <v>43</v>
      </c>
      <c r="C23" s="1">
        <v>621.6</v>
      </c>
      <c r="D23" s="1">
        <v>103.6</v>
      </c>
      <c r="E23" s="1">
        <v>373.7</v>
      </c>
      <c r="F23" s="1">
        <v>314.5</v>
      </c>
      <c r="G23" s="6">
        <v>1</v>
      </c>
      <c r="H23" s="1">
        <v>180</v>
      </c>
      <c r="I23" s="1" t="s">
        <v>34</v>
      </c>
      <c r="J23" s="1">
        <v>371.5</v>
      </c>
      <c r="K23" s="1">
        <f t="shared" si="2"/>
        <v>2.1999999999999886</v>
      </c>
      <c r="L23" s="1"/>
      <c r="M23" s="1"/>
      <c r="N23" s="1">
        <v>362.6</v>
      </c>
      <c r="O23" s="1">
        <f t="shared" si="3"/>
        <v>74.739999999999995</v>
      </c>
      <c r="P23" s="5">
        <f>18*O23-N23-F23</f>
        <v>668.21999999999991</v>
      </c>
      <c r="Q23" s="5"/>
      <c r="R23" s="1"/>
      <c r="S23" s="1">
        <f t="shared" si="4"/>
        <v>18</v>
      </c>
      <c r="T23" s="1">
        <f t="shared" si="5"/>
        <v>9.0594059405940595</v>
      </c>
      <c r="U23" s="1">
        <v>68.08</v>
      </c>
      <c r="V23" s="1">
        <v>73.260000000000005</v>
      </c>
      <c r="W23" s="1">
        <v>91.76</v>
      </c>
      <c r="X23" s="1">
        <v>46.62</v>
      </c>
      <c r="Y23" s="1">
        <v>77.7</v>
      </c>
      <c r="Z23" s="1"/>
      <c r="AA23" s="1">
        <f t="shared" si="6"/>
        <v>668.21999999999991</v>
      </c>
      <c r="AB23" s="6">
        <v>3.7</v>
      </c>
      <c r="AC23" s="10">
        <f t="shared" ref="AC23:AC25" si="7">MROUND(P23,AB23)/AB23</f>
        <v>181</v>
      </c>
      <c r="AD23" s="1">
        <f t="shared" ref="AD23:AD25" si="8">AC23*AB23*G23</f>
        <v>669.7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43</v>
      </c>
      <c r="C24" s="1">
        <v>212.4</v>
      </c>
      <c r="D24" s="1"/>
      <c r="E24" s="1">
        <v>28.8</v>
      </c>
      <c r="F24" s="1">
        <v>172.8</v>
      </c>
      <c r="G24" s="6">
        <v>1</v>
      </c>
      <c r="H24" s="1">
        <v>180</v>
      </c>
      <c r="I24" s="1" t="s">
        <v>34</v>
      </c>
      <c r="J24" s="1">
        <v>28.8</v>
      </c>
      <c r="K24" s="1">
        <f t="shared" si="2"/>
        <v>0</v>
      </c>
      <c r="L24" s="1"/>
      <c r="M24" s="1"/>
      <c r="N24" s="1">
        <v>9</v>
      </c>
      <c r="O24" s="1">
        <f t="shared" si="3"/>
        <v>5.76</v>
      </c>
      <c r="P24" s="5"/>
      <c r="Q24" s="5"/>
      <c r="R24" s="1"/>
      <c r="S24" s="1">
        <f t="shared" si="4"/>
        <v>31.562500000000004</v>
      </c>
      <c r="T24" s="1">
        <f t="shared" si="5"/>
        <v>31.562500000000004</v>
      </c>
      <c r="U24" s="1">
        <v>13.68</v>
      </c>
      <c r="V24" s="1">
        <v>6.48</v>
      </c>
      <c r="W24" s="1">
        <v>4.68</v>
      </c>
      <c r="X24" s="1">
        <v>29.16</v>
      </c>
      <c r="Y24" s="1">
        <v>11.52</v>
      </c>
      <c r="Z24" s="18" t="s">
        <v>102</v>
      </c>
      <c r="AA24" s="1">
        <f t="shared" si="6"/>
        <v>0</v>
      </c>
      <c r="AB24" s="6">
        <v>1.8</v>
      </c>
      <c r="AC24" s="10">
        <f t="shared" si="7"/>
        <v>0</v>
      </c>
      <c r="AD24" s="1">
        <f t="shared" si="8"/>
        <v>0</v>
      </c>
      <c r="AE24" s="1" t="s">
        <v>105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idden="1" x14ac:dyDescent="0.25">
      <c r="A25" s="1" t="s">
        <v>55</v>
      </c>
      <c r="B25" s="1" t="s">
        <v>33</v>
      </c>
      <c r="C25" s="1">
        <v>1117</v>
      </c>
      <c r="D25" s="1">
        <v>694</v>
      </c>
      <c r="E25" s="1">
        <v>682</v>
      </c>
      <c r="F25" s="1">
        <v>963</v>
      </c>
      <c r="G25" s="6">
        <v>0.25</v>
      </c>
      <c r="H25" s="1">
        <v>180</v>
      </c>
      <c r="I25" s="1" t="s">
        <v>34</v>
      </c>
      <c r="J25" s="1">
        <v>672</v>
      </c>
      <c r="K25" s="1">
        <f t="shared" si="2"/>
        <v>10</v>
      </c>
      <c r="L25" s="1"/>
      <c r="M25" s="1"/>
      <c r="N25" s="1">
        <v>1404</v>
      </c>
      <c r="O25" s="1">
        <f t="shared" si="3"/>
        <v>136.4</v>
      </c>
      <c r="P25" s="5">
        <f>18*O25-N25-F25</f>
        <v>88.200000000000273</v>
      </c>
      <c r="Q25" s="5"/>
      <c r="R25" s="1"/>
      <c r="S25" s="1">
        <f t="shared" si="4"/>
        <v>18</v>
      </c>
      <c r="T25" s="1">
        <f t="shared" si="5"/>
        <v>17.353372434017594</v>
      </c>
      <c r="U25" s="1">
        <v>197.6</v>
      </c>
      <c r="V25" s="1">
        <v>190</v>
      </c>
      <c r="W25" s="1">
        <v>208</v>
      </c>
      <c r="X25" s="1">
        <v>179</v>
      </c>
      <c r="Y25" s="1">
        <v>203.4</v>
      </c>
      <c r="Z25" s="1"/>
      <c r="AA25" s="1">
        <f t="shared" si="6"/>
        <v>22.050000000000068</v>
      </c>
      <c r="AB25" s="6">
        <v>6</v>
      </c>
      <c r="AC25" s="10">
        <f t="shared" si="7"/>
        <v>15</v>
      </c>
      <c r="AD25" s="1">
        <f t="shared" si="8"/>
        <v>22.5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56</v>
      </c>
      <c r="B26" s="14" t="s">
        <v>33</v>
      </c>
      <c r="C26" s="14"/>
      <c r="D26" s="14"/>
      <c r="E26" s="14"/>
      <c r="F26" s="14"/>
      <c r="G26" s="15">
        <v>0</v>
      </c>
      <c r="H26" s="14" t="e">
        <v>#N/A</v>
      </c>
      <c r="I26" s="14" t="s">
        <v>34</v>
      </c>
      <c r="J26" s="14"/>
      <c r="K26" s="14">
        <f t="shared" si="2"/>
        <v>0</v>
      </c>
      <c r="L26" s="14"/>
      <c r="M26" s="14"/>
      <c r="N26" s="14"/>
      <c r="O26" s="14">
        <f t="shared" si="3"/>
        <v>0</v>
      </c>
      <c r="P26" s="16"/>
      <c r="Q26" s="16"/>
      <c r="R26" s="14"/>
      <c r="S26" s="14" t="e">
        <f t="shared" si="4"/>
        <v>#DIV/0!</v>
      </c>
      <c r="T26" s="14" t="e">
        <f t="shared" si="5"/>
        <v>#DIV/0!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 t="s">
        <v>35</v>
      </c>
      <c r="AA26" s="14">
        <f t="shared" si="6"/>
        <v>0</v>
      </c>
      <c r="AB26" s="15">
        <v>0</v>
      </c>
      <c r="AC26" s="17"/>
      <c r="AD26" s="14"/>
      <c r="AE26" s="1" t="s">
        <v>105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57</v>
      </c>
      <c r="B27" s="14" t="s">
        <v>33</v>
      </c>
      <c r="C27" s="14"/>
      <c r="D27" s="14"/>
      <c r="E27" s="14"/>
      <c r="F27" s="14"/>
      <c r="G27" s="15">
        <v>0</v>
      </c>
      <c r="H27" s="14" t="e">
        <v>#N/A</v>
      </c>
      <c r="I27" s="14" t="s">
        <v>34</v>
      </c>
      <c r="J27" s="14"/>
      <c r="K27" s="14">
        <f t="shared" si="2"/>
        <v>0</v>
      </c>
      <c r="L27" s="14"/>
      <c r="M27" s="14"/>
      <c r="N27" s="14"/>
      <c r="O27" s="14">
        <f t="shared" si="3"/>
        <v>0</v>
      </c>
      <c r="P27" s="16"/>
      <c r="Q27" s="16"/>
      <c r="R27" s="14"/>
      <c r="S27" s="14" t="e">
        <f t="shared" si="4"/>
        <v>#DIV/0!</v>
      </c>
      <c r="T27" s="14" t="e">
        <f t="shared" si="5"/>
        <v>#DIV/0!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 t="s">
        <v>35</v>
      </c>
      <c r="AA27" s="14">
        <f t="shared" si="6"/>
        <v>0</v>
      </c>
      <c r="AB27" s="15">
        <v>0</v>
      </c>
      <c r="AC27" s="17"/>
      <c r="AD27" s="14"/>
      <c r="AE27" s="1" t="s">
        <v>105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idden="1" x14ac:dyDescent="0.25">
      <c r="A28" s="1" t="s">
        <v>58</v>
      </c>
      <c r="B28" s="1" t="s">
        <v>43</v>
      </c>
      <c r="C28" s="1">
        <v>522</v>
      </c>
      <c r="D28" s="1">
        <v>450</v>
      </c>
      <c r="E28" s="1">
        <v>540</v>
      </c>
      <c r="F28" s="1">
        <v>348</v>
      </c>
      <c r="G28" s="6">
        <v>1</v>
      </c>
      <c r="H28" s="1">
        <v>180</v>
      </c>
      <c r="I28" s="1" t="s">
        <v>34</v>
      </c>
      <c r="J28" s="1">
        <v>538</v>
      </c>
      <c r="K28" s="1">
        <f t="shared" si="2"/>
        <v>2</v>
      </c>
      <c r="L28" s="1"/>
      <c r="M28" s="1"/>
      <c r="N28" s="1">
        <v>462</v>
      </c>
      <c r="O28" s="1">
        <f t="shared" si="3"/>
        <v>108</v>
      </c>
      <c r="P28" s="5">
        <f>18*O28-N28-F28</f>
        <v>1134</v>
      </c>
      <c r="Q28" s="5"/>
      <c r="R28" s="1"/>
      <c r="S28" s="1">
        <f t="shared" si="4"/>
        <v>18</v>
      </c>
      <c r="T28" s="1">
        <f t="shared" si="5"/>
        <v>7.5</v>
      </c>
      <c r="U28" s="1">
        <v>87.6</v>
      </c>
      <c r="V28" s="1">
        <v>94.8</v>
      </c>
      <c r="W28" s="1">
        <v>96</v>
      </c>
      <c r="X28" s="1">
        <v>98.4</v>
      </c>
      <c r="Y28" s="1">
        <v>100.8</v>
      </c>
      <c r="Z28" s="1"/>
      <c r="AA28" s="1">
        <f t="shared" si="6"/>
        <v>1134</v>
      </c>
      <c r="AB28" s="6">
        <v>6</v>
      </c>
      <c r="AC28" s="10">
        <f>MROUND(P28,AB28)/AB28</f>
        <v>189</v>
      </c>
      <c r="AD28" s="1">
        <f>AC28*AB28*G28</f>
        <v>1134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59</v>
      </c>
      <c r="B29" s="14" t="s">
        <v>33</v>
      </c>
      <c r="C29" s="14"/>
      <c r="D29" s="14"/>
      <c r="E29" s="14"/>
      <c r="F29" s="14"/>
      <c r="G29" s="15">
        <v>0</v>
      </c>
      <c r="H29" s="14" t="e">
        <v>#N/A</v>
      </c>
      <c r="I29" s="14" t="s">
        <v>34</v>
      </c>
      <c r="J29" s="14"/>
      <c r="K29" s="14">
        <f t="shared" si="2"/>
        <v>0</v>
      </c>
      <c r="L29" s="14"/>
      <c r="M29" s="14"/>
      <c r="N29" s="14"/>
      <c r="O29" s="14">
        <f t="shared" si="3"/>
        <v>0</v>
      </c>
      <c r="P29" s="16"/>
      <c r="Q29" s="16"/>
      <c r="R29" s="14"/>
      <c r="S29" s="14" t="e">
        <f t="shared" si="4"/>
        <v>#DIV/0!</v>
      </c>
      <c r="T29" s="14" t="e">
        <f t="shared" si="5"/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 t="s">
        <v>35</v>
      </c>
      <c r="AA29" s="14">
        <f t="shared" si="6"/>
        <v>0</v>
      </c>
      <c r="AB29" s="15">
        <v>0</v>
      </c>
      <c r="AC29" s="17"/>
      <c r="AD29" s="14"/>
      <c r="AE29" s="1" t="s">
        <v>105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idden="1" x14ac:dyDescent="0.25">
      <c r="A30" s="1" t="s">
        <v>60</v>
      </c>
      <c r="B30" s="1" t="s">
        <v>33</v>
      </c>
      <c r="C30" s="1">
        <v>1003</v>
      </c>
      <c r="D30" s="1">
        <v>912</v>
      </c>
      <c r="E30" s="1">
        <v>588</v>
      </c>
      <c r="F30" s="1">
        <v>1112</v>
      </c>
      <c r="G30" s="6">
        <v>0.25</v>
      </c>
      <c r="H30" s="1">
        <v>180</v>
      </c>
      <c r="I30" s="1" t="s">
        <v>34</v>
      </c>
      <c r="J30" s="1">
        <v>577</v>
      </c>
      <c r="K30" s="1">
        <f t="shared" si="2"/>
        <v>11</v>
      </c>
      <c r="L30" s="1"/>
      <c r="M30" s="1"/>
      <c r="N30" s="1">
        <v>1548</v>
      </c>
      <c r="O30" s="1">
        <f t="shared" si="3"/>
        <v>117.6</v>
      </c>
      <c r="P30" s="5"/>
      <c r="Q30" s="5"/>
      <c r="R30" s="1"/>
      <c r="S30" s="1">
        <f t="shared" si="4"/>
        <v>22.61904761904762</v>
      </c>
      <c r="T30" s="1">
        <f t="shared" si="5"/>
        <v>22.61904761904762</v>
      </c>
      <c r="U30" s="1">
        <v>211.8</v>
      </c>
      <c r="V30" s="1">
        <v>197.2</v>
      </c>
      <c r="W30" s="1">
        <v>203.4</v>
      </c>
      <c r="X30" s="1">
        <v>177.4</v>
      </c>
      <c r="Y30" s="1">
        <v>201.6</v>
      </c>
      <c r="Z30" s="1"/>
      <c r="AA30" s="1">
        <f t="shared" si="6"/>
        <v>0</v>
      </c>
      <c r="AB30" s="6">
        <v>12</v>
      </c>
      <c r="AC30" s="10">
        <f t="shared" ref="AC30:AC31" si="9">MROUND(P30,AB30)/AB30</f>
        <v>0</v>
      </c>
      <c r="AD30" s="1">
        <f t="shared" ref="AD30:AD31" si="10">AC30*AB30*G30</f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idden="1" x14ac:dyDescent="0.25">
      <c r="A31" s="1" t="s">
        <v>61</v>
      </c>
      <c r="B31" s="1" t="s">
        <v>33</v>
      </c>
      <c r="C31" s="1"/>
      <c r="D31" s="1">
        <v>744</v>
      </c>
      <c r="E31" s="1">
        <v>316</v>
      </c>
      <c r="F31" s="1">
        <v>428</v>
      </c>
      <c r="G31" s="6">
        <v>0.25</v>
      </c>
      <c r="H31" s="1">
        <v>180</v>
      </c>
      <c r="I31" s="1" t="s">
        <v>34</v>
      </c>
      <c r="J31" s="1">
        <v>306</v>
      </c>
      <c r="K31" s="1">
        <f t="shared" si="2"/>
        <v>10</v>
      </c>
      <c r="L31" s="1"/>
      <c r="M31" s="1"/>
      <c r="N31" s="1">
        <v>204</v>
      </c>
      <c r="O31" s="1">
        <f t="shared" si="3"/>
        <v>63.2</v>
      </c>
      <c r="P31" s="5">
        <f>18*O31-N31-F31</f>
        <v>505.60000000000014</v>
      </c>
      <c r="Q31" s="5"/>
      <c r="R31" s="1"/>
      <c r="S31" s="1">
        <f t="shared" si="4"/>
        <v>18</v>
      </c>
      <c r="T31" s="1">
        <f t="shared" si="5"/>
        <v>10</v>
      </c>
      <c r="U31" s="1">
        <v>61.4</v>
      </c>
      <c r="V31" s="1">
        <v>75.2</v>
      </c>
      <c r="W31" s="1">
        <v>0</v>
      </c>
      <c r="X31" s="1">
        <v>68.599999999999994</v>
      </c>
      <c r="Y31" s="1">
        <v>7.8</v>
      </c>
      <c r="Z31" s="1"/>
      <c r="AA31" s="1">
        <f t="shared" si="6"/>
        <v>126.40000000000003</v>
      </c>
      <c r="AB31" s="6">
        <v>12</v>
      </c>
      <c r="AC31" s="10">
        <f t="shared" si="9"/>
        <v>42</v>
      </c>
      <c r="AD31" s="1">
        <f t="shared" si="10"/>
        <v>126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62</v>
      </c>
      <c r="B32" s="14" t="s">
        <v>33</v>
      </c>
      <c r="C32" s="14"/>
      <c r="D32" s="14"/>
      <c r="E32" s="14"/>
      <c r="F32" s="14"/>
      <c r="G32" s="15">
        <v>0</v>
      </c>
      <c r="H32" s="14" t="e">
        <v>#N/A</v>
      </c>
      <c r="I32" s="14" t="s">
        <v>34</v>
      </c>
      <c r="J32" s="14"/>
      <c r="K32" s="14">
        <f t="shared" si="2"/>
        <v>0</v>
      </c>
      <c r="L32" s="14"/>
      <c r="M32" s="14"/>
      <c r="N32" s="14"/>
      <c r="O32" s="14">
        <f t="shared" si="3"/>
        <v>0</v>
      </c>
      <c r="P32" s="16"/>
      <c r="Q32" s="16"/>
      <c r="R32" s="14"/>
      <c r="S32" s="14" t="e">
        <f t="shared" si="4"/>
        <v>#DIV/0!</v>
      </c>
      <c r="T32" s="14" t="e">
        <f t="shared" si="5"/>
        <v>#DIV/0!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 t="s">
        <v>35</v>
      </c>
      <c r="AA32" s="14">
        <f t="shared" si="6"/>
        <v>0</v>
      </c>
      <c r="AB32" s="15">
        <v>0</v>
      </c>
      <c r="AC32" s="17"/>
      <c r="AD32" s="14"/>
      <c r="AE32" s="1" t="s">
        <v>105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63</v>
      </c>
      <c r="B33" s="14" t="s">
        <v>33</v>
      </c>
      <c r="C33" s="14"/>
      <c r="D33" s="14"/>
      <c r="E33" s="14"/>
      <c r="F33" s="14"/>
      <c r="G33" s="15">
        <v>0</v>
      </c>
      <c r="H33" s="14" t="e">
        <v>#N/A</v>
      </c>
      <c r="I33" s="14" t="s">
        <v>34</v>
      </c>
      <c r="J33" s="14"/>
      <c r="K33" s="14">
        <f t="shared" si="2"/>
        <v>0</v>
      </c>
      <c r="L33" s="14"/>
      <c r="M33" s="14"/>
      <c r="N33" s="14"/>
      <c r="O33" s="14">
        <f t="shared" si="3"/>
        <v>0</v>
      </c>
      <c r="P33" s="16"/>
      <c r="Q33" s="16"/>
      <c r="R33" s="14"/>
      <c r="S33" s="14" t="e">
        <f t="shared" si="4"/>
        <v>#DIV/0!</v>
      </c>
      <c r="T33" s="14" t="e">
        <f t="shared" si="5"/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 t="s">
        <v>35</v>
      </c>
      <c r="AA33" s="14">
        <f t="shared" si="6"/>
        <v>0</v>
      </c>
      <c r="AB33" s="15">
        <v>0</v>
      </c>
      <c r="AC33" s="17"/>
      <c r="AD33" s="14"/>
      <c r="AE33" s="1" t="s">
        <v>105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64</v>
      </c>
      <c r="B34" s="14" t="s">
        <v>33</v>
      </c>
      <c r="C34" s="14"/>
      <c r="D34" s="14"/>
      <c r="E34" s="14"/>
      <c r="F34" s="14"/>
      <c r="G34" s="15">
        <v>0</v>
      </c>
      <c r="H34" s="14" t="e">
        <v>#N/A</v>
      </c>
      <c r="I34" s="14" t="s">
        <v>34</v>
      </c>
      <c r="J34" s="14"/>
      <c r="K34" s="14">
        <f t="shared" si="2"/>
        <v>0</v>
      </c>
      <c r="L34" s="14"/>
      <c r="M34" s="14"/>
      <c r="N34" s="14"/>
      <c r="O34" s="14">
        <f t="shared" si="3"/>
        <v>0</v>
      </c>
      <c r="P34" s="16"/>
      <c r="Q34" s="16"/>
      <c r="R34" s="14"/>
      <c r="S34" s="14" t="e">
        <f t="shared" si="4"/>
        <v>#DIV/0!</v>
      </c>
      <c r="T34" s="14" t="e">
        <f t="shared" si="5"/>
        <v>#DIV/0!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 t="s">
        <v>35</v>
      </c>
      <c r="AA34" s="14">
        <f t="shared" si="6"/>
        <v>0</v>
      </c>
      <c r="AB34" s="15">
        <v>0</v>
      </c>
      <c r="AC34" s="17"/>
      <c r="AD34" s="14"/>
      <c r="AE34" s="1" t="s">
        <v>105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65</v>
      </c>
      <c r="B35" s="14" t="s">
        <v>33</v>
      </c>
      <c r="C35" s="14"/>
      <c r="D35" s="14"/>
      <c r="E35" s="14"/>
      <c r="F35" s="14"/>
      <c r="G35" s="15">
        <v>0</v>
      </c>
      <c r="H35" s="14" t="e">
        <v>#N/A</v>
      </c>
      <c r="I35" s="14" t="s">
        <v>34</v>
      </c>
      <c r="J35" s="14"/>
      <c r="K35" s="14">
        <f t="shared" si="2"/>
        <v>0</v>
      </c>
      <c r="L35" s="14"/>
      <c r="M35" s="14"/>
      <c r="N35" s="14"/>
      <c r="O35" s="14">
        <f t="shared" si="3"/>
        <v>0</v>
      </c>
      <c r="P35" s="16"/>
      <c r="Q35" s="16"/>
      <c r="R35" s="14"/>
      <c r="S35" s="14" t="e">
        <f t="shared" si="4"/>
        <v>#DIV/0!</v>
      </c>
      <c r="T35" s="14" t="e">
        <f t="shared" si="5"/>
        <v>#DIV/0!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 t="s">
        <v>35</v>
      </c>
      <c r="AA35" s="14">
        <f t="shared" si="6"/>
        <v>0</v>
      </c>
      <c r="AB35" s="15">
        <v>0</v>
      </c>
      <c r="AC35" s="17"/>
      <c r="AD35" s="14"/>
      <c r="AE35" s="1" t="s">
        <v>105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66</v>
      </c>
      <c r="B36" s="14" t="s">
        <v>33</v>
      </c>
      <c r="C36" s="14"/>
      <c r="D36" s="14"/>
      <c r="E36" s="14"/>
      <c r="F36" s="14"/>
      <c r="G36" s="15">
        <v>0</v>
      </c>
      <c r="H36" s="14" t="e">
        <v>#N/A</v>
      </c>
      <c r="I36" s="14" t="s">
        <v>34</v>
      </c>
      <c r="J36" s="14"/>
      <c r="K36" s="14">
        <f t="shared" si="2"/>
        <v>0</v>
      </c>
      <c r="L36" s="14"/>
      <c r="M36" s="14"/>
      <c r="N36" s="14"/>
      <c r="O36" s="14">
        <f t="shared" si="3"/>
        <v>0</v>
      </c>
      <c r="P36" s="16"/>
      <c r="Q36" s="16"/>
      <c r="R36" s="14"/>
      <c r="S36" s="14" t="e">
        <f t="shared" si="4"/>
        <v>#DIV/0!</v>
      </c>
      <c r="T36" s="14" t="e">
        <f t="shared" si="5"/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 t="s">
        <v>35</v>
      </c>
      <c r="AA36" s="14">
        <f t="shared" si="6"/>
        <v>0</v>
      </c>
      <c r="AB36" s="15">
        <v>0</v>
      </c>
      <c r="AC36" s="17"/>
      <c r="AD36" s="14"/>
      <c r="AE36" s="1" t="s">
        <v>105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idden="1" x14ac:dyDescent="0.25">
      <c r="A37" s="1" t="s">
        <v>67</v>
      </c>
      <c r="B37" s="1" t="s">
        <v>33</v>
      </c>
      <c r="C37" s="1">
        <v>1636</v>
      </c>
      <c r="D37" s="1"/>
      <c r="E37" s="1">
        <v>332</v>
      </c>
      <c r="F37" s="1">
        <v>1220</v>
      </c>
      <c r="G37" s="6">
        <v>0.75</v>
      </c>
      <c r="H37" s="1">
        <v>180</v>
      </c>
      <c r="I37" s="1" t="s">
        <v>34</v>
      </c>
      <c r="J37" s="1">
        <v>317</v>
      </c>
      <c r="K37" s="1">
        <f t="shared" si="2"/>
        <v>15</v>
      </c>
      <c r="L37" s="1"/>
      <c r="M37" s="1"/>
      <c r="N37" s="1">
        <v>0</v>
      </c>
      <c r="O37" s="1">
        <f t="shared" si="3"/>
        <v>66.400000000000006</v>
      </c>
      <c r="P37" s="5"/>
      <c r="Q37" s="5"/>
      <c r="R37" s="1"/>
      <c r="S37" s="1">
        <f t="shared" si="4"/>
        <v>18.373493975903614</v>
      </c>
      <c r="T37" s="1">
        <f t="shared" si="5"/>
        <v>18.373493975903614</v>
      </c>
      <c r="U37" s="1">
        <v>81.400000000000006</v>
      </c>
      <c r="V37" s="1">
        <v>90.2</v>
      </c>
      <c r="W37" s="1">
        <v>173.2</v>
      </c>
      <c r="X37" s="1">
        <v>73.400000000000006</v>
      </c>
      <c r="Y37" s="1">
        <v>110</v>
      </c>
      <c r="Z37" s="1"/>
      <c r="AA37" s="1">
        <f t="shared" si="6"/>
        <v>0</v>
      </c>
      <c r="AB37" s="6">
        <v>8</v>
      </c>
      <c r="AC37" s="10">
        <f>MROUND(P37,AB37)/AB37</f>
        <v>0</v>
      </c>
      <c r="AD37" s="1">
        <f>AC37*AB37*G37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68</v>
      </c>
      <c r="B38" s="14" t="s">
        <v>33</v>
      </c>
      <c r="C38" s="14"/>
      <c r="D38" s="14"/>
      <c r="E38" s="14"/>
      <c r="F38" s="14"/>
      <c r="G38" s="15">
        <v>0</v>
      </c>
      <c r="H38" s="14" t="e">
        <v>#N/A</v>
      </c>
      <c r="I38" s="14" t="s">
        <v>34</v>
      </c>
      <c r="J38" s="14"/>
      <c r="K38" s="14">
        <f t="shared" ref="K38:K69" si="11">E38-J38</f>
        <v>0</v>
      </c>
      <c r="L38" s="14"/>
      <c r="M38" s="14"/>
      <c r="N38" s="14"/>
      <c r="O38" s="14">
        <f t="shared" si="3"/>
        <v>0</v>
      </c>
      <c r="P38" s="16"/>
      <c r="Q38" s="16"/>
      <c r="R38" s="14"/>
      <c r="S38" s="14" t="e">
        <f t="shared" si="4"/>
        <v>#DIV/0!</v>
      </c>
      <c r="T38" s="14" t="e">
        <f t="shared" si="5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 t="s">
        <v>35</v>
      </c>
      <c r="AA38" s="14">
        <f t="shared" si="6"/>
        <v>0</v>
      </c>
      <c r="AB38" s="15">
        <v>0</v>
      </c>
      <c r="AC38" s="17"/>
      <c r="AD38" s="14"/>
      <c r="AE38" s="1" t="s">
        <v>105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69</v>
      </c>
      <c r="B39" s="14" t="s">
        <v>33</v>
      </c>
      <c r="C39" s="14"/>
      <c r="D39" s="14"/>
      <c r="E39" s="14"/>
      <c r="F39" s="14"/>
      <c r="G39" s="15">
        <v>0</v>
      </c>
      <c r="H39" s="14" t="e">
        <v>#N/A</v>
      </c>
      <c r="I39" s="14" t="s">
        <v>34</v>
      </c>
      <c r="J39" s="14"/>
      <c r="K39" s="14">
        <f t="shared" si="11"/>
        <v>0</v>
      </c>
      <c r="L39" s="14"/>
      <c r="M39" s="14"/>
      <c r="N39" s="14"/>
      <c r="O39" s="14">
        <f t="shared" si="3"/>
        <v>0</v>
      </c>
      <c r="P39" s="16"/>
      <c r="Q39" s="16"/>
      <c r="R39" s="14"/>
      <c r="S39" s="14" t="e">
        <f t="shared" si="4"/>
        <v>#DIV/0!</v>
      </c>
      <c r="T39" s="14" t="e">
        <f t="shared" si="5"/>
        <v>#DIV/0!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 t="s">
        <v>35</v>
      </c>
      <c r="AA39" s="14">
        <f t="shared" si="6"/>
        <v>0</v>
      </c>
      <c r="AB39" s="15">
        <v>0</v>
      </c>
      <c r="AC39" s="17"/>
      <c r="AD39" s="14"/>
      <c r="AE39" s="1" t="s">
        <v>105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70</v>
      </c>
      <c r="B40" s="14" t="s">
        <v>33</v>
      </c>
      <c r="C40" s="14"/>
      <c r="D40" s="14"/>
      <c r="E40" s="14"/>
      <c r="F40" s="14"/>
      <c r="G40" s="15">
        <v>0</v>
      </c>
      <c r="H40" s="14" t="e">
        <v>#N/A</v>
      </c>
      <c r="I40" s="14" t="s">
        <v>34</v>
      </c>
      <c r="J40" s="14"/>
      <c r="K40" s="14">
        <f t="shared" si="11"/>
        <v>0</v>
      </c>
      <c r="L40" s="14"/>
      <c r="M40" s="14"/>
      <c r="N40" s="14"/>
      <c r="O40" s="14">
        <f t="shared" si="3"/>
        <v>0</v>
      </c>
      <c r="P40" s="16"/>
      <c r="Q40" s="16"/>
      <c r="R40" s="14"/>
      <c r="S40" s="14" t="e">
        <f t="shared" si="4"/>
        <v>#DIV/0!</v>
      </c>
      <c r="T40" s="14" t="e">
        <f t="shared" si="5"/>
        <v>#DIV/0!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 t="s">
        <v>35</v>
      </c>
      <c r="AA40" s="14">
        <f t="shared" si="6"/>
        <v>0</v>
      </c>
      <c r="AB40" s="15">
        <v>0</v>
      </c>
      <c r="AC40" s="17"/>
      <c r="AD40" s="14"/>
      <c r="AE40" s="1" t="s">
        <v>105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idden="1" x14ac:dyDescent="0.25">
      <c r="A41" s="1" t="s">
        <v>71</v>
      </c>
      <c r="B41" s="1" t="s">
        <v>33</v>
      </c>
      <c r="C41" s="1">
        <v>1370</v>
      </c>
      <c r="D41" s="1"/>
      <c r="E41" s="1">
        <v>213</v>
      </c>
      <c r="F41" s="1">
        <v>1065</v>
      </c>
      <c r="G41" s="6">
        <v>0.9</v>
      </c>
      <c r="H41" s="1">
        <v>180</v>
      </c>
      <c r="I41" s="1" t="s">
        <v>34</v>
      </c>
      <c r="J41" s="1">
        <v>215</v>
      </c>
      <c r="K41" s="1">
        <f t="shared" si="11"/>
        <v>-2</v>
      </c>
      <c r="L41" s="1"/>
      <c r="M41" s="1"/>
      <c r="N41" s="1">
        <v>112</v>
      </c>
      <c r="O41" s="1">
        <f t="shared" si="3"/>
        <v>42.6</v>
      </c>
      <c r="P41" s="5"/>
      <c r="Q41" s="5"/>
      <c r="R41" s="1"/>
      <c r="S41" s="1">
        <f t="shared" si="4"/>
        <v>27.629107981220656</v>
      </c>
      <c r="T41" s="1">
        <f t="shared" si="5"/>
        <v>27.629107981220656</v>
      </c>
      <c r="U41" s="1">
        <v>90.4</v>
      </c>
      <c r="V41" s="1">
        <v>119</v>
      </c>
      <c r="W41" s="1">
        <v>167.8</v>
      </c>
      <c r="X41" s="1">
        <v>66.599999999999994</v>
      </c>
      <c r="Y41" s="1">
        <v>108</v>
      </c>
      <c r="Z41" s="18" t="s">
        <v>102</v>
      </c>
      <c r="AA41" s="1">
        <f t="shared" si="6"/>
        <v>0</v>
      </c>
      <c r="AB41" s="6">
        <v>8</v>
      </c>
      <c r="AC41" s="10">
        <f>MROUND(P41,AB41)/AB41</f>
        <v>0</v>
      </c>
      <c r="AD41" s="1">
        <f>AC41*AB41*G41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72</v>
      </c>
      <c r="B42" s="14" t="s">
        <v>33</v>
      </c>
      <c r="C42" s="14"/>
      <c r="D42" s="14"/>
      <c r="E42" s="14"/>
      <c r="F42" s="14"/>
      <c r="G42" s="15">
        <v>0</v>
      </c>
      <c r="H42" s="14" t="e">
        <v>#N/A</v>
      </c>
      <c r="I42" s="14" t="s">
        <v>34</v>
      </c>
      <c r="J42" s="14"/>
      <c r="K42" s="14">
        <f t="shared" si="11"/>
        <v>0</v>
      </c>
      <c r="L42" s="14"/>
      <c r="M42" s="14"/>
      <c r="N42" s="14"/>
      <c r="O42" s="14">
        <f t="shared" si="3"/>
        <v>0</v>
      </c>
      <c r="P42" s="16"/>
      <c r="Q42" s="16"/>
      <c r="R42" s="14"/>
      <c r="S42" s="14" t="e">
        <f t="shared" si="4"/>
        <v>#DIV/0!</v>
      </c>
      <c r="T42" s="14" t="e">
        <f t="shared" si="5"/>
        <v>#DIV/0!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 t="s">
        <v>35</v>
      </c>
      <c r="AA42" s="14">
        <f t="shared" si="6"/>
        <v>0</v>
      </c>
      <c r="AB42" s="15">
        <v>0</v>
      </c>
      <c r="AC42" s="17"/>
      <c r="AD42" s="14"/>
      <c r="AE42" s="1" t="s">
        <v>105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73</v>
      </c>
      <c r="B43" s="14" t="s">
        <v>33</v>
      </c>
      <c r="C43" s="14"/>
      <c r="D43" s="14"/>
      <c r="E43" s="14"/>
      <c r="F43" s="14"/>
      <c r="G43" s="15">
        <v>0</v>
      </c>
      <c r="H43" s="14" t="e">
        <v>#N/A</v>
      </c>
      <c r="I43" s="14" t="s">
        <v>34</v>
      </c>
      <c r="J43" s="14"/>
      <c r="K43" s="14">
        <f t="shared" si="11"/>
        <v>0</v>
      </c>
      <c r="L43" s="14"/>
      <c r="M43" s="14"/>
      <c r="N43" s="14"/>
      <c r="O43" s="14">
        <f t="shared" si="3"/>
        <v>0</v>
      </c>
      <c r="P43" s="16"/>
      <c r="Q43" s="16"/>
      <c r="R43" s="14"/>
      <c r="S43" s="14" t="e">
        <f t="shared" si="4"/>
        <v>#DIV/0!</v>
      </c>
      <c r="T43" s="14" t="e">
        <f t="shared" si="5"/>
        <v>#DIV/0!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 t="s">
        <v>35</v>
      </c>
      <c r="AA43" s="14">
        <f t="shared" si="6"/>
        <v>0</v>
      </c>
      <c r="AB43" s="15">
        <v>0</v>
      </c>
      <c r="AC43" s="17"/>
      <c r="AD43" s="14"/>
      <c r="AE43" s="1" t="s">
        <v>105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idden="1" x14ac:dyDescent="0.25">
      <c r="A44" s="1" t="s">
        <v>74</v>
      </c>
      <c r="B44" s="1" t="s">
        <v>33</v>
      </c>
      <c r="C44" s="1">
        <v>2442</v>
      </c>
      <c r="D44" s="1"/>
      <c r="E44" s="1">
        <v>565</v>
      </c>
      <c r="F44" s="1">
        <v>1761</v>
      </c>
      <c r="G44" s="6">
        <v>0.9</v>
      </c>
      <c r="H44" s="1">
        <v>180</v>
      </c>
      <c r="I44" s="1" t="s">
        <v>34</v>
      </c>
      <c r="J44" s="1">
        <v>556</v>
      </c>
      <c r="K44" s="1">
        <f t="shared" si="11"/>
        <v>9</v>
      </c>
      <c r="L44" s="1"/>
      <c r="M44" s="1"/>
      <c r="N44" s="1">
        <v>0</v>
      </c>
      <c r="O44" s="1">
        <f t="shared" si="3"/>
        <v>113</v>
      </c>
      <c r="P44" s="5">
        <f t="shared" ref="P44:P47" si="12">18*O44-N44-F44</f>
        <v>273</v>
      </c>
      <c r="Q44" s="5"/>
      <c r="R44" s="1"/>
      <c r="S44" s="1">
        <f t="shared" si="4"/>
        <v>18</v>
      </c>
      <c r="T44" s="1">
        <f t="shared" si="5"/>
        <v>15.584070796460177</v>
      </c>
      <c r="U44" s="1">
        <v>149.6</v>
      </c>
      <c r="V44" s="1">
        <v>222.8</v>
      </c>
      <c r="W44" s="1">
        <v>299.60000000000002</v>
      </c>
      <c r="X44" s="1">
        <v>159.19999999999999</v>
      </c>
      <c r="Y44" s="1">
        <v>227.8</v>
      </c>
      <c r="Z44" s="1"/>
      <c r="AA44" s="1">
        <f t="shared" si="6"/>
        <v>245.70000000000002</v>
      </c>
      <c r="AB44" s="6">
        <v>8</v>
      </c>
      <c r="AC44" s="10">
        <f t="shared" ref="AC44:AC53" si="13">MROUND(P44,AB44)/AB44</f>
        <v>34</v>
      </c>
      <c r="AD44" s="1">
        <f t="shared" ref="AD44:AD53" si="14">AC44*AB44*G44</f>
        <v>244.8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idden="1" x14ac:dyDescent="0.25">
      <c r="A45" s="1" t="s">
        <v>75</v>
      </c>
      <c r="B45" s="1" t="s">
        <v>33</v>
      </c>
      <c r="C45" s="1"/>
      <c r="D45" s="1">
        <v>83</v>
      </c>
      <c r="E45" s="1">
        <v>80</v>
      </c>
      <c r="F45" s="1">
        <v>3</v>
      </c>
      <c r="G45" s="6">
        <v>0.43</v>
      </c>
      <c r="H45" s="1">
        <v>180</v>
      </c>
      <c r="I45" s="1" t="s">
        <v>34</v>
      </c>
      <c r="J45" s="1">
        <v>124</v>
      </c>
      <c r="K45" s="1">
        <f t="shared" si="11"/>
        <v>-44</v>
      </c>
      <c r="L45" s="1"/>
      <c r="M45" s="1"/>
      <c r="N45" s="1">
        <v>112</v>
      </c>
      <c r="O45" s="1">
        <f t="shared" si="3"/>
        <v>16</v>
      </c>
      <c r="P45" s="5">
        <f t="shared" si="12"/>
        <v>173</v>
      </c>
      <c r="Q45" s="5"/>
      <c r="R45" s="1"/>
      <c r="S45" s="1">
        <f t="shared" si="4"/>
        <v>18</v>
      </c>
      <c r="T45" s="1">
        <f t="shared" si="5"/>
        <v>7.1875</v>
      </c>
      <c r="U45" s="1">
        <v>12.8</v>
      </c>
      <c r="V45" s="1">
        <v>10.4</v>
      </c>
      <c r="W45" s="1">
        <v>7.6</v>
      </c>
      <c r="X45" s="1">
        <v>16.399999999999999</v>
      </c>
      <c r="Y45" s="1">
        <v>8.1999999999999993</v>
      </c>
      <c r="Z45" s="1"/>
      <c r="AA45" s="1">
        <f t="shared" si="6"/>
        <v>74.39</v>
      </c>
      <c r="AB45" s="6">
        <v>16</v>
      </c>
      <c r="AC45" s="10">
        <f t="shared" si="13"/>
        <v>11</v>
      </c>
      <c r="AD45" s="1">
        <f t="shared" si="14"/>
        <v>75.679999999999993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idden="1" x14ac:dyDescent="0.25">
      <c r="A46" s="1" t="s">
        <v>76</v>
      </c>
      <c r="B46" s="1" t="s">
        <v>43</v>
      </c>
      <c r="C46" s="1">
        <v>1160</v>
      </c>
      <c r="D46" s="1">
        <v>1685</v>
      </c>
      <c r="E46" s="1">
        <v>1185</v>
      </c>
      <c r="F46" s="1">
        <v>1495</v>
      </c>
      <c r="G46" s="6">
        <v>1</v>
      </c>
      <c r="H46" s="1">
        <v>180</v>
      </c>
      <c r="I46" s="1" t="s">
        <v>34</v>
      </c>
      <c r="J46" s="1">
        <v>1185</v>
      </c>
      <c r="K46" s="1">
        <f t="shared" si="11"/>
        <v>0</v>
      </c>
      <c r="L46" s="1"/>
      <c r="M46" s="1"/>
      <c r="N46" s="1">
        <v>970</v>
      </c>
      <c r="O46" s="1">
        <f t="shared" si="3"/>
        <v>237</v>
      </c>
      <c r="P46" s="5">
        <f t="shared" si="12"/>
        <v>1801</v>
      </c>
      <c r="Q46" s="5"/>
      <c r="R46" s="1"/>
      <c r="S46" s="1">
        <f t="shared" si="4"/>
        <v>18</v>
      </c>
      <c r="T46" s="1">
        <f t="shared" si="5"/>
        <v>10.40084388185654</v>
      </c>
      <c r="U46" s="1">
        <v>236</v>
      </c>
      <c r="V46" s="1">
        <v>276</v>
      </c>
      <c r="W46" s="1">
        <v>255</v>
      </c>
      <c r="X46" s="1">
        <v>261</v>
      </c>
      <c r="Y46" s="1">
        <v>266</v>
      </c>
      <c r="Z46" s="1"/>
      <c r="AA46" s="1">
        <f t="shared" si="6"/>
        <v>1801</v>
      </c>
      <c r="AB46" s="6">
        <v>5</v>
      </c>
      <c r="AC46" s="10">
        <f t="shared" si="13"/>
        <v>360</v>
      </c>
      <c r="AD46" s="1">
        <f t="shared" si="14"/>
        <v>1800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idden="1" x14ac:dyDescent="0.25">
      <c r="A47" s="1" t="s">
        <v>77</v>
      </c>
      <c r="B47" s="1" t="s">
        <v>33</v>
      </c>
      <c r="C47" s="1">
        <v>1856</v>
      </c>
      <c r="D47" s="1">
        <v>672</v>
      </c>
      <c r="E47" s="1">
        <v>956</v>
      </c>
      <c r="F47" s="1">
        <v>1373</v>
      </c>
      <c r="G47" s="6">
        <v>0.9</v>
      </c>
      <c r="H47" s="1">
        <v>180</v>
      </c>
      <c r="I47" s="1" t="s">
        <v>34</v>
      </c>
      <c r="J47" s="1">
        <v>921</v>
      </c>
      <c r="K47" s="1">
        <f t="shared" si="11"/>
        <v>35</v>
      </c>
      <c r="L47" s="1"/>
      <c r="M47" s="1"/>
      <c r="N47" s="1">
        <v>1112</v>
      </c>
      <c r="O47" s="1">
        <f t="shared" si="3"/>
        <v>191.2</v>
      </c>
      <c r="P47" s="5">
        <f t="shared" si="12"/>
        <v>956.59999999999991</v>
      </c>
      <c r="Q47" s="5"/>
      <c r="R47" s="1"/>
      <c r="S47" s="1">
        <f t="shared" si="4"/>
        <v>18</v>
      </c>
      <c r="T47" s="1">
        <f t="shared" si="5"/>
        <v>12.996861924686193</v>
      </c>
      <c r="U47" s="1">
        <v>257.8</v>
      </c>
      <c r="V47" s="1">
        <v>297</v>
      </c>
      <c r="W47" s="1">
        <v>317.39999999999998</v>
      </c>
      <c r="X47" s="1">
        <v>236.2</v>
      </c>
      <c r="Y47" s="1">
        <v>274.60000000000002</v>
      </c>
      <c r="Z47" s="1"/>
      <c r="AA47" s="1">
        <f t="shared" si="6"/>
        <v>860.93999999999994</v>
      </c>
      <c r="AB47" s="6">
        <v>8</v>
      </c>
      <c r="AC47" s="10">
        <f t="shared" si="13"/>
        <v>120</v>
      </c>
      <c r="AD47" s="1">
        <f t="shared" si="14"/>
        <v>864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idden="1" x14ac:dyDescent="0.25">
      <c r="A48" s="1" t="s">
        <v>78</v>
      </c>
      <c r="B48" s="1" t="s">
        <v>33</v>
      </c>
      <c r="C48" s="1">
        <v>486</v>
      </c>
      <c r="D48" s="1">
        <v>312</v>
      </c>
      <c r="E48" s="1">
        <v>142</v>
      </c>
      <c r="F48" s="1">
        <v>621</v>
      </c>
      <c r="G48" s="6">
        <v>0.43</v>
      </c>
      <c r="H48" s="1">
        <v>180</v>
      </c>
      <c r="I48" s="1" t="s">
        <v>34</v>
      </c>
      <c r="J48" s="1">
        <v>144</v>
      </c>
      <c r="K48" s="1">
        <f t="shared" si="11"/>
        <v>-2</v>
      </c>
      <c r="L48" s="1"/>
      <c r="M48" s="1"/>
      <c r="N48" s="1">
        <v>0</v>
      </c>
      <c r="O48" s="1">
        <f t="shared" si="3"/>
        <v>28.4</v>
      </c>
      <c r="P48" s="5"/>
      <c r="Q48" s="5"/>
      <c r="R48" s="1"/>
      <c r="S48" s="1">
        <f t="shared" si="4"/>
        <v>21.866197183098592</v>
      </c>
      <c r="T48" s="1">
        <f t="shared" si="5"/>
        <v>21.866197183098592</v>
      </c>
      <c r="U48" s="1">
        <v>37.200000000000003</v>
      </c>
      <c r="V48" s="1">
        <v>68</v>
      </c>
      <c r="W48" s="1">
        <v>71.2</v>
      </c>
      <c r="X48" s="1">
        <v>30.4</v>
      </c>
      <c r="Y48" s="1">
        <v>54.4</v>
      </c>
      <c r="Z48" s="1"/>
      <c r="AA48" s="1">
        <f t="shared" si="6"/>
        <v>0</v>
      </c>
      <c r="AB48" s="6">
        <v>16</v>
      </c>
      <c r="AC48" s="10">
        <f t="shared" si="13"/>
        <v>0</v>
      </c>
      <c r="AD48" s="1">
        <f t="shared" si="1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idden="1" x14ac:dyDescent="0.25">
      <c r="A49" s="1" t="s">
        <v>79</v>
      </c>
      <c r="B49" s="1" t="s">
        <v>33</v>
      </c>
      <c r="C49" s="1">
        <v>572</v>
      </c>
      <c r="D49" s="1"/>
      <c r="E49" s="1">
        <v>209</v>
      </c>
      <c r="F49" s="1">
        <v>331</v>
      </c>
      <c r="G49" s="6">
        <v>0.7</v>
      </c>
      <c r="H49" s="1">
        <v>180</v>
      </c>
      <c r="I49" s="1" t="s">
        <v>34</v>
      </c>
      <c r="J49" s="1">
        <v>210</v>
      </c>
      <c r="K49" s="1">
        <f t="shared" si="11"/>
        <v>-1</v>
      </c>
      <c r="L49" s="1"/>
      <c r="M49" s="1"/>
      <c r="N49" s="1">
        <v>344</v>
      </c>
      <c r="O49" s="1">
        <f t="shared" si="3"/>
        <v>41.8</v>
      </c>
      <c r="P49" s="5">
        <f>18*O49-N49-F49</f>
        <v>77.399999999999977</v>
      </c>
      <c r="Q49" s="5"/>
      <c r="R49" s="1"/>
      <c r="S49" s="1">
        <f t="shared" si="4"/>
        <v>18</v>
      </c>
      <c r="T49" s="1">
        <f t="shared" si="5"/>
        <v>16.148325358851675</v>
      </c>
      <c r="U49" s="1">
        <v>57.6</v>
      </c>
      <c r="V49" s="1">
        <v>53.6</v>
      </c>
      <c r="W49" s="1">
        <v>78.400000000000006</v>
      </c>
      <c r="X49" s="1">
        <v>38.799999999999997</v>
      </c>
      <c r="Y49" s="1">
        <v>69.8</v>
      </c>
      <c r="Z49" s="1"/>
      <c r="AA49" s="1">
        <f t="shared" si="6"/>
        <v>54.179999999999978</v>
      </c>
      <c r="AB49" s="6">
        <v>8</v>
      </c>
      <c r="AC49" s="10">
        <f t="shared" si="13"/>
        <v>10</v>
      </c>
      <c r="AD49" s="1">
        <f t="shared" si="14"/>
        <v>56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idden="1" x14ac:dyDescent="0.25">
      <c r="A50" s="1" t="s">
        <v>80</v>
      </c>
      <c r="B50" s="1" t="s">
        <v>33</v>
      </c>
      <c r="C50" s="1">
        <v>871</v>
      </c>
      <c r="D50" s="1"/>
      <c r="E50" s="1">
        <v>129</v>
      </c>
      <c r="F50" s="1">
        <v>732</v>
      </c>
      <c r="G50" s="6">
        <v>0.9</v>
      </c>
      <c r="H50" s="1">
        <v>180</v>
      </c>
      <c r="I50" s="1" t="s">
        <v>34</v>
      </c>
      <c r="J50" s="1">
        <v>133</v>
      </c>
      <c r="K50" s="1">
        <f t="shared" si="11"/>
        <v>-4</v>
      </c>
      <c r="L50" s="1"/>
      <c r="M50" s="1"/>
      <c r="N50" s="1">
        <v>0</v>
      </c>
      <c r="O50" s="1">
        <f t="shared" si="3"/>
        <v>25.8</v>
      </c>
      <c r="P50" s="5"/>
      <c r="Q50" s="5"/>
      <c r="R50" s="1"/>
      <c r="S50" s="1">
        <f t="shared" si="4"/>
        <v>28.372093023255815</v>
      </c>
      <c r="T50" s="1">
        <f t="shared" si="5"/>
        <v>28.372093023255815</v>
      </c>
      <c r="U50" s="1">
        <v>42</v>
      </c>
      <c r="V50" s="1">
        <v>71.599999999999994</v>
      </c>
      <c r="W50" s="1">
        <v>102.2</v>
      </c>
      <c r="X50" s="1">
        <v>28.8</v>
      </c>
      <c r="Y50" s="1">
        <v>78.599999999999994</v>
      </c>
      <c r="Z50" s="18" t="s">
        <v>102</v>
      </c>
      <c r="AA50" s="1">
        <f t="shared" si="6"/>
        <v>0</v>
      </c>
      <c r="AB50" s="6">
        <v>8</v>
      </c>
      <c r="AC50" s="10">
        <f t="shared" si="13"/>
        <v>0</v>
      </c>
      <c r="AD50" s="1">
        <f t="shared" si="14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idden="1" x14ac:dyDescent="0.25">
      <c r="A51" s="1" t="s">
        <v>81</v>
      </c>
      <c r="B51" s="1" t="s">
        <v>33</v>
      </c>
      <c r="C51" s="1">
        <v>666</v>
      </c>
      <c r="D51" s="1">
        <v>2</v>
      </c>
      <c r="E51" s="1">
        <v>113</v>
      </c>
      <c r="F51" s="1">
        <v>544</v>
      </c>
      <c r="G51" s="6">
        <v>0.9</v>
      </c>
      <c r="H51" s="1">
        <v>180</v>
      </c>
      <c r="I51" s="1" t="s">
        <v>34</v>
      </c>
      <c r="J51" s="1">
        <v>115</v>
      </c>
      <c r="K51" s="1">
        <f t="shared" si="11"/>
        <v>-2</v>
      </c>
      <c r="L51" s="1"/>
      <c r="M51" s="1"/>
      <c r="N51" s="1">
        <v>0</v>
      </c>
      <c r="O51" s="1">
        <f t="shared" si="3"/>
        <v>22.6</v>
      </c>
      <c r="P51" s="5"/>
      <c r="Q51" s="5"/>
      <c r="R51" s="1"/>
      <c r="S51" s="1">
        <f t="shared" si="4"/>
        <v>24.070796460176989</v>
      </c>
      <c r="T51" s="1">
        <f t="shared" si="5"/>
        <v>24.070796460176989</v>
      </c>
      <c r="U51" s="1">
        <v>35.200000000000003</v>
      </c>
      <c r="V51" s="1">
        <v>37</v>
      </c>
      <c r="W51" s="1">
        <v>73</v>
      </c>
      <c r="X51" s="1">
        <v>16</v>
      </c>
      <c r="Y51" s="1">
        <v>44</v>
      </c>
      <c r="Z51" s="1"/>
      <c r="AA51" s="1">
        <f t="shared" si="6"/>
        <v>0</v>
      </c>
      <c r="AB51" s="6">
        <v>8</v>
      </c>
      <c r="AC51" s="10">
        <f t="shared" si="13"/>
        <v>0</v>
      </c>
      <c r="AD51" s="1">
        <f t="shared" si="14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idden="1" x14ac:dyDescent="0.25">
      <c r="A52" s="1" t="s">
        <v>82</v>
      </c>
      <c r="B52" s="1" t="s">
        <v>43</v>
      </c>
      <c r="C52" s="1">
        <v>175</v>
      </c>
      <c r="D52" s="1">
        <v>2500</v>
      </c>
      <c r="E52" s="1">
        <v>585</v>
      </c>
      <c r="F52" s="1">
        <v>1915</v>
      </c>
      <c r="G52" s="6">
        <v>1</v>
      </c>
      <c r="H52" s="1">
        <v>180</v>
      </c>
      <c r="I52" s="1" t="s">
        <v>34</v>
      </c>
      <c r="J52" s="1">
        <v>720</v>
      </c>
      <c r="K52" s="1">
        <f t="shared" si="11"/>
        <v>-135</v>
      </c>
      <c r="L52" s="1"/>
      <c r="M52" s="1"/>
      <c r="N52" s="1">
        <v>905</v>
      </c>
      <c r="O52" s="1">
        <f t="shared" si="3"/>
        <v>117</v>
      </c>
      <c r="P52" s="5"/>
      <c r="Q52" s="5"/>
      <c r="R52" s="1"/>
      <c r="S52" s="1">
        <f t="shared" si="4"/>
        <v>24.102564102564102</v>
      </c>
      <c r="T52" s="1">
        <f t="shared" si="5"/>
        <v>24.102564102564102</v>
      </c>
      <c r="U52" s="1">
        <v>222</v>
      </c>
      <c r="V52" s="1">
        <v>258</v>
      </c>
      <c r="W52" s="1">
        <v>75</v>
      </c>
      <c r="X52" s="1">
        <v>261</v>
      </c>
      <c r="Y52" s="1">
        <v>205</v>
      </c>
      <c r="Z52" s="1"/>
      <c r="AA52" s="1">
        <f t="shared" si="6"/>
        <v>0</v>
      </c>
      <c r="AB52" s="6">
        <v>5</v>
      </c>
      <c r="AC52" s="10">
        <f t="shared" si="13"/>
        <v>0</v>
      </c>
      <c r="AD52" s="1">
        <f t="shared" si="14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idden="1" x14ac:dyDescent="0.25">
      <c r="A53" s="1" t="s">
        <v>83</v>
      </c>
      <c r="B53" s="1" t="s">
        <v>33</v>
      </c>
      <c r="C53" s="1">
        <v>1235</v>
      </c>
      <c r="D53" s="1">
        <v>760</v>
      </c>
      <c r="E53" s="1">
        <v>590</v>
      </c>
      <c r="F53" s="1">
        <v>1265</v>
      </c>
      <c r="G53" s="6">
        <v>1</v>
      </c>
      <c r="H53" s="1">
        <v>180</v>
      </c>
      <c r="I53" s="1" t="s">
        <v>34</v>
      </c>
      <c r="J53" s="1">
        <v>575</v>
      </c>
      <c r="K53" s="1">
        <f t="shared" si="11"/>
        <v>15</v>
      </c>
      <c r="L53" s="1"/>
      <c r="M53" s="1"/>
      <c r="N53" s="1">
        <v>600</v>
      </c>
      <c r="O53" s="1">
        <f t="shared" si="3"/>
        <v>118</v>
      </c>
      <c r="P53" s="5">
        <f>18*O53-N53-F53</f>
        <v>259</v>
      </c>
      <c r="Q53" s="5"/>
      <c r="R53" s="1"/>
      <c r="S53" s="1">
        <f t="shared" si="4"/>
        <v>18</v>
      </c>
      <c r="T53" s="1">
        <f t="shared" si="5"/>
        <v>15.805084745762711</v>
      </c>
      <c r="U53" s="1">
        <v>159.4</v>
      </c>
      <c r="V53" s="1">
        <v>189</v>
      </c>
      <c r="W53" s="1">
        <v>202</v>
      </c>
      <c r="X53" s="1">
        <v>166</v>
      </c>
      <c r="Y53" s="1">
        <v>191</v>
      </c>
      <c r="Z53" s="1"/>
      <c r="AA53" s="1">
        <f t="shared" si="6"/>
        <v>259</v>
      </c>
      <c r="AB53" s="6">
        <v>5</v>
      </c>
      <c r="AC53" s="10">
        <f t="shared" si="13"/>
        <v>52</v>
      </c>
      <c r="AD53" s="1">
        <f t="shared" si="14"/>
        <v>260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84</v>
      </c>
      <c r="B54" s="14" t="s">
        <v>33</v>
      </c>
      <c r="C54" s="14"/>
      <c r="D54" s="14"/>
      <c r="E54" s="14"/>
      <c r="F54" s="14"/>
      <c r="G54" s="15">
        <v>0</v>
      </c>
      <c r="H54" s="14" t="e">
        <v>#N/A</v>
      </c>
      <c r="I54" s="14" t="s">
        <v>34</v>
      </c>
      <c r="J54" s="14"/>
      <c r="K54" s="14">
        <f t="shared" si="11"/>
        <v>0</v>
      </c>
      <c r="L54" s="14"/>
      <c r="M54" s="14"/>
      <c r="N54" s="14"/>
      <c r="O54" s="14">
        <f t="shared" si="3"/>
        <v>0</v>
      </c>
      <c r="P54" s="16"/>
      <c r="Q54" s="16"/>
      <c r="R54" s="14"/>
      <c r="S54" s="14" t="e">
        <f t="shared" si="4"/>
        <v>#DIV/0!</v>
      </c>
      <c r="T54" s="14" t="e">
        <f t="shared" si="5"/>
        <v>#DIV/0!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 t="s">
        <v>35</v>
      </c>
      <c r="AA54" s="14">
        <f t="shared" si="6"/>
        <v>0</v>
      </c>
      <c r="AB54" s="15">
        <v>0</v>
      </c>
      <c r="AC54" s="17"/>
      <c r="AD54" s="14"/>
      <c r="AE54" s="1" t="s">
        <v>105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85</v>
      </c>
      <c r="B55" s="14" t="s">
        <v>33</v>
      </c>
      <c r="C55" s="14"/>
      <c r="D55" s="14"/>
      <c r="E55" s="14"/>
      <c r="F55" s="14"/>
      <c r="G55" s="15">
        <v>0</v>
      </c>
      <c r="H55" s="14" t="e">
        <v>#N/A</v>
      </c>
      <c r="I55" s="14" t="s">
        <v>34</v>
      </c>
      <c r="J55" s="14"/>
      <c r="K55" s="14">
        <f t="shared" si="11"/>
        <v>0</v>
      </c>
      <c r="L55" s="14"/>
      <c r="M55" s="14"/>
      <c r="N55" s="14"/>
      <c r="O55" s="14">
        <f t="shared" si="3"/>
        <v>0</v>
      </c>
      <c r="P55" s="16"/>
      <c r="Q55" s="16"/>
      <c r="R55" s="14"/>
      <c r="S55" s="14" t="e">
        <f t="shared" si="4"/>
        <v>#DIV/0!</v>
      </c>
      <c r="T55" s="14" t="e">
        <f t="shared" si="5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 t="s">
        <v>35</v>
      </c>
      <c r="AA55" s="14">
        <f t="shared" si="6"/>
        <v>0</v>
      </c>
      <c r="AB55" s="15">
        <v>0</v>
      </c>
      <c r="AC55" s="17"/>
      <c r="AD55" s="14"/>
      <c r="AE55" s="1" t="s">
        <v>105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86</v>
      </c>
      <c r="B56" s="14" t="s">
        <v>33</v>
      </c>
      <c r="C56" s="14"/>
      <c r="D56" s="14"/>
      <c r="E56" s="14"/>
      <c r="F56" s="14"/>
      <c r="G56" s="15">
        <v>0</v>
      </c>
      <c r="H56" s="14" t="e">
        <v>#N/A</v>
      </c>
      <c r="I56" s="14" t="s">
        <v>34</v>
      </c>
      <c r="J56" s="14"/>
      <c r="K56" s="14">
        <f t="shared" si="11"/>
        <v>0</v>
      </c>
      <c r="L56" s="14"/>
      <c r="M56" s="14"/>
      <c r="N56" s="14"/>
      <c r="O56" s="14">
        <f t="shared" si="3"/>
        <v>0</v>
      </c>
      <c r="P56" s="16"/>
      <c r="Q56" s="16"/>
      <c r="R56" s="14"/>
      <c r="S56" s="14" t="e">
        <f t="shared" si="4"/>
        <v>#DIV/0!</v>
      </c>
      <c r="T56" s="14" t="e">
        <f t="shared" si="5"/>
        <v>#DIV/0!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 t="s">
        <v>35</v>
      </c>
      <c r="AA56" s="14">
        <f t="shared" si="6"/>
        <v>0</v>
      </c>
      <c r="AB56" s="15">
        <v>0</v>
      </c>
      <c r="AC56" s="17"/>
      <c r="AD56" s="14"/>
      <c r="AE56" s="1" t="s">
        <v>105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87</v>
      </c>
      <c r="B57" s="14" t="s">
        <v>33</v>
      </c>
      <c r="C57" s="14"/>
      <c r="D57" s="14"/>
      <c r="E57" s="14"/>
      <c r="F57" s="14"/>
      <c r="G57" s="15">
        <v>0</v>
      </c>
      <c r="H57" s="14" t="e">
        <v>#N/A</v>
      </c>
      <c r="I57" s="14" t="s">
        <v>34</v>
      </c>
      <c r="J57" s="14"/>
      <c r="K57" s="14">
        <f t="shared" si="11"/>
        <v>0</v>
      </c>
      <c r="L57" s="14"/>
      <c r="M57" s="14"/>
      <c r="N57" s="14"/>
      <c r="O57" s="14">
        <f t="shared" si="3"/>
        <v>0</v>
      </c>
      <c r="P57" s="16"/>
      <c r="Q57" s="16"/>
      <c r="R57" s="14"/>
      <c r="S57" s="14" t="e">
        <f t="shared" si="4"/>
        <v>#DIV/0!</v>
      </c>
      <c r="T57" s="14" t="e">
        <f t="shared" si="5"/>
        <v>#DIV/0!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 t="s">
        <v>35</v>
      </c>
      <c r="AA57" s="14">
        <f t="shared" si="6"/>
        <v>0</v>
      </c>
      <c r="AB57" s="15">
        <v>0</v>
      </c>
      <c r="AC57" s="17"/>
      <c r="AD57" s="14"/>
      <c r="AE57" s="1" t="s">
        <v>105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43</v>
      </c>
      <c r="C58" s="1">
        <v>27</v>
      </c>
      <c r="D58" s="1">
        <v>21</v>
      </c>
      <c r="E58" s="1">
        <v>30</v>
      </c>
      <c r="F58" s="1">
        <v>9</v>
      </c>
      <c r="G58" s="6">
        <v>1</v>
      </c>
      <c r="H58" s="1">
        <v>180</v>
      </c>
      <c r="I58" s="1" t="s">
        <v>34</v>
      </c>
      <c r="J58" s="1">
        <v>31</v>
      </c>
      <c r="K58" s="1">
        <f t="shared" si="11"/>
        <v>-1</v>
      </c>
      <c r="L58" s="1"/>
      <c r="M58" s="1"/>
      <c r="N58" s="1">
        <v>15</v>
      </c>
      <c r="O58" s="1">
        <f t="shared" si="3"/>
        <v>6</v>
      </c>
      <c r="P58" s="5">
        <f t="shared" ref="P58:P59" si="15">18*O58-N58-F58</f>
        <v>84</v>
      </c>
      <c r="Q58" s="5"/>
      <c r="R58" s="1"/>
      <c r="S58" s="1">
        <f t="shared" si="4"/>
        <v>18</v>
      </c>
      <c r="T58" s="1">
        <f t="shared" si="5"/>
        <v>4</v>
      </c>
      <c r="U58" s="1">
        <v>3.6</v>
      </c>
      <c r="V58" s="1">
        <v>4.2</v>
      </c>
      <c r="W58" s="1">
        <v>4.2</v>
      </c>
      <c r="X58" s="1">
        <v>4.2</v>
      </c>
      <c r="Y58" s="1">
        <v>5.4</v>
      </c>
      <c r="Z58" s="1"/>
      <c r="AA58" s="1">
        <f t="shared" si="6"/>
        <v>84</v>
      </c>
      <c r="AB58" s="6">
        <v>3</v>
      </c>
      <c r="AC58" s="10">
        <f t="shared" ref="AC58:AC59" si="16">MROUND(P58,AB58)/AB58</f>
        <v>28</v>
      </c>
      <c r="AD58" s="1">
        <f t="shared" ref="AD58:AD59" si="17">AC58*AB58*G58</f>
        <v>84</v>
      </c>
      <c r="AE58" s="1" t="s">
        <v>105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idden="1" x14ac:dyDescent="0.25">
      <c r="A59" s="1" t="s">
        <v>89</v>
      </c>
      <c r="B59" s="1" t="s">
        <v>33</v>
      </c>
      <c r="C59" s="1">
        <v>844</v>
      </c>
      <c r="D59" s="1">
        <v>1488</v>
      </c>
      <c r="E59" s="1">
        <v>706</v>
      </c>
      <c r="F59" s="1">
        <v>1445</v>
      </c>
      <c r="G59" s="6">
        <v>0.25</v>
      </c>
      <c r="H59" s="1">
        <v>180</v>
      </c>
      <c r="I59" s="1" t="s">
        <v>34</v>
      </c>
      <c r="J59" s="1">
        <v>691</v>
      </c>
      <c r="K59" s="1">
        <f t="shared" si="11"/>
        <v>15</v>
      </c>
      <c r="L59" s="1"/>
      <c r="M59" s="1"/>
      <c r="N59" s="1">
        <v>960</v>
      </c>
      <c r="O59" s="1">
        <f t="shared" si="3"/>
        <v>141.19999999999999</v>
      </c>
      <c r="P59" s="5">
        <f t="shared" si="15"/>
        <v>136.59999999999991</v>
      </c>
      <c r="Q59" s="5"/>
      <c r="R59" s="1"/>
      <c r="S59" s="1">
        <f t="shared" si="4"/>
        <v>18</v>
      </c>
      <c r="T59" s="1">
        <f t="shared" si="5"/>
        <v>17.032577903682721</v>
      </c>
      <c r="U59" s="1">
        <v>201.8</v>
      </c>
      <c r="V59" s="1">
        <v>226</v>
      </c>
      <c r="W59" s="1">
        <v>200.8</v>
      </c>
      <c r="X59" s="1">
        <v>188.4</v>
      </c>
      <c r="Y59" s="1">
        <v>193</v>
      </c>
      <c r="Z59" s="1"/>
      <c r="AA59" s="1">
        <f t="shared" si="6"/>
        <v>34.149999999999977</v>
      </c>
      <c r="AB59" s="6">
        <v>12</v>
      </c>
      <c r="AC59" s="10">
        <f t="shared" si="16"/>
        <v>11</v>
      </c>
      <c r="AD59" s="1">
        <f t="shared" si="17"/>
        <v>33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90</v>
      </c>
      <c r="B60" s="14" t="s">
        <v>33</v>
      </c>
      <c r="C60" s="14"/>
      <c r="D60" s="14"/>
      <c r="E60" s="14"/>
      <c r="F60" s="14"/>
      <c r="G60" s="15">
        <v>0</v>
      </c>
      <c r="H60" s="14" t="e">
        <v>#N/A</v>
      </c>
      <c r="I60" s="14" t="s">
        <v>34</v>
      </c>
      <c r="J60" s="14"/>
      <c r="K60" s="14">
        <f t="shared" si="11"/>
        <v>0</v>
      </c>
      <c r="L60" s="14"/>
      <c r="M60" s="14"/>
      <c r="N60" s="14"/>
      <c r="O60" s="14">
        <f t="shared" si="3"/>
        <v>0</v>
      </c>
      <c r="P60" s="16"/>
      <c r="Q60" s="16"/>
      <c r="R60" s="14"/>
      <c r="S60" s="14" t="e">
        <f t="shared" si="4"/>
        <v>#DIV/0!</v>
      </c>
      <c r="T60" s="14" t="e">
        <f t="shared" si="5"/>
        <v>#DIV/0!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 t="s">
        <v>35</v>
      </c>
      <c r="AA60" s="14">
        <f t="shared" si="6"/>
        <v>0</v>
      </c>
      <c r="AB60" s="15">
        <v>0</v>
      </c>
      <c r="AC60" s="17"/>
      <c r="AD60" s="14"/>
      <c r="AE60" s="1" t="s">
        <v>105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idden="1" x14ac:dyDescent="0.25">
      <c r="A61" s="1" t="s">
        <v>91</v>
      </c>
      <c r="B61" s="1" t="s">
        <v>43</v>
      </c>
      <c r="C61" s="1">
        <v>357.2</v>
      </c>
      <c r="D61" s="1">
        <v>256.8</v>
      </c>
      <c r="E61" s="1">
        <v>268.60000000000002</v>
      </c>
      <c r="F61" s="1">
        <v>271.60000000000002</v>
      </c>
      <c r="G61" s="6">
        <v>1</v>
      </c>
      <c r="H61" s="1">
        <v>180</v>
      </c>
      <c r="I61" s="1" t="s">
        <v>34</v>
      </c>
      <c r="J61" s="1">
        <v>272.39999999999998</v>
      </c>
      <c r="K61" s="1">
        <f t="shared" si="11"/>
        <v>-3.7999999999999545</v>
      </c>
      <c r="L61" s="1"/>
      <c r="M61" s="1"/>
      <c r="N61" s="1">
        <v>43.2</v>
      </c>
      <c r="O61" s="1">
        <f t="shared" si="3"/>
        <v>53.720000000000006</v>
      </c>
      <c r="P61" s="5">
        <f>18*O61-N61-F61</f>
        <v>652.16000000000008</v>
      </c>
      <c r="Q61" s="5"/>
      <c r="R61" s="1"/>
      <c r="S61" s="1">
        <f t="shared" si="4"/>
        <v>18</v>
      </c>
      <c r="T61" s="1">
        <f t="shared" si="5"/>
        <v>5.8600148920327619</v>
      </c>
      <c r="U61" s="1">
        <v>37.799999999999997</v>
      </c>
      <c r="V61" s="1">
        <v>52</v>
      </c>
      <c r="W61" s="1">
        <v>52.52</v>
      </c>
      <c r="X61" s="1">
        <v>29.52</v>
      </c>
      <c r="Y61" s="1">
        <v>27.72</v>
      </c>
      <c r="Z61" s="1"/>
      <c r="AA61" s="1">
        <f t="shared" si="6"/>
        <v>652.16000000000008</v>
      </c>
      <c r="AB61" s="6">
        <v>1.8</v>
      </c>
      <c r="AC61" s="10">
        <f>MROUND(P61,AB61)/AB61</f>
        <v>362</v>
      </c>
      <c r="AD61" s="1">
        <f>AC61*AB61*G61</f>
        <v>651.6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92</v>
      </c>
      <c r="B62" s="14" t="s">
        <v>33</v>
      </c>
      <c r="C62" s="14"/>
      <c r="D62" s="14"/>
      <c r="E62" s="14"/>
      <c r="F62" s="14"/>
      <c r="G62" s="15">
        <v>0</v>
      </c>
      <c r="H62" s="14" t="e">
        <v>#N/A</v>
      </c>
      <c r="I62" s="14" t="s">
        <v>34</v>
      </c>
      <c r="J62" s="14"/>
      <c r="K62" s="14">
        <f t="shared" si="11"/>
        <v>0</v>
      </c>
      <c r="L62" s="14"/>
      <c r="M62" s="14"/>
      <c r="N62" s="14"/>
      <c r="O62" s="14">
        <f t="shared" si="3"/>
        <v>0</v>
      </c>
      <c r="P62" s="16"/>
      <c r="Q62" s="16"/>
      <c r="R62" s="14"/>
      <c r="S62" s="14" t="e">
        <f t="shared" si="4"/>
        <v>#DIV/0!</v>
      </c>
      <c r="T62" s="14" t="e">
        <f t="shared" si="5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 t="s">
        <v>35</v>
      </c>
      <c r="AA62" s="14">
        <f t="shared" si="6"/>
        <v>0</v>
      </c>
      <c r="AB62" s="15">
        <v>0</v>
      </c>
      <c r="AC62" s="17"/>
      <c r="AD62" s="14"/>
      <c r="AE62" s="1" t="s">
        <v>105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93</v>
      </c>
      <c r="B63" s="14" t="s">
        <v>33</v>
      </c>
      <c r="C63" s="14"/>
      <c r="D63" s="14"/>
      <c r="E63" s="14"/>
      <c r="F63" s="14"/>
      <c r="G63" s="15">
        <v>0</v>
      </c>
      <c r="H63" s="14" t="e">
        <v>#N/A</v>
      </c>
      <c r="I63" s="14" t="s">
        <v>34</v>
      </c>
      <c r="J63" s="14"/>
      <c r="K63" s="14">
        <f t="shared" si="11"/>
        <v>0</v>
      </c>
      <c r="L63" s="14"/>
      <c r="M63" s="14"/>
      <c r="N63" s="14"/>
      <c r="O63" s="14">
        <f t="shared" si="3"/>
        <v>0</v>
      </c>
      <c r="P63" s="16"/>
      <c r="Q63" s="16"/>
      <c r="R63" s="14"/>
      <c r="S63" s="14" t="e">
        <f t="shared" si="4"/>
        <v>#DIV/0!</v>
      </c>
      <c r="T63" s="14" t="e">
        <f t="shared" si="5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 t="s">
        <v>35</v>
      </c>
      <c r="AA63" s="14">
        <f t="shared" si="6"/>
        <v>0</v>
      </c>
      <c r="AB63" s="15">
        <v>0</v>
      </c>
      <c r="AC63" s="17"/>
      <c r="AD63" s="14"/>
      <c r="AE63" s="1" t="s">
        <v>105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94</v>
      </c>
      <c r="B64" s="14" t="s">
        <v>33</v>
      </c>
      <c r="C64" s="14"/>
      <c r="D64" s="14"/>
      <c r="E64" s="14"/>
      <c r="F64" s="14"/>
      <c r="G64" s="15">
        <v>0</v>
      </c>
      <c r="H64" s="14" t="e">
        <v>#N/A</v>
      </c>
      <c r="I64" s="14" t="s">
        <v>34</v>
      </c>
      <c r="J64" s="14"/>
      <c r="K64" s="14">
        <f t="shared" si="11"/>
        <v>0</v>
      </c>
      <c r="L64" s="14"/>
      <c r="M64" s="14"/>
      <c r="N64" s="14"/>
      <c r="O64" s="14">
        <f t="shared" si="3"/>
        <v>0</v>
      </c>
      <c r="P64" s="16"/>
      <c r="Q64" s="16"/>
      <c r="R64" s="14"/>
      <c r="S64" s="14" t="e">
        <f t="shared" si="4"/>
        <v>#DIV/0!</v>
      </c>
      <c r="T64" s="14" t="e">
        <f t="shared" si="5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 t="s">
        <v>35</v>
      </c>
      <c r="AA64" s="14">
        <f t="shared" si="6"/>
        <v>0</v>
      </c>
      <c r="AB64" s="15">
        <v>0</v>
      </c>
      <c r="AC64" s="17"/>
      <c r="AD64" s="14"/>
      <c r="AE64" s="1" t="s">
        <v>105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95</v>
      </c>
      <c r="B65" s="14" t="s">
        <v>33</v>
      </c>
      <c r="C65" s="14"/>
      <c r="D65" s="14"/>
      <c r="E65" s="14"/>
      <c r="F65" s="14"/>
      <c r="G65" s="15">
        <v>0</v>
      </c>
      <c r="H65" s="14" t="e">
        <v>#N/A</v>
      </c>
      <c r="I65" s="14" t="s">
        <v>34</v>
      </c>
      <c r="J65" s="14"/>
      <c r="K65" s="14">
        <f t="shared" si="11"/>
        <v>0</v>
      </c>
      <c r="L65" s="14"/>
      <c r="M65" s="14"/>
      <c r="N65" s="14"/>
      <c r="O65" s="14">
        <f t="shared" si="3"/>
        <v>0</v>
      </c>
      <c r="P65" s="16"/>
      <c r="Q65" s="16"/>
      <c r="R65" s="14"/>
      <c r="S65" s="14" t="e">
        <f t="shared" si="4"/>
        <v>#DIV/0!</v>
      </c>
      <c r="T65" s="14" t="e">
        <f t="shared" si="5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 t="s">
        <v>35</v>
      </c>
      <c r="AA65" s="14">
        <f t="shared" si="6"/>
        <v>0</v>
      </c>
      <c r="AB65" s="15">
        <v>0</v>
      </c>
      <c r="AC65" s="17"/>
      <c r="AD65" s="14"/>
      <c r="AE65" s="1" t="s">
        <v>105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96</v>
      </c>
      <c r="B66" s="14" t="s">
        <v>33</v>
      </c>
      <c r="C66" s="14"/>
      <c r="D66" s="14"/>
      <c r="E66" s="14"/>
      <c r="F66" s="14"/>
      <c r="G66" s="15">
        <v>0</v>
      </c>
      <c r="H66" s="14" t="e">
        <v>#N/A</v>
      </c>
      <c r="I66" s="14" t="s">
        <v>34</v>
      </c>
      <c r="J66" s="14"/>
      <c r="K66" s="14">
        <f t="shared" si="11"/>
        <v>0</v>
      </c>
      <c r="L66" s="14"/>
      <c r="M66" s="14"/>
      <c r="N66" s="14"/>
      <c r="O66" s="14">
        <f t="shared" si="3"/>
        <v>0</v>
      </c>
      <c r="P66" s="16"/>
      <c r="Q66" s="16"/>
      <c r="R66" s="14"/>
      <c r="S66" s="14" t="e">
        <f t="shared" si="4"/>
        <v>#DIV/0!</v>
      </c>
      <c r="T66" s="14" t="e">
        <f t="shared" si="5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 t="s">
        <v>35</v>
      </c>
      <c r="AA66" s="14">
        <f t="shared" si="6"/>
        <v>0</v>
      </c>
      <c r="AB66" s="15">
        <v>0</v>
      </c>
      <c r="AC66" s="17"/>
      <c r="AD66" s="14"/>
      <c r="AE66" s="1" t="s">
        <v>105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idden="1" x14ac:dyDescent="0.25">
      <c r="A67" s="1" t="s">
        <v>97</v>
      </c>
      <c r="B67" s="1" t="s">
        <v>33</v>
      </c>
      <c r="C67" s="1">
        <v>2176</v>
      </c>
      <c r="D67" s="1"/>
      <c r="E67" s="1">
        <v>647</v>
      </c>
      <c r="F67" s="1">
        <v>1365</v>
      </c>
      <c r="G67" s="6">
        <v>0.25</v>
      </c>
      <c r="H67" s="1">
        <v>180</v>
      </c>
      <c r="I67" s="1" t="s">
        <v>34</v>
      </c>
      <c r="J67" s="1">
        <v>639</v>
      </c>
      <c r="K67" s="1">
        <f t="shared" si="11"/>
        <v>8</v>
      </c>
      <c r="L67" s="1"/>
      <c r="M67" s="1"/>
      <c r="N67" s="1">
        <v>1248</v>
      </c>
      <c r="O67" s="1">
        <f t="shared" si="3"/>
        <v>129.4</v>
      </c>
      <c r="P67" s="5"/>
      <c r="Q67" s="5"/>
      <c r="R67" s="1"/>
      <c r="S67" s="1">
        <f t="shared" si="4"/>
        <v>20.193199381761978</v>
      </c>
      <c r="T67" s="1">
        <f t="shared" si="5"/>
        <v>20.193199381761978</v>
      </c>
      <c r="U67" s="1">
        <v>218.4</v>
      </c>
      <c r="V67" s="1">
        <v>229.6</v>
      </c>
      <c r="W67" s="1">
        <v>303.39999999999998</v>
      </c>
      <c r="X67" s="1">
        <v>174.4</v>
      </c>
      <c r="Y67" s="1">
        <v>235.4</v>
      </c>
      <c r="Z67" s="1"/>
      <c r="AA67" s="1">
        <f t="shared" si="6"/>
        <v>0</v>
      </c>
      <c r="AB67" s="6">
        <v>12</v>
      </c>
      <c r="AC67" s="10">
        <f t="shared" ref="AC67:AC70" si="18">MROUND(P67,AB67)/AB67</f>
        <v>0</v>
      </c>
      <c r="AD67" s="1">
        <f t="shared" ref="AD67:AD70" si="19">AC67*AB67*G67</f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idden="1" x14ac:dyDescent="0.25">
      <c r="A68" s="1" t="s">
        <v>98</v>
      </c>
      <c r="B68" s="1" t="s">
        <v>33</v>
      </c>
      <c r="C68" s="1">
        <v>2441</v>
      </c>
      <c r="D68" s="1">
        <v>1</v>
      </c>
      <c r="E68" s="1">
        <v>806</v>
      </c>
      <c r="F68" s="1">
        <v>1497</v>
      </c>
      <c r="G68" s="6">
        <v>0.25</v>
      </c>
      <c r="H68" s="1">
        <v>180</v>
      </c>
      <c r="I68" s="1" t="s">
        <v>34</v>
      </c>
      <c r="J68" s="1">
        <v>805</v>
      </c>
      <c r="K68" s="1">
        <f t="shared" si="11"/>
        <v>1</v>
      </c>
      <c r="L68" s="1"/>
      <c r="M68" s="1"/>
      <c r="N68" s="1">
        <v>744</v>
      </c>
      <c r="O68" s="1">
        <f t="shared" si="3"/>
        <v>161.19999999999999</v>
      </c>
      <c r="P68" s="5">
        <f>18*O68-N68-F68</f>
        <v>660.59999999999991</v>
      </c>
      <c r="Q68" s="5"/>
      <c r="R68" s="1"/>
      <c r="S68" s="1">
        <f t="shared" si="4"/>
        <v>18</v>
      </c>
      <c r="T68" s="1">
        <f t="shared" si="5"/>
        <v>13.901985111662531</v>
      </c>
      <c r="U68" s="1">
        <v>198</v>
      </c>
      <c r="V68" s="1">
        <v>229</v>
      </c>
      <c r="W68" s="1">
        <v>316.39999999999998</v>
      </c>
      <c r="X68" s="1">
        <v>184.2</v>
      </c>
      <c r="Y68" s="1">
        <v>248.6</v>
      </c>
      <c r="Z68" s="1"/>
      <c r="AA68" s="1">
        <f t="shared" si="6"/>
        <v>165.14999999999998</v>
      </c>
      <c r="AB68" s="6">
        <v>12</v>
      </c>
      <c r="AC68" s="10">
        <f t="shared" si="18"/>
        <v>55</v>
      </c>
      <c r="AD68" s="1">
        <f t="shared" si="19"/>
        <v>165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" t="s">
        <v>43</v>
      </c>
      <c r="C69" s="1">
        <v>118.8</v>
      </c>
      <c r="D69" s="1">
        <v>94.5</v>
      </c>
      <c r="E69" s="1">
        <v>21.6</v>
      </c>
      <c r="F69" s="1">
        <v>89.1</v>
      </c>
      <c r="G69" s="6">
        <v>1</v>
      </c>
      <c r="H69" s="1">
        <v>180</v>
      </c>
      <c r="I69" s="1" t="s">
        <v>34</v>
      </c>
      <c r="J69" s="1">
        <v>111.7</v>
      </c>
      <c r="K69" s="1">
        <f t="shared" si="11"/>
        <v>-90.1</v>
      </c>
      <c r="L69" s="1"/>
      <c r="M69" s="1"/>
      <c r="N69" s="1">
        <v>364.5</v>
      </c>
      <c r="O69" s="1">
        <f t="shared" si="3"/>
        <v>4.32</v>
      </c>
      <c r="P69" s="5"/>
      <c r="Q69" s="5"/>
      <c r="R69" s="1"/>
      <c r="S69" s="1">
        <f t="shared" si="4"/>
        <v>105</v>
      </c>
      <c r="T69" s="1">
        <f t="shared" si="5"/>
        <v>105</v>
      </c>
      <c r="U69" s="1">
        <v>30.78</v>
      </c>
      <c r="V69" s="1">
        <v>18.899999999999999</v>
      </c>
      <c r="W69" s="1">
        <v>18.899999999999999</v>
      </c>
      <c r="X69" s="1">
        <v>2.16</v>
      </c>
      <c r="Y69" s="1">
        <v>11.88</v>
      </c>
      <c r="Z69" s="1"/>
      <c r="AA69" s="1">
        <f t="shared" si="6"/>
        <v>0</v>
      </c>
      <c r="AB69" s="6">
        <v>2.7</v>
      </c>
      <c r="AC69" s="10">
        <f t="shared" si="18"/>
        <v>0</v>
      </c>
      <c r="AD69" s="1">
        <f t="shared" si="19"/>
        <v>0</v>
      </c>
      <c r="AE69" s="1" t="s">
        <v>105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idden="1" x14ac:dyDescent="0.25">
      <c r="A70" s="1" t="s">
        <v>100</v>
      </c>
      <c r="B70" s="1" t="s">
        <v>43</v>
      </c>
      <c r="C70" s="1"/>
      <c r="D70" s="1">
        <v>1575</v>
      </c>
      <c r="E70" s="1">
        <v>495</v>
      </c>
      <c r="F70" s="1">
        <v>1080</v>
      </c>
      <c r="G70" s="6">
        <v>1</v>
      </c>
      <c r="H70" s="1">
        <v>180</v>
      </c>
      <c r="I70" s="1" t="s">
        <v>34</v>
      </c>
      <c r="J70" s="1">
        <v>500</v>
      </c>
      <c r="K70" s="1">
        <f t="shared" ref="K70:K71" si="20">E70-J70</f>
        <v>-5</v>
      </c>
      <c r="L70" s="1"/>
      <c r="M70" s="1"/>
      <c r="N70" s="1">
        <v>535</v>
      </c>
      <c r="O70" s="1">
        <f t="shared" si="3"/>
        <v>99</v>
      </c>
      <c r="P70" s="5">
        <f>18*O70-N70-F70</f>
        <v>167</v>
      </c>
      <c r="Q70" s="5"/>
      <c r="R70" s="1"/>
      <c r="S70" s="1">
        <f t="shared" si="4"/>
        <v>18</v>
      </c>
      <c r="T70" s="1">
        <f t="shared" si="5"/>
        <v>16.313131313131311</v>
      </c>
      <c r="U70" s="1">
        <v>137</v>
      </c>
      <c r="V70" s="1">
        <v>162</v>
      </c>
      <c r="W70" s="1">
        <v>38</v>
      </c>
      <c r="X70" s="1">
        <v>178.08</v>
      </c>
      <c r="Y70" s="1">
        <v>149</v>
      </c>
      <c r="Z70" s="1"/>
      <c r="AA70" s="1">
        <f t="shared" si="6"/>
        <v>167</v>
      </c>
      <c r="AB70" s="6">
        <v>5</v>
      </c>
      <c r="AC70" s="10">
        <f t="shared" si="18"/>
        <v>33</v>
      </c>
      <c r="AD70" s="1">
        <f t="shared" si="19"/>
        <v>165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101</v>
      </c>
      <c r="B71" s="14" t="s">
        <v>33</v>
      </c>
      <c r="C71" s="14"/>
      <c r="D71" s="14"/>
      <c r="E71" s="14"/>
      <c r="F71" s="14"/>
      <c r="G71" s="15">
        <v>0</v>
      </c>
      <c r="H71" s="14" t="e">
        <v>#N/A</v>
      </c>
      <c r="I71" s="14" t="s">
        <v>34</v>
      </c>
      <c r="J71" s="14"/>
      <c r="K71" s="14">
        <f t="shared" si="20"/>
        <v>0</v>
      </c>
      <c r="L71" s="14"/>
      <c r="M71" s="14"/>
      <c r="N71" s="14"/>
      <c r="O71" s="14">
        <f t="shared" ref="O71" si="21">E71/5</f>
        <v>0</v>
      </c>
      <c r="P71" s="16"/>
      <c r="Q71" s="16"/>
      <c r="R71" s="14"/>
      <c r="S71" s="14" t="e">
        <f t="shared" ref="S71" si="22">(F71+N71+P71)/O71</f>
        <v>#DIV/0!</v>
      </c>
      <c r="T71" s="14" t="e">
        <f t="shared" ref="T71" si="23">(F71+N71)/O71</f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 t="s">
        <v>35</v>
      </c>
      <c r="AA71" s="14">
        <f t="shared" ref="AA71" si="24">P71*G71</f>
        <v>0</v>
      </c>
      <c r="AB71" s="15">
        <v>0</v>
      </c>
      <c r="AC71" s="17"/>
      <c r="AD71" s="14"/>
      <c r="AE71" s="1" t="s">
        <v>105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6"/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6"/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1" xr:uid="{2F8ECC9A-22C5-45E9-9EA4-D457E66745D5}">
    <filterColumn colId="14">
      <filters>
        <filter val="0"/>
        <filter val="3"/>
        <filter val="4"/>
        <filter val="6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2024-04-04T10:20:39Z</dcterms:created>
  <dcterms:modified xsi:type="dcterms:W3CDTF">2024-04-10T07:29:16Z</dcterms:modified>
</cp:coreProperties>
</file>