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4,24 ПОКОМ КИ филиалы\"/>
    </mc:Choice>
  </mc:AlternateContent>
  <xr:revisionPtr revIDLastSave="0" documentId="13_ncr:1_{67AD370D-7FFC-4038-9F6C-555C56932F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11" i="1"/>
  <c r="AB14" i="1"/>
  <c r="AB13" i="1"/>
  <c r="AB17" i="1"/>
  <c r="AB16" i="1"/>
  <c r="AB15" i="1"/>
  <c r="L7" i="1" l="1"/>
  <c r="O7" i="1" s="1"/>
  <c r="L8" i="1"/>
  <c r="O8" i="1" s="1"/>
  <c r="P8" i="1" s="1"/>
  <c r="AB8" i="1" s="1"/>
  <c r="L9" i="1"/>
  <c r="O9" i="1" s="1"/>
  <c r="P9" i="1" s="1"/>
  <c r="AB9" i="1" s="1"/>
  <c r="L10" i="1"/>
  <c r="O10" i="1" s="1"/>
  <c r="P10" i="1" s="1"/>
  <c r="AB10" i="1" s="1"/>
  <c r="L11" i="1"/>
  <c r="O11" i="1" s="1"/>
  <c r="L12" i="1"/>
  <c r="O12" i="1" s="1"/>
  <c r="P12" i="1" s="1"/>
  <c r="AB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P20" i="1" s="1"/>
  <c r="AB20" i="1" s="1"/>
  <c r="L21" i="1"/>
  <c r="O21" i="1" s="1"/>
  <c r="P21" i="1" s="1"/>
  <c r="AB21" i="1" s="1"/>
  <c r="L22" i="1"/>
  <c r="O22" i="1" s="1"/>
  <c r="L23" i="1"/>
  <c r="O23" i="1" s="1"/>
  <c r="P23" i="1" s="1"/>
  <c r="AB23" i="1" s="1"/>
  <c r="L24" i="1"/>
  <c r="O24" i="1" s="1"/>
  <c r="L25" i="1"/>
  <c r="O25" i="1" s="1"/>
  <c r="L26" i="1"/>
  <c r="O26" i="1" s="1"/>
  <c r="P26" i="1" s="1"/>
  <c r="AB26" i="1" s="1"/>
  <c r="L27" i="1"/>
  <c r="O27" i="1" s="1"/>
  <c r="P27" i="1" s="1"/>
  <c r="AB27" i="1" s="1"/>
  <c r="L28" i="1"/>
  <c r="O28" i="1" s="1"/>
  <c r="P28" i="1" s="1"/>
  <c r="AB28" i="1" s="1"/>
  <c r="L29" i="1"/>
  <c r="O29" i="1" s="1"/>
  <c r="P29" i="1" s="1"/>
  <c r="L30" i="1"/>
  <c r="O30" i="1" s="1"/>
  <c r="P30" i="1" s="1"/>
  <c r="L31" i="1"/>
  <c r="O31" i="1" s="1"/>
  <c r="AB31" i="1" s="1"/>
  <c r="L32" i="1"/>
  <c r="O32" i="1" s="1"/>
  <c r="P32" i="1" s="1"/>
  <c r="AB32" i="1" s="1"/>
  <c r="L33" i="1"/>
  <c r="O33" i="1" s="1"/>
  <c r="AB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P39" i="1" s="1"/>
  <c r="AB39" i="1" s="1"/>
  <c r="L40" i="1"/>
  <c r="O40" i="1" s="1"/>
  <c r="P40" i="1" s="1"/>
  <c r="AB40" i="1" s="1"/>
  <c r="L41" i="1"/>
  <c r="O41" i="1" s="1"/>
  <c r="P41" i="1" s="1"/>
  <c r="AB41" i="1" s="1"/>
  <c r="L42" i="1"/>
  <c r="O42" i="1" s="1"/>
  <c r="L43" i="1"/>
  <c r="O43" i="1" s="1"/>
  <c r="P43" i="1" s="1"/>
  <c r="AB43" i="1" s="1"/>
  <c r="L44" i="1"/>
  <c r="O44" i="1" s="1"/>
  <c r="P44" i="1" s="1"/>
  <c r="AB44" i="1" s="1"/>
  <c r="L45" i="1"/>
  <c r="O45" i="1" s="1"/>
  <c r="P45" i="1" s="1"/>
  <c r="AB45" i="1" s="1"/>
  <c r="L46" i="1"/>
  <c r="O46" i="1" s="1"/>
  <c r="L47" i="1"/>
  <c r="O47" i="1" s="1"/>
  <c r="L48" i="1"/>
  <c r="O48" i="1" s="1"/>
  <c r="P48" i="1" s="1"/>
  <c r="L49" i="1"/>
  <c r="O49" i="1" s="1"/>
  <c r="L50" i="1"/>
  <c r="O50" i="1" s="1"/>
  <c r="L51" i="1"/>
  <c r="O51" i="1" s="1"/>
  <c r="L52" i="1"/>
  <c r="O52" i="1" s="1"/>
  <c r="P52" i="1" s="1"/>
  <c r="L53" i="1"/>
  <c r="O53" i="1" s="1"/>
  <c r="AB53" i="1" s="1"/>
  <c r="L54" i="1"/>
  <c r="O54" i="1" s="1"/>
  <c r="P54" i="1" s="1"/>
  <c r="AB54" i="1" s="1"/>
  <c r="L55" i="1"/>
  <c r="O55" i="1" s="1"/>
  <c r="P55" i="1" s="1"/>
  <c r="AB55" i="1" s="1"/>
  <c r="L56" i="1"/>
  <c r="O56" i="1" s="1"/>
  <c r="L57" i="1"/>
  <c r="O57" i="1" s="1"/>
  <c r="P57" i="1" s="1"/>
  <c r="AB57" i="1" s="1"/>
  <c r="L58" i="1"/>
  <c r="O58" i="1" s="1"/>
  <c r="L59" i="1"/>
  <c r="O59" i="1" s="1"/>
  <c r="L60" i="1"/>
  <c r="O60" i="1" s="1"/>
  <c r="P60" i="1" s="1"/>
  <c r="AB60" i="1" s="1"/>
  <c r="L61" i="1"/>
  <c r="O61" i="1" s="1"/>
  <c r="P61" i="1" s="1"/>
  <c r="AB61" i="1" s="1"/>
  <c r="L62" i="1"/>
  <c r="O62" i="1" s="1"/>
  <c r="P62" i="1" s="1"/>
  <c r="AB62" i="1" s="1"/>
  <c r="L63" i="1"/>
  <c r="O63" i="1" s="1"/>
  <c r="P63" i="1" s="1"/>
  <c r="AB63" i="1" s="1"/>
  <c r="L64" i="1"/>
  <c r="O64" i="1" s="1"/>
  <c r="L65" i="1"/>
  <c r="O65" i="1" s="1"/>
  <c r="P65" i="1" s="1"/>
  <c r="AB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P71" i="1" s="1"/>
  <c r="AB71" i="1" s="1"/>
  <c r="L72" i="1"/>
  <c r="O72" i="1" s="1"/>
  <c r="L73" i="1"/>
  <c r="O73" i="1" s="1"/>
  <c r="L74" i="1"/>
  <c r="O74" i="1" s="1"/>
  <c r="L75" i="1"/>
  <c r="O75" i="1" s="1"/>
  <c r="P75" i="1" s="1"/>
  <c r="AB75" i="1" s="1"/>
  <c r="L76" i="1"/>
  <c r="O76" i="1" s="1"/>
  <c r="L77" i="1"/>
  <c r="O77" i="1" s="1"/>
  <c r="P77" i="1" s="1"/>
  <c r="AB77" i="1" s="1"/>
  <c r="L78" i="1"/>
  <c r="O78" i="1" s="1"/>
  <c r="P78" i="1" s="1"/>
  <c r="AB78" i="1" s="1"/>
  <c r="L79" i="1"/>
  <c r="O79" i="1" s="1"/>
  <c r="L80" i="1"/>
  <c r="O80" i="1" s="1"/>
  <c r="P80" i="1" s="1"/>
  <c r="AB80" i="1" s="1"/>
  <c r="L81" i="1"/>
  <c r="O81" i="1" s="1"/>
  <c r="P81" i="1" s="1"/>
  <c r="AB81" i="1" s="1"/>
  <c r="L82" i="1"/>
  <c r="O82" i="1" s="1"/>
  <c r="P82" i="1" s="1"/>
  <c r="AB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P94" i="1" s="1"/>
  <c r="AB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P100" i="1" s="1"/>
  <c r="AB100" i="1" s="1"/>
  <c r="L101" i="1"/>
  <c r="O101" i="1" s="1"/>
  <c r="P101" i="1" s="1"/>
  <c r="AB101" i="1" s="1"/>
  <c r="L102" i="1"/>
  <c r="O102" i="1" s="1"/>
  <c r="L103" i="1"/>
  <c r="O103" i="1" s="1"/>
  <c r="P103" i="1" s="1"/>
  <c r="AB103" i="1" s="1"/>
  <c r="L104" i="1"/>
  <c r="O104" i="1" s="1"/>
  <c r="L105" i="1"/>
  <c r="O105" i="1" s="1"/>
  <c r="AB105" i="1" s="1"/>
  <c r="L106" i="1"/>
  <c r="O106" i="1" s="1"/>
  <c r="L6" i="1"/>
  <c r="O6" i="1" s="1"/>
  <c r="P6" i="1" s="1"/>
  <c r="AB6" i="1" s="1"/>
  <c r="AB19" i="1"/>
  <c r="AB24" i="1"/>
  <c r="AB30" i="1"/>
  <c r="AB34" i="1"/>
  <c r="AB38" i="1"/>
  <c r="AB42" i="1"/>
  <c r="AB46" i="1"/>
  <c r="AB47" i="1"/>
  <c r="AB48" i="1"/>
  <c r="AB49" i="1"/>
  <c r="AB50" i="1"/>
  <c r="AB51" i="1"/>
  <c r="AB52" i="1"/>
  <c r="AB58" i="1"/>
  <c r="AB59" i="1"/>
  <c r="AB64" i="1"/>
  <c r="AB66" i="1"/>
  <c r="AB67" i="1"/>
  <c r="AB68" i="1"/>
  <c r="AB69" i="1"/>
  <c r="AB70" i="1"/>
  <c r="AB72" i="1"/>
  <c r="AB74" i="1"/>
  <c r="AB76" i="1"/>
  <c r="AB79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6" i="1"/>
  <c r="AB97" i="1"/>
  <c r="AB98" i="1"/>
  <c r="AB99" i="1"/>
  <c r="AB102" i="1"/>
  <c r="AB104" i="1"/>
  <c r="AB106" i="1"/>
  <c r="AB18" i="1"/>
  <c r="AB29" i="1" l="1"/>
  <c r="P25" i="1"/>
  <c r="AB25" i="1" s="1"/>
  <c r="P22" i="1"/>
  <c r="AB22" i="1" s="1"/>
  <c r="P56" i="1"/>
  <c r="AB56" i="1" s="1"/>
  <c r="P73" i="1"/>
  <c r="AB73" i="1" s="1"/>
  <c r="P37" i="1"/>
  <c r="AB37" i="1" s="1"/>
  <c r="P35" i="1"/>
  <c r="AB35" i="1" s="1"/>
  <c r="P36" i="1"/>
  <c r="AB36" i="1" s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T90" i="1"/>
  <c r="S90" i="1"/>
  <c r="S88" i="1"/>
  <c r="T88" i="1"/>
  <c r="S86" i="1"/>
  <c r="T86" i="1"/>
  <c r="S84" i="1"/>
  <c r="T84" i="1"/>
  <c r="S82" i="1"/>
  <c r="T82" i="1"/>
  <c r="S80" i="1"/>
  <c r="T80" i="1"/>
  <c r="S79" i="1"/>
  <c r="T79" i="1"/>
  <c r="S77" i="1"/>
  <c r="T77" i="1"/>
  <c r="S75" i="1"/>
  <c r="T75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8" i="1"/>
  <c r="T38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6" i="1"/>
  <c r="T6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T91" i="1"/>
  <c r="S91" i="1"/>
  <c r="S89" i="1"/>
  <c r="T89" i="1"/>
  <c r="S87" i="1"/>
  <c r="T87" i="1"/>
  <c r="S85" i="1"/>
  <c r="T85" i="1"/>
  <c r="S83" i="1"/>
  <c r="T83" i="1"/>
  <c r="S81" i="1"/>
  <c r="T81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9" i="1"/>
  <c r="T39" i="1"/>
  <c r="T37" i="1"/>
  <c r="T35" i="1"/>
  <c r="S33" i="1"/>
  <c r="T33" i="1"/>
  <c r="S31" i="1"/>
  <c r="T31" i="1"/>
  <c r="T29" i="1"/>
  <c r="S27" i="1"/>
  <c r="T27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5" i="1" l="1"/>
  <c r="S29" i="1"/>
  <c r="S56" i="1"/>
  <c r="P5" i="1"/>
  <c r="AB5" i="1"/>
  <c r="S35" i="1"/>
  <c r="S37" i="1"/>
  <c r="S36" i="1"/>
  <c r="S73" i="1"/>
  <c r="K5" i="1"/>
</calcChain>
</file>

<file path=xl/sharedStrings.xml><?xml version="1.0" encoding="utf-8"?>
<sst xmlns="http://schemas.openxmlformats.org/spreadsheetml/2006/main" count="386" uniqueCount="151">
  <si>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</si>
  <si>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</si>
  <si>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</si>
  <si>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</si>
  <si>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</si>
  <si>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</si>
  <si>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</si>
  <si>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</si>
  <si>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</si>
  <si>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</si>
  <si>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</si>
  <si>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</si>
  <si>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</si>
  <si>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</si>
  <si>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</si>
  <si>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</si>
  <si>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</si>
  <si>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</si>
  <si>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</si>
  <si>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</si>
  <si>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</si>
  <si>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</si>
  <si>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06,04,</t>
  </si>
  <si>
    <t>03,04,</t>
  </si>
  <si>
    <t>28,03,</t>
  </si>
  <si>
    <t>27,03,</t>
  </si>
  <si>
    <t>21,03,</t>
  </si>
  <si>
    <t>20,03,</t>
  </si>
  <si>
    <t>14,03,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</si>
  <si>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</si>
  <si>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</si>
  <si>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</si>
  <si>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</si>
  <si>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</si>
  <si>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вывести Петраш 20,03,24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</si>
  <si>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</si>
  <si>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</si>
  <si>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</si>
  <si>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</si>
  <si>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</si>
  <si>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</si>
  <si>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</si>
  <si>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</si>
  <si>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</si>
  <si>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</si>
  <si>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</si>
  <si>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</si>
  <si>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</si>
  <si>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</si>
  <si>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</si>
  <si>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</si>
  <si>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</si>
  <si>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</si>
  <si>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</si>
  <si>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</si>
  <si>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</si>
  <si>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</si>
  <si>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</si>
  <si>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</si>
  <si>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</si>
  <si>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</si>
  <si>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</si>
  <si>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</si>
  <si>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</si>
  <si>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</si>
  <si>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</si>
  <si>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21,03,24 Фомин на вывод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</si>
  <si>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</si>
  <si>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</si>
  <si>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</si>
  <si>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</si>
  <si>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</si>
  <si>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</si>
  <si>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</si>
  <si>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</si>
  <si>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</si>
  <si>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</si>
  <si>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</si>
  <si>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</si>
  <si>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</si>
  <si>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</si>
  <si>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</si>
  <si>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</si>
  <si>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</si>
  <si>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</si>
  <si>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</si>
  <si>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</si>
  <si>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</si>
  <si>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</si>
  <si>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</si>
  <si>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</si>
  <si>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</si>
  <si>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</si>
  <si>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</si>
  <si>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</si>
  <si>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</si>
  <si>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</si>
  <si>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</si>
  <si>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</si>
  <si>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</si>
  <si>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вывести Петраш 20,03,24 / 21,03,24 Фомин на вывод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</si>
  <si>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</si>
  <si>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</si>
  <si>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</si>
  <si>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</si>
  <si>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</si>
  <si>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</si>
  <si>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</si>
  <si>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</si>
  <si>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</si>
  <si>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</si>
  <si>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</si>
  <si>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</si>
  <si>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</si>
  <si>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</si>
  <si>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</si>
  <si>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</si>
  <si>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</si>
  <si>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</si>
  <si>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</si>
  <si>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</si>
  <si>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</si>
  <si>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</si>
  <si>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</si>
  <si>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</si>
  <si>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</si>
  <si>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</si>
  <si>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</si>
  <si>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</si>
  <si>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</si>
  <si>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</si>
  <si>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</si>
  <si>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</si>
  <si>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</si>
  <si>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</si>
  <si>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</si>
  <si>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</si>
  <si>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</si>
  <si>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21,03,24 30кг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</si>
  <si>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</si>
  <si>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</si>
  <si>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</si>
  <si>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15кг заказ Фомин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</si>
  <si>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</si>
  <si>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</si>
  <si>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</si>
  <si>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04,04,</t>
  </si>
  <si>
    <r>
      <t xml:space="preserve">вывести Петраш 20,03,24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</si>
  <si>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t>перемещение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</si>
  <si>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t>заказ</t>
  </si>
  <si>
    <t>08,04,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</si>
</sst>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.140625" style="8" customWidth="1"/>
    <col min="8" max="8" width="5.140625" customWidth="1"/>
    <col min="9" max="9" width="13.42578125" customWidth="1"/>
    <col min="10" max="17" width="6.85546875" customWidth="1"/>
    <col min="18" max="18" width="21.28515625" customWidth="1"/>
    <col min="19" max="20" width="4.85546875" customWidth="1"/>
    <col min="21" max="26" width="6.28515625" customWidth="1"/>
    <col min="27" max="27" width="47.140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146</v>
      </c>
      <c r="P4" s="1" t="s">
        <v>150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55988.780000000028</v>
      </c>
      <c r="F5" s="4">
        <f>SUM(F6:F498)</f>
        <v>34168.864000000009</v>
      </c>
      <c r="G5" s="6"/>
      <c r="H5" s="1"/>
      <c r="I5" s="1"/>
      <c r="J5" s="4">
        <f t="shared" ref="J5:Q5" si="0">SUM(J6:J498)</f>
        <v>57414.423999999992</v>
      </c>
      <c r="K5" s="4">
        <f t="shared" si="0"/>
        <v>-1425.644</v>
      </c>
      <c r="L5" s="4">
        <f t="shared" si="0"/>
        <v>21066.030999999995</v>
      </c>
      <c r="M5" s="4">
        <f t="shared" si="0"/>
        <v>34922.749000000018</v>
      </c>
      <c r="N5" s="4">
        <f t="shared" si="0"/>
        <v>9396.6935600000033</v>
      </c>
      <c r="O5" s="4">
        <f t="shared" si="0"/>
        <v>4213.2061999999987</v>
      </c>
      <c r="P5" s="4">
        <f t="shared" si="0"/>
        <v>7978.4974399999974</v>
      </c>
      <c r="Q5" s="4">
        <f t="shared" si="0"/>
        <v>0</v>
      </c>
      <c r="R5" s="1"/>
      <c r="S5" s="1"/>
      <c r="T5" s="1"/>
      <c r="U5" s="4">
        <f t="shared" ref="U5:Z5" si="1">SUM(U6:U498)</f>
        <v>4032.5346000000004</v>
      </c>
      <c r="V5" s="4">
        <f t="shared" si="1"/>
        <v>4186.3513999999996</v>
      </c>
      <c r="W5" s="4">
        <f t="shared" si="1"/>
        <v>4626.5366000000004</v>
      </c>
      <c r="X5" s="4">
        <f t="shared" si="1"/>
        <v>4844.2212000000018</v>
      </c>
      <c r="Y5" s="4">
        <f t="shared" si="1"/>
        <v>4538.3884000000016</v>
      </c>
      <c r="Z5" s="4">
        <f t="shared" si="1"/>
        <v>4618.8612000000003</v>
      </c>
      <c r="AA5" s="1"/>
      <c r="AB5" s="4">
        <f>SUM(AB6:AB498)</f>
        <v>6795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108.87</v>
      </c>
      <c r="D6" s="1">
        <v>32.018000000000001</v>
      </c>
      <c r="E6" s="1">
        <v>69.174000000000007</v>
      </c>
      <c r="F6" s="1">
        <v>55.463000000000001</v>
      </c>
      <c r="G6" s="6">
        <v>1</v>
      </c>
      <c r="H6" s="1">
        <v>50</v>
      </c>
      <c r="I6" s="1" t="s">
        <v>31</v>
      </c>
      <c r="J6" s="1">
        <v>66.3</v>
      </c>
      <c r="K6" s="1">
        <f t="shared" ref="K6:K37" si="2">E6-J6</f>
        <v>2.8740000000000094</v>
      </c>
      <c r="L6" s="1">
        <f>E6-M6</f>
        <v>69.174000000000007</v>
      </c>
      <c r="M6" s="1"/>
      <c r="N6" s="1">
        <v>17.772000000000009</v>
      </c>
      <c r="O6" s="1">
        <f>L6/5</f>
        <v>13.834800000000001</v>
      </c>
      <c r="P6" s="5">
        <f>12*O6-N6-F6</f>
        <v>92.782600000000002</v>
      </c>
      <c r="Q6" s="5"/>
      <c r="R6" s="1"/>
      <c r="S6" s="1">
        <f>(F6+N6+P6)/O6</f>
        <v>12</v>
      </c>
      <c r="T6" s="1">
        <f>(F6+N6)/O6</f>
        <v>5.29353514326192</v>
      </c>
      <c r="U6" s="1">
        <v>10.576599999999999</v>
      </c>
      <c r="V6" s="1">
        <v>9.4340000000000011</v>
      </c>
      <c r="W6" s="1">
        <v>9.6725999999999992</v>
      </c>
      <c r="X6" s="1">
        <v>13.438000000000001</v>
      </c>
      <c r="Y6" s="1">
        <v>12.911799999999999</v>
      </c>
      <c r="Z6" s="1">
        <v>16.803799999999999</v>
      </c>
      <c r="AA6" s="1"/>
      <c r="AB6" s="1">
        <f t="shared" ref="AB6" si="3">ROUND(P6*G6,0)</f>
        <v>93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4" t="s">
        <v>32</v>
      </c>
      <c r="B7" s="14" t="s">
        <v>30</v>
      </c>
      <c r="C7" s="14">
        <v>1.6839999999999999</v>
      </c>
      <c r="D7" s="14">
        <v>0.05</v>
      </c>
      <c r="E7" s="14"/>
      <c r="F7" s="14"/>
      <c r="G7" s="15">
        <v>0</v>
      </c>
      <c r="H7" s="14">
        <v>30</v>
      </c>
      <c r="I7" s="14" t="s">
        <v>33</v>
      </c>
      <c r="J7" s="14"/>
      <c r="K7" s="14">
        <f t="shared" si="2"/>
        <v>0</v>
      </c>
      <c r="L7" s="14">
        <f t="shared" ref="L7:L69" si="4">E7-M7</f>
        <v>0</v>
      </c>
      <c r="M7" s="14"/>
      <c r="N7" s="14"/>
      <c r="O7" s="14">
        <f t="shared" ref="O7:O69" si="5">L7/5</f>
        <v>0</v>
      </c>
      <c r="P7" s="16"/>
      <c r="Q7" s="16"/>
      <c r="R7" s="14"/>
      <c r="S7" s="14" t="e">
        <f t="shared" ref="S7:S69" si="6">(F7+N7+P7)/O7</f>
        <v>#DIV/0!</v>
      </c>
      <c r="T7" s="14" t="e">
        <f t="shared" ref="T7:T69" si="7">(F7+N7)/O7</f>
        <v>#DIV/0!</v>
      </c>
      <c r="U7" s="14">
        <v>0.3468</v>
      </c>
      <c r="V7" s="14">
        <v>3.1019999999999999</v>
      </c>
      <c r="W7" s="14">
        <v>2.7551999999999999</v>
      </c>
      <c r="X7" s="14">
        <v>2.3530000000000002</v>
      </c>
      <c r="Y7" s="14">
        <v>4.5144000000000002</v>
      </c>
      <c r="Z7" s="14">
        <v>2.1614</v>
      </c>
      <c r="AA7" s="14" t="s">
        <v>34</v>
      </c>
      <c r="AB7" s="14">
        <f>ROUND(P7*G7,0)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30</v>
      </c>
      <c r="C8" s="1">
        <v>281.82799999999997</v>
      </c>
      <c r="D8" s="1">
        <v>538.86199999999997</v>
      </c>
      <c r="E8" s="1">
        <v>391.47399999999999</v>
      </c>
      <c r="F8" s="1">
        <v>382.01100000000002</v>
      </c>
      <c r="G8" s="6">
        <v>1</v>
      </c>
      <c r="H8" s="1">
        <v>45</v>
      </c>
      <c r="I8" s="1" t="s">
        <v>31</v>
      </c>
      <c r="J8" s="1">
        <v>374.60399999999998</v>
      </c>
      <c r="K8" s="1">
        <f t="shared" si="2"/>
        <v>16.870000000000005</v>
      </c>
      <c r="L8" s="1">
        <f t="shared" si="4"/>
        <v>287.57</v>
      </c>
      <c r="M8" s="1">
        <v>103.904</v>
      </c>
      <c r="N8" s="1">
        <v>117.59520000000001</v>
      </c>
      <c r="O8" s="1">
        <f t="shared" si="5"/>
        <v>57.513999999999996</v>
      </c>
      <c r="P8" s="5">
        <f t="shared" ref="P8:P10" si="8">12*O8-N8-F8</f>
        <v>190.56179999999989</v>
      </c>
      <c r="Q8" s="5"/>
      <c r="R8" s="1"/>
      <c r="S8" s="1">
        <f t="shared" si="6"/>
        <v>11.999999999999998</v>
      </c>
      <c r="T8" s="1">
        <f t="shared" si="7"/>
        <v>8.6866884584622888</v>
      </c>
      <c r="U8" s="1">
        <v>50.961199999999998</v>
      </c>
      <c r="V8" s="1">
        <v>51.373399999999997</v>
      </c>
      <c r="W8" s="1">
        <v>62.267800000000001</v>
      </c>
      <c r="X8" s="1">
        <v>67.41040000000001</v>
      </c>
      <c r="Y8" s="1">
        <v>56.591999999999999</v>
      </c>
      <c r="Z8" s="1">
        <v>44.200200000000002</v>
      </c>
      <c r="AA8" s="1"/>
      <c r="AB8" s="1">
        <f t="shared" ref="AB8:AB10" si="9">ROUND(P8*G8,0)</f>
        <v>191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556.73299999999995</v>
      </c>
      <c r="D9" s="1">
        <v>427.29599999999999</v>
      </c>
      <c r="E9" s="1">
        <v>377.92200000000003</v>
      </c>
      <c r="F9" s="1">
        <v>514.47799999999995</v>
      </c>
      <c r="G9" s="6">
        <v>1</v>
      </c>
      <c r="H9" s="1">
        <v>45</v>
      </c>
      <c r="I9" s="1" t="s">
        <v>31</v>
      </c>
      <c r="J9" s="1">
        <v>344.9</v>
      </c>
      <c r="K9" s="1">
        <f t="shared" si="2"/>
        <v>33.022000000000048</v>
      </c>
      <c r="L9" s="1">
        <f t="shared" si="4"/>
        <v>377.92200000000003</v>
      </c>
      <c r="M9" s="1"/>
      <c r="N9" s="1">
        <v>303.14819999999997</v>
      </c>
      <c r="O9" s="1">
        <f t="shared" si="5"/>
        <v>75.584400000000002</v>
      </c>
      <c r="P9" s="5">
        <f t="shared" si="8"/>
        <v>89.386600000000044</v>
      </c>
      <c r="Q9" s="5"/>
      <c r="R9" s="1"/>
      <c r="S9" s="1">
        <f t="shared" si="6"/>
        <v>12</v>
      </c>
      <c r="T9" s="1">
        <f t="shared" si="7"/>
        <v>10.817393536232343</v>
      </c>
      <c r="U9" s="1">
        <v>79.44980000000001</v>
      </c>
      <c r="V9" s="1">
        <v>73.808199999999999</v>
      </c>
      <c r="W9" s="1">
        <v>74.400400000000005</v>
      </c>
      <c r="X9" s="1">
        <v>96.464399999999998</v>
      </c>
      <c r="Y9" s="1">
        <v>88.393600000000006</v>
      </c>
      <c r="Z9" s="1">
        <v>54.327199999999998</v>
      </c>
      <c r="AA9" s="1"/>
      <c r="AB9" s="1">
        <f t="shared" si="9"/>
        <v>89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30</v>
      </c>
      <c r="C10" s="1">
        <v>176.04300000000001</v>
      </c>
      <c r="D10" s="1">
        <v>279.08</v>
      </c>
      <c r="E10" s="1">
        <v>190.227</v>
      </c>
      <c r="F10" s="1">
        <v>232.83199999999999</v>
      </c>
      <c r="G10" s="6">
        <v>1</v>
      </c>
      <c r="H10" s="1">
        <v>40</v>
      </c>
      <c r="I10" s="1" t="s">
        <v>31</v>
      </c>
      <c r="J10" s="1">
        <v>182.53100000000001</v>
      </c>
      <c r="K10" s="1">
        <f t="shared" si="2"/>
        <v>7.695999999999998</v>
      </c>
      <c r="L10" s="1">
        <f t="shared" si="4"/>
        <v>122.596</v>
      </c>
      <c r="M10" s="1">
        <v>67.631</v>
      </c>
      <c r="N10" s="1">
        <v>41.374599999999987</v>
      </c>
      <c r="O10" s="1">
        <f t="shared" si="5"/>
        <v>24.519200000000001</v>
      </c>
      <c r="P10" s="5">
        <f t="shared" si="8"/>
        <v>20.023800000000051</v>
      </c>
      <c r="Q10" s="5"/>
      <c r="R10" s="1"/>
      <c r="S10" s="1">
        <f t="shared" si="6"/>
        <v>12</v>
      </c>
      <c r="T10" s="1">
        <f t="shared" si="7"/>
        <v>11.183342033997846</v>
      </c>
      <c r="U10" s="1">
        <v>25.868600000000001</v>
      </c>
      <c r="V10" s="1">
        <v>27.235800000000001</v>
      </c>
      <c r="W10" s="1">
        <v>24.712599999999998</v>
      </c>
      <c r="X10" s="1">
        <v>26.607800000000001</v>
      </c>
      <c r="Y10" s="1">
        <v>26.664200000000001</v>
      </c>
      <c r="Z10" s="1">
        <v>26.1172</v>
      </c>
      <c r="AA10" s="1"/>
      <c r="AB10" s="1">
        <f t="shared" si="9"/>
        <v>20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4" t="s">
        <v>38</v>
      </c>
      <c r="B11" s="14" t="s">
        <v>39</v>
      </c>
      <c r="C11" s="14"/>
      <c r="D11" s="14"/>
      <c r="E11" s="14"/>
      <c r="F11" s="14"/>
      <c r="G11" s="15">
        <v>0</v>
      </c>
      <c r="H11" s="14" t="e">
        <v>#N/A</v>
      </c>
      <c r="I11" s="14" t="s">
        <v>31</v>
      </c>
      <c r="J11" s="14"/>
      <c r="K11" s="14">
        <f t="shared" si="2"/>
        <v>0</v>
      </c>
      <c r="L11" s="14">
        <f t="shared" si="4"/>
        <v>0</v>
      </c>
      <c r="M11" s="14"/>
      <c r="N11" s="14"/>
      <c r="O11" s="14">
        <f t="shared" si="5"/>
        <v>0</v>
      </c>
      <c r="P11" s="16"/>
      <c r="Q11" s="16"/>
      <c r="R11" s="14"/>
      <c r="S11" s="14" t="e">
        <f t="shared" si="6"/>
        <v>#DIV/0!</v>
      </c>
      <c r="T11" s="14" t="e">
        <f t="shared" si="7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 t="s">
        <v>40</v>
      </c>
      <c r="AB11" s="14">
        <f>ROUND(P11*G11,0)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324</v>
      </c>
      <c r="D12" s="1">
        <v>243</v>
      </c>
      <c r="E12" s="1">
        <v>246</v>
      </c>
      <c r="F12" s="1">
        <v>258</v>
      </c>
      <c r="G12" s="6">
        <v>0.45</v>
      </c>
      <c r="H12" s="1">
        <v>45</v>
      </c>
      <c r="I12" s="1" t="s">
        <v>31</v>
      </c>
      <c r="J12" s="1">
        <v>239</v>
      </c>
      <c r="K12" s="1">
        <f t="shared" si="2"/>
        <v>7</v>
      </c>
      <c r="L12" s="1">
        <f t="shared" si="4"/>
        <v>246</v>
      </c>
      <c r="M12" s="1"/>
      <c r="N12" s="1">
        <v>208.00000000000011</v>
      </c>
      <c r="O12" s="1">
        <f t="shared" si="5"/>
        <v>49.2</v>
      </c>
      <c r="P12" s="5">
        <f>12*O12-N12-F12</f>
        <v>124.39999999999998</v>
      </c>
      <c r="Q12" s="5"/>
      <c r="R12" s="1"/>
      <c r="S12" s="1">
        <f t="shared" si="6"/>
        <v>12.000000000000002</v>
      </c>
      <c r="T12" s="1">
        <f t="shared" si="7"/>
        <v>9.4715447154471555</v>
      </c>
      <c r="U12" s="1">
        <v>48.4</v>
      </c>
      <c r="V12" s="1">
        <v>40.799999999999997</v>
      </c>
      <c r="W12" s="1">
        <v>37.799999999999997</v>
      </c>
      <c r="X12" s="1">
        <v>47.6</v>
      </c>
      <c r="Y12" s="1">
        <v>47.6</v>
      </c>
      <c r="Z12" s="1">
        <v>58.6</v>
      </c>
      <c r="AA12" s="1"/>
      <c r="AB12" s="1">
        <f t="shared" ref="AB12" si="10">ROUND(P12*G12,0)</f>
        <v>56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4" t="s">
        <v>42</v>
      </c>
      <c r="B13" s="14" t="s">
        <v>39</v>
      </c>
      <c r="C13" s="14"/>
      <c r="D13" s="14"/>
      <c r="E13" s="14"/>
      <c r="F13" s="14"/>
      <c r="G13" s="15">
        <v>0</v>
      </c>
      <c r="H13" s="14" t="e">
        <v>#N/A</v>
      </c>
      <c r="I13" s="14" t="s">
        <v>31</v>
      </c>
      <c r="J13" s="14"/>
      <c r="K13" s="14">
        <f t="shared" si="2"/>
        <v>0</v>
      </c>
      <c r="L13" s="14">
        <f t="shared" si="4"/>
        <v>0</v>
      </c>
      <c r="M13" s="14"/>
      <c r="N13" s="14"/>
      <c r="O13" s="14">
        <f t="shared" si="5"/>
        <v>0</v>
      </c>
      <c r="P13" s="16"/>
      <c r="Q13" s="16"/>
      <c r="R13" s="14"/>
      <c r="S13" s="14" t="e">
        <f t="shared" si="6"/>
        <v>#DIV/0!</v>
      </c>
      <c r="T13" s="14" t="e">
        <f t="shared" si="7"/>
        <v>#DIV/0!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 t="s">
        <v>40</v>
      </c>
      <c r="AB13" s="14">
        <f t="shared" ref="AB13:AB14" si="11">ROUND(P13*G13,0)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43</v>
      </c>
      <c r="B14" s="14" t="s">
        <v>39</v>
      </c>
      <c r="C14" s="14"/>
      <c r="D14" s="14"/>
      <c r="E14" s="14"/>
      <c r="F14" s="14"/>
      <c r="G14" s="15">
        <v>0</v>
      </c>
      <c r="H14" s="14" t="e">
        <v>#N/A</v>
      </c>
      <c r="I14" s="14" t="s">
        <v>31</v>
      </c>
      <c r="J14" s="14"/>
      <c r="K14" s="14">
        <f t="shared" si="2"/>
        <v>0</v>
      </c>
      <c r="L14" s="14">
        <f t="shared" si="4"/>
        <v>0</v>
      </c>
      <c r="M14" s="14"/>
      <c r="N14" s="14"/>
      <c r="O14" s="14">
        <f t="shared" si="5"/>
        <v>0</v>
      </c>
      <c r="P14" s="16"/>
      <c r="Q14" s="16"/>
      <c r="R14" s="14"/>
      <c r="S14" s="14" t="e">
        <f t="shared" si="6"/>
        <v>#DIV/0!</v>
      </c>
      <c r="T14" s="14" t="e">
        <f t="shared" si="7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 t="s">
        <v>40</v>
      </c>
      <c r="AB14" s="14">
        <f t="shared" si="11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44</v>
      </c>
      <c r="B15" s="10" t="s">
        <v>39</v>
      </c>
      <c r="C15" s="10"/>
      <c r="D15" s="10">
        <v>80</v>
      </c>
      <c r="E15" s="10">
        <v>80</v>
      </c>
      <c r="F15" s="10"/>
      <c r="G15" s="11">
        <v>0</v>
      </c>
      <c r="H15" s="10">
        <v>60</v>
      </c>
      <c r="I15" s="10" t="s">
        <v>45</v>
      </c>
      <c r="J15" s="10">
        <v>87</v>
      </c>
      <c r="K15" s="10">
        <f t="shared" si="2"/>
        <v>-7</v>
      </c>
      <c r="L15" s="10">
        <f t="shared" si="4"/>
        <v>0</v>
      </c>
      <c r="M15" s="10">
        <v>80</v>
      </c>
      <c r="N15" s="10"/>
      <c r="O15" s="10">
        <f t="shared" si="5"/>
        <v>0</v>
      </c>
      <c r="P15" s="12"/>
      <c r="Q15" s="12"/>
      <c r="R15" s="10"/>
      <c r="S15" s="10" t="e">
        <f t="shared" si="6"/>
        <v>#DIV/0!</v>
      </c>
      <c r="T15" s="10" t="e">
        <f t="shared" si="7"/>
        <v>#DIV/0!</v>
      </c>
      <c r="U15" s="10">
        <v>0</v>
      </c>
      <c r="V15" s="10">
        <v>13</v>
      </c>
      <c r="W15" s="10">
        <v>21</v>
      </c>
      <c r="X15" s="10">
        <v>10.199999999999999</v>
      </c>
      <c r="Y15" s="10">
        <v>5.4</v>
      </c>
      <c r="Z15" s="10">
        <v>22.8</v>
      </c>
      <c r="AA15" s="10" t="s">
        <v>34</v>
      </c>
      <c r="AB15" s="10">
        <f>ROUND(P15*G15,0)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46</v>
      </c>
      <c r="B16" s="14" t="s">
        <v>39</v>
      </c>
      <c r="C16" s="14"/>
      <c r="D16" s="14"/>
      <c r="E16" s="14"/>
      <c r="F16" s="14"/>
      <c r="G16" s="15">
        <v>0</v>
      </c>
      <c r="H16" s="14" t="e">
        <v>#N/A</v>
      </c>
      <c r="I16" s="14" t="s">
        <v>31</v>
      </c>
      <c r="J16" s="14"/>
      <c r="K16" s="14">
        <f t="shared" si="2"/>
        <v>0</v>
      </c>
      <c r="L16" s="14">
        <f t="shared" si="4"/>
        <v>0</v>
      </c>
      <c r="M16" s="14"/>
      <c r="N16" s="14"/>
      <c r="O16" s="14">
        <f t="shared" si="5"/>
        <v>0</v>
      </c>
      <c r="P16" s="16"/>
      <c r="Q16" s="16"/>
      <c r="R16" s="14"/>
      <c r="S16" s="14" t="e">
        <f t="shared" si="6"/>
        <v>#DIV/0!</v>
      </c>
      <c r="T16" s="14" t="e">
        <f t="shared" si="7"/>
        <v>#DIV/0!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 t="s">
        <v>40</v>
      </c>
      <c r="AB16" s="14">
        <f t="shared" ref="AB16:AB17" si="12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47</v>
      </c>
      <c r="B17" s="14" t="s">
        <v>39</v>
      </c>
      <c r="C17" s="14"/>
      <c r="D17" s="14"/>
      <c r="E17" s="14"/>
      <c r="F17" s="14"/>
      <c r="G17" s="15">
        <v>0</v>
      </c>
      <c r="H17" s="14" t="e">
        <v>#N/A</v>
      </c>
      <c r="I17" s="14" t="s">
        <v>31</v>
      </c>
      <c r="J17" s="14"/>
      <c r="K17" s="14">
        <f t="shared" si="2"/>
        <v>0</v>
      </c>
      <c r="L17" s="14">
        <f t="shared" si="4"/>
        <v>0</v>
      </c>
      <c r="M17" s="14"/>
      <c r="N17" s="14"/>
      <c r="O17" s="14">
        <f t="shared" si="5"/>
        <v>0</v>
      </c>
      <c r="P17" s="16"/>
      <c r="Q17" s="16"/>
      <c r="R17" s="14"/>
      <c r="S17" s="14" t="e">
        <f t="shared" si="6"/>
        <v>#DIV/0!</v>
      </c>
      <c r="T17" s="14" t="e">
        <f t="shared" si="7"/>
        <v>#DIV/0!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 t="s">
        <v>40</v>
      </c>
      <c r="AB17" s="14">
        <f t="shared" si="1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39</v>
      </c>
      <c r="C18" s="1">
        <v>163</v>
      </c>
      <c r="D18" s="1">
        <v>165</v>
      </c>
      <c r="E18" s="1">
        <v>91</v>
      </c>
      <c r="F18" s="1">
        <v>171</v>
      </c>
      <c r="G18" s="6">
        <v>0.17</v>
      </c>
      <c r="H18" s="1">
        <v>120</v>
      </c>
      <c r="I18" s="1" t="s">
        <v>31</v>
      </c>
      <c r="J18" s="1">
        <v>86</v>
      </c>
      <c r="K18" s="1">
        <f t="shared" si="2"/>
        <v>5</v>
      </c>
      <c r="L18" s="1">
        <f t="shared" si="4"/>
        <v>91</v>
      </c>
      <c r="M18" s="1"/>
      <c r="N18" s="1">
        <v>157.4</v>
      </c>
      <c r="O18" s="1">
        <f t="shared" si="5"/>
        <v>18.2</v>
      </c>
      <c r="P18" s="5"/>
      <c r="Q18" s="5"/>
      <c r="R18" s="1"/>
      <c r="S18" s="1">
        <f t="shared" si="6"/>
        <v>18.043956043956044</v>
      </c>
      <c r="T18" s="1">
        <f t="shared" si="7"/>
        <v>18.043956043956044</v>
      </c>
      <c r="U18" s="1">
        <v>29.4</v>
      </c>
      <c r="V18" s="1">
        <v>18.600000000000001</v>
      </c>
      <c r="W18" s="1">
        <v>7</v>
      </c>
      <c r="X18" s="1">
        <v>15.6</v>
      </c>
      <c r="Y18" s="1">
        <v>17.2</v>
      </c>
      <c r="Z18" s="1">
        <v>9.1999999999999993</v>
      </c>
      <c r="AA18" s="1"/>
      <c r="AB18" s="1">
        <f t="shared" ref="AB18:AB49" si="13">ROUND(P18*G18,0)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4" t="s">
        <v>49</v>
      </c>
      <c r="B19" s="14" t="s">
        <v>39</v>
      </c>
      <c r="C19" s="14">
        <v>169</v>
      </c>
      <c r="D19" s="14">
        <v>40</v>
      </c>
      <c r="E19" s="14">
        <v>105</v>
      </c>
      <c r="F19" s="14">
        <v>56</v>
      </c>
      <c r="G19" s="15">
        <v>0</v>
      </c>
      <c r="H19" s="14">
        <v>45</v>
      </c>
      <c r="I19" s="14" t="s">
        <v>31</v>
      </c>
      <c r="J19" s="14">
        <v>108</v>
      </c>
      <c r="K19" s="14">
        <f t="shared" si="2"/>
        <v>-3</v>
      </c>
      <c r="L19" s="14">
        <f t="shared" si="4"/>
        <v>69</v>
      </c>
      <c r="M19" s="14">
        <v>36</v>
      </c>
      <c r="N19" s="14"/>
      <c r="O19" s="14">
        <f t="shared" si="5"/>
        <v>13.8</v>
      </c>
      <c r="P19" s="16"/>
      <c r="Q19" s="16"/>
      <c r="R19" s="14"/>
      <c r="S19" s="14">
        <f t="shared" si="6"/>
        <v>4.057971014492753</v>
      </c>
      <c r="T19" s="14">
        <f t="shared" si="7"/>
        <v>4.057971014492753</v>
      </c>
      <c r="U19" s="14">
        <v>15.8</v>
      </c>
      <c r="V19" s="14">
        <v>25.8</v>
      </c>
      <c r="W19" s="14">
        <v>26.6</v>
      </c>
      <c r="X19" s="14">
        <v>10.4</v>
      </c>
      <c r="Y19" s="14">
        <v>11</v>
      </c>
      <c r="Z19" s="14">
        <v>25.6</v>
      </c>
      <c r="AA19" s="14" t="s">
        <v>34</v>
      </c>
      <c r="AB19" s="14">
        <f t="shared" si="1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39</v>
      </c>
      <c r="C20" s="1">
        <v>209</v>
      </c>
      <c r="D20" s="1">
        <v>210</v>
      </c>
      <c r="E20" s="1">
        <v>147</v>
      </c>
      <c r="F20" s="1">
        <v>227</v>
      </c>
      <c r="G20" s="6">
        <v>0.35</v>
      </c>
      <c r="H20" s="1">
        <v>45</v>
      </c>
      <c r="I20" s="1" t="s">
        <v>31</v>
      </c>
      <c r="J20" s="1">
        <v>149</v>
      </c>
      <c r="K20" s="1">
        <f t="shared" si="2"/>
        <v>-2</v>
      </c>
      <c r="L20" s="1">
        <f t="shared" si="4"/>
        <v>99</v>
      </c>
      <c r="M20" s="1">
        <v>48</v>
      </c>
      <c r="N20" s="1"/>
      <c r="O20" s="1">
        <f t="shared" si="5"/>
        <v>19.8</v>
      </c>
      <c r="P20" s="5">
        <f t="shared" ref="P20:P23" si="14">12*O20-N20-F20</f>
        <v>10.600000000000023</v>
      </c>
      <c r="Q20" s="5"/>
      <c r="R20" s="1"/>
      <c r="S20" s="1">
        <f t="shared" si="6"/>
        <v>12</v>
      </c>
      <c r="T20" s="1">
        <f t="shared" si="7"/>
        <v>11.464646464646464</v>
      </c>
      <c r="U20" s="1">
        <v>21.2</v>
      </c>
      <c r="V20" s="1">
        <v>26.2</v>
      </c>
      <c r="W20" s="1">
        <v>27.2</v>
      </c>
      <c r="X20" s="1">
        <v>29.2</v>
      </c>
      <c r="Y20" s="1">
        <v>31.2</v>
      </c>
      <c r="Z20" s="1">
        <v>26.6</v>
      </c>
      <c r="AA20" s="1"/>
      <c r="AB20" s="1">
        <f t="shared" si="13"/>
        <v>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30</v>
      </c>
      <c r="C21" s="1">
        <v>538.06200000000001</v>
      </c>
      <c r="D21" s="1">
        <v>533.38099999999997</v>
      </c>
      <c r="E21" s="1">
        <v>340.45</v>
      </c>
      <c r="F21" s="1">
        <v>652.20799999999997</v>
      </c>
      <c r="G21" s="6">
        <v>1</v>
      </c>
      <c r="H21" s="1">
        <v>55</v>
      </c>
      <c r="I21" s="1" t="s">
        <v>31</v>
      </c>
      <c r="J21" s="1">
        <v>316.58</v>
      </c>
      <c r="K21" s="1">
        <f t="shared" si="2"/>
        <v>23.870000000000005</v>
      </c>
      <c r="L21" s="1">
        <f t="shared" si="4"/>
        <v>340.45</v>
      </c>
      <c r="M21" s="1"/>
      <c r="N21" s="1"/>
      <c r="O21" s="1">
        <f t="shared" si="5"/>
        <v>68.09</v>
      </c>
      <c r="P21" s="5">
        <f t="shared" si="14"/>
        <v>164.87200000000007</v>
      </c>
      <c r="Q21" s="5"/>
      <c r="R21" s="1"/>
      <c r="S21" s="1">
        <f t="shared" si="6"/>
        <v>12</v>
      </c>
      <c r="T21" s="1">
        <f t="shared" si="7"/>
        <v>9.5786165369364067</v>
      </c>
      <c r="U21" s="1">
        <v>64.182600000000008</v>
      </c>
      <c r="V21" s="1">
        <v>74.752600000000001</v>
      </c>
      <c r="W21" s="1">
        <v>71.101599999999991</v>
      </c>
      <c r="X21" s="1">
        <v>77.708200000000005</v>
      </c>
      <c r="Y21" s="1">
        <v>77.915800000000004</v>
      </c>
      <c r="Z21" s="1">
        <v>64.692800000000005</v>
      </c>
      <c r="AA21" s="1"/>
      <c r="AB21" s="1">
        <f t="shared" si="13"/>
        <v>165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30</v>
      </c>
      <c r="C22" s="1">
        <v>1565.989</v>
      </c>
      <c r="D22" s="1">
        <v>7530.5959999999995</v>
      </c>
      <c r="E22" s="1">
        <v>5408.0190000000002</v>
      </c>
      <c r="F22" s="1">
        <v>3438.8490000000002</v>
      </c>
      <c r="G22" s="6">
        <v>1</v>
      </c>
      <c r="H22" s="1">
        <v>50</v>
      </c>
      <c r="I22" s="1" t="s">
        <v>31</v>
      </c>
      <c r="J22" s="1">
        <v>5453.4769999999999</v>
      </c>
      <c r="K22" s="1">
        <f t="shared" si="2"/>
        <v>-45.457999999999629</v>
      </c>
      <c r="L22" s="1">
        <f t="shared" si="4"/>
        <v>2344.5420000000004</v>
      </c>
      <c r="M22" s="1">
        <v>3063.4769999999999</v>
      </c>
      <c r="N22" s="1">
        <v>1871.872320000002</v>
      </c>
      <c r="O22" s="1">
        <f t="shared" si="5"/>
        <v>468.90840000000009</v>
      </c>
      <c r="P22" s="5">
        <f>13*O22-N22-F22</f>
        <v>785.08787999999913</v>
      </c>
      <c r="Q22" s="5"/>
      <c r="R22" s="1"/>
      <c r="S22" s="1">
        <f t="shared" si="6"/>
        <v>13</v>
      </c>
      <c r="T22" s="1">
        <f t="shared" si="7"/>
        <v>11.325711631525477</v>
      </c>
      <c r="U22" s="1">
        <v>452.47180000000009</v>
      </c>
      <c r="V22" s="1">
        <v>415.81180000000012</v>
      </c>
      <c r="W22" s="1">
        <v>465.7518</v>
      </c>
      <c r="X22" s="1">
        <v>522.04340000000002</v>
      </c>
      <c r="Y22" s="1">
        <v>492.91539999999998</v>
      </c>
      <c r="Z22" s="1">
        <v>484.89839999999992</v>
      </c>
      <c r="AA22" s="1"/>
      <c r="AB22" s="1">
        <f t="shared" si="13"/>
        <v>785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30</v>
      </c>
      <c r="C23" s="1">
        <v>676.94500000000005</v>
      </c>
      <c r="D23" s="1">
        <v>645.44799999999998</v>
      </c>
      <c r="E23" s="1">
        <v>555.14800000000002</v>
      </c>
      <c r="F23" s="1">
        <v>686.83399999999995</v>
      </c>
      <c r="G23" s="6">
        <v>1</v>
      </c>
      <c r="H23" s="1">
        <v>55</v>
      </c>
      <c r="I23" s="1" t="s">
        <v>31</v>
      </c>
      <c r="J23" s="1">
        <v>519.41999999999996</v>
      </c>
      <c r="K23" s="1">
        <f t="shared" si="2"/>
        <v>35.728000000000065</v>
      </c>
      <c r="L23" s="1">
        <f t="shared" si="4"/>
        <v>450.77800000000002</v>
      </c>
      <c r="M23" s="1">
        <v>104.37</v>
      </c>
      <c r="N23" s="1">
        <v>183.40899999999991</v>
      </c>
      <c r="O23" s="1">
        <f t="shared" si="5"/>
        <v>90.155600000000007</v>
      </c>
      <c r="P23" s="5">
        <f t="shared" si="14"/>
        <v>211.62420000000031</v>
      </c>
      <c r="Q23" s="5"/>
      <c r="R23" s="1"/>
      <c r="S23" s="1">
        <f t="shared" si="6"/>
        <v>12</v>
      </c>
      <c r="T23" s="1">
        <f t="shared" si="7"/>
        <v>9.6526782584775628</v>
      </c>
      <c r="U23" s="1">
        <v>86.812999999999988</v>
      </c>
      <c r="V23" s="1">
        <v>85.840800000000002</v>
      </c>
      <c r="W23" s="1">
        <v>89.951799999999992</v>
      </c>
      <c r="X23" s="1">
        <v>107.3856</v>
      </c>
      <c r="Y23" s="1">
        <v>101.3296</v>
      </c>
      <c r="Z23" s="1">
        <v>95.866399999999999</v>
      </c>
      <c r="AA23" s="1"/>
      <c r="AB23" s="1">
        <f t="shared" si="13"/>
        <v>212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4" t="s">
        <v>54</v>
      </c>
      <c r="B24" s="14" t="s">
        <v>30</v>
      </c>
      <c r="C24" s="14"/>
      <c r="D24" s="14"/>
      <c r="E24" s="14"/>
      <c r="F24" s="14"/>
      <c r="G24" s="15">
        <v>0</v>
      </c>
      <c r="H24" s="14">
        <v>60</v>
      </c>
      <c r="I24" s="14" t="s">
        <v>31</v>
      </c>
      <c r="J24" s="14"/>
      <c r="K24" s="14">
        <f t="shared" si="2"/>
        <v>0</v>
      </c>
      <c r="L24" s="14">
        <f t="shared" si="4"/>
        <v>0</v>
      </c>
      <c r="M24" s="14"/>
      <c r="N24" s="14"/>
      <c r="O24" s="14">
        <f t="shared" si="5"/>
        <v>0</v>
      </c>
      <c r="P24" s="16"/>
      <c r="Q24" s="16"/>
      <c r="R24" s="14"/>
      <c r="S24" s="14" t="e">
        <f t="shared" si="6"/>
        <v>#DIV/0!</v>
      </c>
      <c r="T24" s="14" t="e">
        <f t="shared" si="7"/>
        <v>#DIV/0!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 t="s">
        <v>55</v>
      </c>
      <c r="AB24" s="14">
        <f t="shared" si="1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30</v>
      </c>
      <c r="C25" s="1">
        <v>3235.3090000000002</v>
      </c>
      <c r="D25" s="1">
        <v>9193.7029999999995</v>
      </c>
      <c r="E25" s="1">
        <v>7022.6139999999996</v>
      </c>
      <c r="F25" s="1">
        <v>5005.4719999999998</v>
      </c>
      <c r="G25" s="6">
        <v>1</v>
      </c>
      <c r="H25" s="1">
        <v>60</v>
      </c>
      <c r="I25" s="1" t="s">
        <v>31</v>
      </c>
      <c r="J25" s="1">
        <v>6953.63</v>
      </c>
      <c r="K25" s="1">
        <f t="shared" si="2"/>
        <v>68.983999999999469</v>
      </c>
      <c r="L25" s="1">
        <f t="shared" si="4"/>
        <v>2991.0839999999994</v>
      </c>
      <c r="M25" s="1">
        <v>4031.53</v>
      </c>
      <c r="N25" s="1">
        <v>1730.338760000001</v>
      </c>
      <c r="O25" s="1">
        <f t="shared" si="5"/>
        <v>598.21679999999992</v>
      </c>
      <c r="P25" s="5">
        <f>13*O25-N25-F25</f>
        <v>1041.007639999998</v>
      </c>
      <c r="Q25" s="5"/>
      <c r="R25" s="1"/>
      <c r="S25" s="1">
        <f t="shared" si="6"/>
        <v>12.999999999999998</v>
      </c>
      <c r="T25" s="1">
        <f t="shared" si="7"/>
        <v>11.259815438148847</v>
      </c>
      <c r="U25" s="1">
        <v>580.42740000000003</v>
      </c>
      <c r="V25" s="1">
        <v>581.34059999999999</v>
      </c>
      <c r="W25" s="1">
        <v>666.80820000000006</v>
      </c>
      <c r="X25" s="1">
        <v>683.88940000000002</v>
      </c>
      <c r="Y25" s="1">
        <v>611.07819999999992</v>
      </c>
      <c r="Z25" s="1">
        <v>667.40940000000001</v>
      </c>
      <c r="AA25" s="1"/>
      <c r="AB25" s="1">
        <f t="shared" si="13"/>
        <v>1041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30</v>
      </c>
      <c r="C26" s="1">
        <v>149.43199999999999</v>
      </c>
      <c r="D26" s="1">
        <v>71.444000000000003</v>
      </c>
      <c r="E26" s="1">
        <v>136.184</v>
      </c>
      <c r="F26" s="1">
        <v>65.42</v>
      </c>
      <c r="G26" s="6">
        <v>1</v>
      </c>
      <c r="H26" s="1">
        <v>50</v>
      </c>
      <c r="I26" s="1" t="s">
        <v>31</v>
      </c>
      <c r="J26" s="1">
        <v>128.88</v>
      </c>
      <c r="K26" s="1">
        <f t="shared" si="2"/>
        <v>7.304000000000002</v>
      </c>
      <c r="L26" s="1">
        <f t="shared" si="4"/>
        <v>99.563999999999993</v>
      </c>
      <c r="M26" s="1">
        <v>36.619999999999997</v>
      </c>
      <c r="N26" s="1">
        <v>121.9472</v>
      </c>
      <c r="O26" s="1">
        <f t="shared" si="5"/>
        <v>19.912799999999997</v>
      </c>
      <c r="P26" s="5">
        <f t="shared" ref="P26:P32" si="15">12*O26-N26-F26</f>
        <v>51.586399999999969</v>
      </c>
      <c r="Q26" s="5"/>
      <c r="R26" s="1"/>
      <c r="S26" s="1">
        <f t="shared" si="6"/>
        <v>12</v>
      </c>
      <c r="T26" s="1">
        <f t="shared" si="7"/>
        <v>9.4093849182435427</v>
      </c>
      <c r="U26" s="1">
        <v>19.019200000000001</v>
      </c>
      <c r="V26" s="1">
        <v>12.756</v>
      </c>
      <c r="W26" s="1">
        <v>12.098800000000001</v>
      </c>
      <c r="X26" s="1">
        <v>18.256399999999999</v>
      </c>
      <c r="Y26" s="1">
        <v>18.258800000000001</v>
      </c>
      <c r="Z26" s="1">
        <v>18.179600000000001</v>
      </c>
      <c r="AA26" s="1"/>
      <c r="AB26" s="1">
        <f t="shared" si="13"/>
        <v>52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30</v>
      </c>
      <c r="C27" s="1">
        <v>506.23399999999998</v>
      </c>
      <c r="D27" s="1">
        <v>753.2</v>
      </c>
      <c r="E27" s="1">
        <v>543.92200000000003</v>
      </c>
      <c r="F27" s="1">
        <v>646.44399999999996</v>
      </c>
      <c r="G27" s="6">
        <v>1</v>
      </c>
      <c r="H27" s="1">
        <v>55</v>
      </c>
      <c r="I27" s="1" t="s">
        <v>31</v>
      </c>
      <c r="J27" s="1">
        <v>516.74800000000005</v>
      </c>
      <c r="K27" s="1">
        <f t="shared" si="2"/>
        <v>27.173999999999978</v>
      </c>
      <c r="L27" s="1">
        <f t="shared" si="4"/>
        <v>438.62400000000002</v>
      </c>
      <c r="M27" s="1">
        <v>105.298</v>
      </c>
      <c r="N27" s="1">
        <v>119.5912</v>
      </c>
      <c r="O27" s="1">
        <f t="shared" si="5"/>
        <v>87.724800000000002</v>
      </c>
      <c r="P27" s="5">
        <f t="shared" si="15"/>
        <v>286.66240000000005</v>
      </c>
      <c r="Q27" s="5"/>
      <c r="R27" s="1"/>
      <c r="S27" s="1">
        <f t="shared" si="6"/>
        <v>12</v>
      </c>
      <c r="T27" s="1">
        <f t="shared" si="7"/>
        <v>8.7322535930546419</v>
      </c>
      <c r="U27" s="1">
        <v>78.915199999999999</v>
      </c>
      <c r="V27" s="1">
        <v>81.484000000000009</v>
      </c>
      <c r="W27" s="1">
        <v>83.452399999999997</v>
      </c>
      <c r="X27" s="1">
        <v>87.279200000000003</v>
      </c>
      <c r="Y27" s="1">
        <v>83.987200000000001</v>
      </c>
      <c r="Z27" s="1">
        <v>84.259600000000006</v>
      </c>
      <c r="AA27" s="1"/>
      <c r="AB27" s="1">
        <f t="shared" si="13"/>
        <v>287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30</v>
      </c>
      <c r="C28" s="1">
        <v>2634.732</v>
      </c>
      <c r="D28" s="1">
        <v>14861.852000000001</v>
      </c>
      <c r="E28" s="1">
        <v>12331.915000000001</v>
      </c>
      <c r="F28" s="1">
        <v>4747.18</v>
      </c>
      <c r="G28" s="6">
        <v>1</v>
      </c>
      <c r="H28" s="1">
        <v>60</v>
      </c>
      <c r="I28" s="1" t="s">
        <v>31</v>
      </c>
      <c r="J28" s="1">
        <v>12301.37</v>
      </c>
      <c r="K28" s="1">
        <f t="shared" si="2"/>
        <v>30.545000000000073</v>
      </c>
      <c r="L28" s="1">
        <f t="shared" si="4"/>
        <v>2335.0450000000001</v>
      </c>
      <c r="M28" s="1">
        <v>9996.8700000000008</v>
      </c>
      <c r="N28" s="1">
        <v>622.8689600000007</v>
      </c>
      <c r="O28" s="1">
        <f t="shared" si="5"/>
        <v>467.00900000000001</v>
      </c>
      <c r="P28" s="5">
        <f t="shared" si="15"/>
        <v>234.05903999999919</v>
      </c>
      <c r="Q28" s="5"/>
      <c r="R28" s="1"/>
      <c r="S28" s="1">
        <f t="shared" si="6"/>
        <v>12</v>
      </c>
      <c r="T28" s="1">
        <f t="shared" si="7"/>
        <v>11.498812571063942</v>
      </c>
      <c r="U28" s="1">
        <v>465.43040000000002</v>
      </c>
      <c r="V28" s="1">
        <v>511.22320000000002</v>
      </c>
      <c r="W28" s="1">
        <v>571.67160000000001</v>
      </c>
      <c r="X28" s="1">
        <v>576.77760000000001</v>
      </c>
      <c r="Y28" s="1">
        <v>512.21499999999992</v>
      </c>
      <c r="Z28" s="1">
        <v>585.02260000000001</v>
      </c>
      <c r="AA28" s="1"/>
      <c r="AB28" s="1">
        <f t="shared" si="13"/>
        <v>234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30</v>
      </c>
      <c r="C29" s="1">
        <v>2009.759</v>
      </c>
      <c r="D29" s="1">
        <v>8021.9769999999999</v>
      </c>
      <c r="E29" s="1">
        <v>6679.0379999999996</v>
      </c>
      <c r="F29" s="1">
        <v>3099.7510000000002</v>
      </c>
      <c r="G29" s="6">
        <v>1</v>
      </c>
      <c r="H29" s="1">
        <v>60</v>
      </c>
      <c r="I29" s="1" t="s">
        <v>31</v>
      </c>
      <c r="J29" s="1">
        <v>6628.9449999999997</v>
      </c>
      <c r="K29" s="1">
        <f t="shared" si="2"/>
        <v>50.092999999999847</v>
      </c>
      <c r="L29" s="1">
        <f t="shared" si="4"/>
        <v>1652.0929999999998</v>
      </c>
      <c r="M29" s="1">
        <v>5026.9449999999997</v>
      </c>
      <c r="N29" s="1">
        <v>550.89691999999968</v>
      </c>
      <c r="O29" s="1">
        <f t="shared" si="5"/>
        <v>330.41859999999997</v>
      </c>
      <c r="P29" s="5">
        <f>12*O29-N29-F29</f>
        <v>314.37527999999975</v>
      </c>
      <c r="Q29" s="5"/>
      <c r="R29" s="1"/>
      <c r="S29" s="1">
        <f t="shared" si="6"/>
        <v>12</v>
      </c>
      <c r="T29" s="1">
        <f t="shared" si="7"/>
        <v>11.048554530525825</v>
      </c>
      <c r="U29" s="1">
        <v>315.95080000000002</v>
      </c>
      <c r="V29" s="1">
        <v>338.98939999999988</v>
      </c>
      <c r="W29" s="1">
        <v>364.99939999999998</v>
      </c>
      <c r="X29" s="1">
        <v>383.72919999999999</v>
      </c>
      <c r="Y29" s="1">
        <v>363.18860000000001</v>
      </c>
      <c r="Z29" s="1">
        <v>357.185</v>
      </c>
      <c r="AA29" s="1"/>
      <c r="AB29" s="1">
        <f t="shared" si="13"/>
        <v>314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30</v>
      </c>
      <c r="C30" s="1">
        <v>432.66800000000001</v>
      </c>
      <c r="D30" s="1">
        <v>426.96199999999999</v>
      </c>
      <c r="E30" s="1">
        <v>317.24099999999999</v>
      </c>
      <c r="F30" s="1">
        <v>475.82</v>
      </c>
      <c r="G30" s="6">
        <v>1</v>
      </c>
      <c r="H30" s="1">
        <v>60</v>
      </c>
      <c r="I30" s="1" t="s">
        <v>31</v>
      </c>
      <c r="J30" s="1">
        <v>295.98</v>
      </c>
      <c r="K30" s="1">
        <f t="shared" si="2"/>
        <v>21.260999999999967</v>
      </c>
      <c r="L30" s="1">
        <f t="shared" si="4"/>
        <v>317.24099999999999</v>
      </c>
      <c r="M30" s="1"/>
      <c r="N30" s="1">
        <v>145.47019999999989</v>
      </c>
      <c r="O30" s="1">
        <f t="shared" si="5"/>
        <v>63.4482</v>
      </c>
      <c r="P30" s="5">
        <f t="shared" si="15"/>
        <v>140.0882000000002</v>
      </c>
      <c r="Q30" s="5"/>
      <c r="R30" s="1"/>
      <c r="S30" s="1">
        <f t="shared" si="6"/>
        <v>12.000000000000002</v>
      </c>
      <c r="T30" s="1">
        <f t="shared" si="7"/>
        <v>9.7920855122761541</v>
      </c>
      <c r="U30" s="1">
        <v>61.5246</v>
      </c>
      <c r="V30" s="1">
        <v>60.372799999999998</v>
      </c>
      <c r="W30" s="1">
        <v>64.5548</v>
      </c>
      <c r="X30" s="1">
        <v>69.983199999999997</v>
      </c>
      <c r="Y30" s="1">
        <v>70.188800000000001</v>
      </c>
      <c r="Z30" s="1">
        <v>66.552400000000006</v>
      </c>
      <c r="AA30" s="1"/>
      <c r="AB30" s="1">
        <f t="shared" si="13"/>
        <v>140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30</v>
      </c>
      <c r="C31" s="1">
        <v>10.605</v>
      </c>
      <c r="D31" s="1">
        <v>131.143</v>
      </c>
      <c r="E31" s="1">
        <v>9.75</v>
      </c>
      <c r="F31" s="1">
        <v>130.69300000000001</v>
      </c>
      <c r="G31" s="6">
        <v>1</v>
      </c>
      <c r="H31" s="1" t="e">
        <v>#N/A</v>
      </c>
      <c r="I31" s="1" t="s">
        <v>31</v>
      </c>
      <c r="J31" s="1">
        <v>24.9</v>
      </c>
      <c r="K31" s="1">
        <f t="shared" si="2"/>
        <v>-15.149999999999999</v>
      </c>
      <c r="L31" s="1">
        <f t="shared" si="4"/>
        <v>9.75</v>
      </c>
      <c r="M31" s="1"/>
      <c r="N31" s="1"/>
      <c r="O31" s="1">
        <f t="shared" si="5"/>
        <v>1.95</v>
      </c>
      <c r="P31" s="5"/>
      <c r="Q31" s="5"/>
      <c r="R31" s="1"/>
      <c r="S31" s="1">
        <f t="shared" si="6"/>
        <v>67.022051282051294</v>
      </c>
      <c r="T31" s="1">
        <f t="shared" si="7"/>
        <v>67.022051282051294</v>
      </c>
      <c r="U31" s="1">
        <v>1.95</v>
      </c>
      <c r="V31" s="1">
        <v>9.3120000000000012</v>
      </c>
      <c r="W31" s="1">
        <v>9.3120000000000012</v>
      </c>
      <c r="X31" s="1">
        <v>0</v>
      </c>
      <c r="Y31" s="1">
        <v>4.7610000000000001</v>
      </c>
      <c r="Z31" s="1">
        <v>5.2901999999999996</v>
      </c>
      <c r="AA31" s="1"/>
      <c r="AB31" s="1">
        <f t="shared" si="1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30</v>
      </c>
      <c r="C32" s="1">
        <v>405.24200000000002</v>
      </c>
      <c r="D32" s="1">
        <v>170.05600000000001</v>
      </c>
      <c r="E32" s="1">
        <v>280.18599999999998</v>
      </c>
      <c r="F32" s="1">
        <v>294.19799999999998</v>
      </c>
      <c r="G32" s="6">
        <v>1</v>
      </c>
      <c r="H32" s="1">
        <v>60</v>
      </c>
      <c r="I32" s="1" t="s">
        <v>31</v>
      </c>
      <c r="J32" s="1">
        <v>262.44</v>
      </c>
      <c r="K32" s="1">
        <f t="shared" si="2"/>
        <v>17.745999999999981</v>
      </c>
      <c r="L32" s="1">
        <f t="shared" si="4"/>
        <v>280.18599999999998</v>
      </c>
      <c r="M32" s="1"/>
      <c r="N32" s="1">
        <v>114.4676000000001</v>
      </c>
      <c r="O32" s="1">
        <f t="shared" si="5"/>
        <v>56.037199999999999</v>
      </c>
      <c r="P32" s="5">
        <f t="shared" si="15"/>
        <v>263.7808</v>
      </c>
      <c r="Q32" s="5"/>
      <c r="R32" s="1"/>
      <c r="S32" s="1">
        <f t="shared" si="6"/>
        <v>12.000000000000002</v>
      </c>
      <c r="T32" s="1">
        <f t="shared" si="7"/>
        <v>7.2927555266858466</v>
      </c>
      <c r="U32" s="1">
        <v>42.865400000000001</v>
      </c>
      <c r="V32" s="1">
        <v>38.012400000000007</v>
      </c>
      <c r="W32" s="1">
        <v>51.316600000000008</v>
      </c>
      <c r="X32" s="1">
        <v>68.102400000000003</v>
      </c>
      <c r="Y32" s="1">
        <v>66.724999999999994</v>
      </c>
      <c r="Z32" s="1">
        <v>61.636600000000001</v>
      </c>
      <c r="AA32" s="1"/>
      <c r="AB32" s="1">
        <f t="shared" si="13"/>
        <v>264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30</v>
      </c>
      <c r="C33" s="1">
        <v>67.888999999999996</v>
      </c>
      <c r="D33" s="1">
        <v>283.51600000000002</v>
      </c>
      <c r="E33" s="1">
        <v>124.363</v>
      </c>
      <c r="F33" s="1">
        <v>193.13</v>
      </c>
      <c r="G33" s="6">
        <v>1</v>
      </c>
      <c r="H33" s="1">
        <v>35</v>
      </c>
      <c r="I33" s="1" t="s">
        <v>31</v>
      </c>
      <c r="J33" s="1">
        <v>371.77199999999999</v>
      </c>
      <c r="K33" s="1">
        <f t="shared" si="2"/>
        <v>-247.40899999999999</v>
      </c>
      <c r="L33" s="1">
        <f t="shared" si="4"/>
        <v>36.352999999999994</v>
      </c>
      <c r="M33" s="1">
        <v>88.01</v>
      </c>
      <c r="N33" s="1"/>
      <c r="O33" s="1">
        <f t="shared" si="5"/>
        <v>7.2705999999999991</v>
      </c>
      <c r="P33" s="5"/>
      <c r="Q33" s="5"/>
      <c r="R33" s="1"/>
      <c r="S33" s="1">
        <f t="shared" si="6"/>
        <v>26.563144719830554</v>
      </c>
      <c r="T33" s="1">
        <f t="shared" si="7"/>
        <v>26.563144719830554</v>
      </c>
      <c r="U33" s="1">
        <v>10.2544</v>
      </c>
      <c r="V33" s="1">
        <v>21.2226</v>
      </c>
      <c r="W33" s="1">
        <v>20.641999999999999</v>
      </c>
      <c r="X33" s="1">
        <v>21.282599999999999</v>
      </c>
      <c r="Y33" s="1">
        <v>27.75259999999999</v>
      </c>
      <c r="Z33" s="1">
        <v>45.419600000000003</v>
      </c>
      <c r="AA33" s="1"/>
      <c r="AB33" s="1">
        <f t="shared" si="1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65</v>
      </c>
      <c r="B34" s="10" t="s">
        <v>30</v>
      </c>
      <c r="C34" s="10"/>
      <c r="D34" s="10">
        <v>153.45500000000001</v>
      </c>
      <c r="E34" s="10">
        <v>153.45500000000001</v>
      </c>
      <c r="F34" s="10"/>
      <c r="G34" s="11">
        <v>0</v>
      </c>
      <c r="H34" s="10">
        <v>40</v>
      </c>
      <c r="I34" s="10" t="s">
        <v>45</v>
      </c>
      <c r="J34" s="10">
        <v>266.66199999999998</v>
      </c>
      <c r="K34" s="10">
        <f t="shared" si="2"/>
        <v>-113.20699999999997</v>
      </c>
      <c r="L34" s="10">
        <f t="shared" si="4"/>
        <v>0</v>
      </c>
      <c r="M34" s="10">
        <v>153.45500000000001</v>
      </c>
      <c r="N34" s="10"/>
      <c r="O34" s="10">
        <f t="shared" si="5"/>
        <v>0</v>
      </c>
      <c r="P34" s="12"/>
      <c r="Q34" s="12"/>
      <c r="R34" s="10"/>
      <c r="S34" s="10" t="e">
        <f t="shared" si="6"/>
        <v>#DIV/0!</v>
      </c>
      <c r="T34" s="10" t="e">
        <f t="shared" si="7"/>
        <v>#DIV/0!</v>
      </c>
      <c r="U34" s="10">
        <v>0</v>
      </c>
      <c r="V34" s="10">
        <v>5.8671999999999969</v>
      </c>
      <c r="W34" s="10">
        <v>6.2988</v>
      </c>
      <c r="X34" s="10">
        <v>2.9194</v>
      </c>
      <c r="Y34" s="10">
        <v>3.3553999999999999</v>
      </c>
      <c r="Z34" s="10">
        <v>10.361800000000001</v>
      </c>
      <c r="AA34" s="10" t="s">
        <v>66</v>
      </c>
      <c r="AB34" s="10">
        <f t="shared" si="1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30</v>
      </c>
      <c r="C35" s="1">
        <v>100.76900000000001</v>
      </c>
      <c r="D35" s="1">
        <v>886.74</v>
      </c>
      <c r="E35" s="1">
        <v>701.64300000000003</v>
      </c>
      <c r="F35" s="1">
        <v>266.178</v>
      </c>
      <c r="G35" s="6">
        <v>1</v>
      </c>
      <c r="H35" s="1">
        <v>30</v>
      </c>
      <c r="I35" s="1" t="s">
        <v>31</v>
      </c>
      <c r="J35" s="1">
        <v>896.51</v>
      </c>
      <c r="K35" s="1">
        <f t="shared" si="2"/>
        <v>-194.86699999999996</v>
      </c>
      <c r="L35" s="1">
        <f t="shared" si="4"/>
        <v>195.09300000000002</v>
      </c>
      <c r="M35" s="1">
        <v>506.55</v>
      </c>
      <c r="N35" s="1">
        <v>126.8522</v>
      </c>
      <c r="O35" s="1">
        <f t="shared" si="5"/>
        <v>39.018600000000006</v>
      </c>
      <c r="P35" s="5">
        <f>11*O35-N35-F35</f>
        <v>36.174400000000105</v>
      </c>
      <c r="Q35" s="5"/>
      <c r="R35" s="1"/>
      <c r="S35" s="1">
        <f t="shared" si="6"/>
        <v>11</v>
      </c>
      <c r="T35" s="1">
        <f t="shared" si="7"/>
        <v>10.072893440564242</v>
      </c>
      <c r="U35" s="1">
        <v>36.281999999999996</v>
      </c>
      <c r="V35" s="1">
        <v>39.489199999999997</v>
      </c>
      <c r="W35" s="1">
        <v>45.325800000000001</v>
      </c>
      <c r="X35" s="1">
        <v>44.045400000000001</v>
      </c>
      <c r="Y35" s="1">
        <v>41.997999999999998</v>
      </c>
      <c r="Z35" s="1">
        <v>49.533399999999993</v>
      </c>
      <c r="AA35" s="1"/>
      <c r="AB35" s="1">
        <f t="shared" si="13"/>
        <v>36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30</v>
      </c>
      <c r="C36" s="1">
        <v>356.09800000000001</v>
      </c>
      <c r="D36" s="1">
        <v>953.50599999999997</v>
      </c>
      <c r="E36" s="1">
        <v>1096.885</v>
      </c>
      <c r="F36" s="1">
        <v>209.27500000000001</v>
      </c>
      <c r="G36" s="6">
        <v>1</v>
      </c>
      <c r="H36" s="1">
        <v>30</v>
      </c>
      <c r="I36" s="1" t="s">
        <v>31</v>
      </c>
      <c r="J36" s="1">
        <v>1062.174</v>
      </c>
      <c r="K36" s="1">
        <f t="shared" si="2"/>
        <v>34.711000000000013</v>
      </c>
      <c r="L36" s="1">
        <f t="shared" si="4"/>
        <v>334.11099999999999</v>
      </c>
      <c r="M36" s="1">
        <v>762.774</v>
      </c>
      <c r="N36" s="1">
        <v>269.29460000000012</v>
      </c>
      <c r="O36" s="1">
        <f t="shared" si="5"/>
        <v>66.822199999999995</v>
      </c>
      <c r="P36" s="5">
        <f t="shared" ref="P36:P37" si="16">11*O36-N36-F36</f>
        <v>256.47459999999978</v>
      </c>
      <c r="Q36" s="5"/>
      <c r="R36" s="1"/>
      <c r="S36" s="1">
        <f t="shared" si="6"/>
        <v>11</v>
      </c>
      <c r="T36" s="1">
        <f t="shared" si="7"/>
        <v>7.1618354379233278</v>
      </c>
      <c r="U36" s="1">
        <v>51.777600000000007</v>
      </c>
      <c r="V36" s="1">
        <v>46.679200000000023</v>
      </c>
      <c r="W36" s="1">
        <v>56.100400000000008</v>
      </c>
      <c r="X36" s="1">
        <v>65.077799999999996</v>
      </c>
      <c r="Y36" s="1">
        <v>63.104199999999992</v>
      </c>
      <c r="Z36" s="1">
        <v>49.887600000000013</v>
      </c>
      <c r="AA36" s="1"/>
      <c r="AB36" s="1">
        <f t="shared" si="13"/>
        <v>256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30</v>
      </c>
      <c r="C37" s="1">
        <v>347.476</v>
      </c>
      <c r="D37" s="1">
        <v>483.88600000000002</v>
      </c>
      <c r="E37" s="1">
        <v>293.80399999999997</v>
      </c>
      <c r="F37" s="1">
        <v>492.34699999999998</v>
      </c>
      <c r="G37" s="6">
        <v>1</v>
      </c>
      <c r="H37" s="1">
        <v>30</v>
      </c>
      <c r="I37" s="1" t="s">
        <v>31</v>
      </c>
      <c r="J37" s="1">
        <v>313.774</v>
      </c>
      <c r="K37" s="1">
        <f t="shared" si="2"/>
        <v>-19.970000000000027</v>
      </c>
      <c r="L37" s="1">
        <f t="shared" si="4"/>
        <v>232.92999999999998</v>
      </c>
      <c r="M37" s="1">
        <v>60.874000000000002</v>
      </c>
      <c r="N37" s="1"/>
      <c r="O37" s="1">
        <f t="shared" si="5"/>
        <v>46.585999999999999</v>
      </c>
      <c r="P37" s="5">
        <f t="shared" si="16"/>
        <v>20.099000000000046</v>
      </c>
      <c r="Q37" s="5"/>
      <c r="R37" s="1"/>
      <c r="S37" s="1">
        <f t="shared" si="6"/>
        <v>11.000000000000002</v>
      </c>
      <c r="T37" s="1">
        <f t="shared" si="7"/>
        <v>10.56856137036878</v>
      </c>
      <c r="U37" s="1">
        <v>45.028399999999998</v>
      </c>
      <c r="V37" s="1">
        <v>63.875599999999999</v>
      </c>
      <c r="W37" s="1">
        <v>65.579800000000006</v>
      </c>
      <c r="X37" s="1">
        <v>61.736800000000002</v>
      </c>
      <c r="Y37" s="1">
        <v>63.461199999999998</v>
      </c>
      <c r="Z37" s="1">
        <v>65.472400000000007</v>
      </c>
      <c r="AA37" s="1"/>
      <c r="AB37" s="1">
        <f t="shared" si="13"/>
        <v>20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4" t="s">
        <v>70</v>
      </c>
      <c r="B38" s="14" t="s">
        <v>30</v>
      </c>
      <c r="C38" s="14"/>
      <c r="D38" s="14"/>
      <c r="E38" s="14"/>
      <c r="F38" s="14"/>
      <c r="G38" s="15">
        <v>0</v>
      </c>
      <c r="H38" s="14" t="e">
        <v>#N/A</v>
      </c>
      <c r="I38" s="14" t="s">
        <v>31</v>
      </c>
      <c r="J38" s="14"/>
      <c r="K38" s="14">
        <f t="shared" ref="K38:K68" si="17">E38-J38</f>
        <v>0</v>
      </c>
      <c r="L38" s="14">
        <f t="shared" si="4"/>
        <v>0</v>
      </c>
      <c r="M38" s="14"/>
      <c r="N38" s="14"/>
      <c r="O38" s="14">
        <f t="shared" si="5"/>
        <v>0</v>
      </c>
      <c r="P38" s="16"/>
      <c r="Q38" s="16"/>
      <c r="R38" s="14"/>
      <c r="S38" s="14" t="e">
        <f t="shared" si="6"/>
        <v>#DIV/0!</v>
      </c>
      <c r="T38" s="14" t="e">
        <f t="shared" si="7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 t="s">
        <v>40</v>
      </c>
      <c r="AB38" s="14">
        <f t="shared" si="1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30</v>
      </c>
      <c r="C39" s="1">
        <v>522.42399999999998</v>
      </c>
      <c r="D39" s="1">
        <v>1844.36</v>
      </c>
      <c r="E39" s="1">
        <v>1180.8620000000001</v>
      </c>
      <c r="F39" s="1">
        <v>1083.857</v>
      </c>
      <c r="G39" s="6">
        <v>1</v>
      </c>
      <c r="H39" s="1">
        <v>40</v>
      </c>
      <c r="I39" s="1" t="s">
        <v>31</v>
      </c>
      <c r="J39" s="1">
        <v>1134.654</v>
      </c>
      <c r="K39" s="1">
        <f t="shared" si="17"/>
        <v>46.208000000000084</v>
      </c>
      <c r="L39" s="1">
        <f t="shared" si="4"/>
        <v>515.70800000000008</v>
      </c>
      <c r="M39" s="1">
        <v>665.154</v>
      </c>
      <c r="N39" s="1"/>
      <c r="O39" s="1">
        <f t="shared" si="5"/>
        <v>103.14160000000001</v>
      </c>
      <c r="P39" s="5">
        <f t="shared" ref="P39:P45" si="18">12*O39-N39-F39</f>
        <v>153.84220000000005</v>
      </c>
      <c r="Q39" s="5"/>
      <c r="R39" s="1"/>
      <c r="S39" s="1">
        <f t="shared" si="6"/>
        <v>11.999999999999998</v>
      </c>
      <c r="T39" s="1">
        <f t="shared" si="7"/>
        <v>10.508436944937831</v>
      </c>
      <c r="U39" s="1">
        <v>105.52</v>
      </c>
      <c r="V39" s="1">
        <v>125.14019999999999</v>
      </c>
      <c r="W39" s="1">
        <v>119.8168</v>
      </c>
      <c r="X39" s="1">
        <v>111.733</v>
      </c>
      <c r="Y39" s="1">
        <v>110.68680000000001</v>
      </c>
      <c r="Z39" s="1">
        <v>100.14960000000001</v>
      </c>
      <c r="AA39" s="1" t="s">
        <v>72</v>
      </c>
      <c r="AB39" s="1">
        <f t="shared" si="13"/>
        <v>154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30</v>
      </c>
      <c r="C40" s="1">
        <v>312.077</v>
      </c>
      <c r="D40" s="1">
        <v>306.80599999999998</v>
      </c>
      <c r="E40" s="1">
        <v>404.27</v>
      </c>
      <c r="F40" s="1">
        <v>214.059</v>
      </c>
      <c r="G40" s="6">
        <v>1</v>
      </c>
      <c r="H40" s="1">
        <v>35</v>
      </c>
      <c r="I40" s="1" t="s">
        <v>31</v>
      </c>
      <c r="J40" s="1">
        <v>381.02699999999999</v>
      </c>
      <c r="K40" s="1">
        <f t="shared" si="17"/>
        <v>23.242999999999995</v>
      </c>
      <c r="L40" s="1">
        <f t="shared" si="4"/>
        <v>195.84299999999999</v>
      </c>
      <c r="M40" s="1">
        <v>208.42699999999999</v>
      </c>
      <c r="N40" s="1">
        <v>93.480399999999946</v>
      </c>
      <c r="O40" s="1">
        <f t="shared" si="5"/>
        <v>39.168599999999998</v>
      </c>
      <c r="P40" s="5">
        <f t="shared" si="18"/>
        <v>162.48380000000006</v>
      </c>
      <c r="Q40" s="5"/>
      <c r="R40" s="1"/>
      <c r="S40" s="1">
        <f t="shared" si="6"/>
        <v>12</v>
      </c>
      <c r="T40" s="1">
        <f t="shared" si="7"/>
        <v>7.8516822148353516</v>
      </c>
      <c r="U40" s="1">
        <v>31.461400000000001</v>
      </c>
      <c r="V40" s="1">
        <v>10.026</v>
      </c>
      <c r="W40" s="1">
        <v>11.970800000000009</v>
      </c>
      <c r="X40" s="1">
        <v>40.012999999999998</v>
      </c>
      <c r="Y40" s="1">
        <v>44.730200000000004</v>
      </c>
      <c r="Z40" s="1">
        <v>32.247599999999998</v>
      </c>
      <c r="AA40" s="1"/>
      <c r="AB40" s="1">
        <f t="shared" si="13"/>
        <v>162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30</v>
      </c>
      <c r="C41" s="1">
        <v>65.078000000000003</v>
      </c>
      <c r="D41" s="1">
        <v>191.071</v>
      </c>
      <c r="E41" s="1">
        <v>93.221999999999994</v>
      </c>
      <c r="F41" s="1">
        <v>156.053</v>
      </c>
      <c r="G41" s="6">
        <v>1</v>
      </c>
      <c r="H41" s="1">
        <v>45</v>
      </c>
      <c r="I41" s="1" t="s">
        <v>31</v>
      </c>
      <c r="J41" s="1">
        <v>85.5</v>
      </c>
      <c r="K41" s="1">
        <f t="shared" si="17"/>
        <v>7.7219999999999942</v>
      </c>
      <c r="L41" s="1">
        <f t="shared" si="4"/>
        <v>93.221999999999994</v>
      </c>
      <c r="M41" s="1"/>
      <c r="N41" s="1"/>
      <c r="O41" s="1">
        <f t="shared" si="5"/>
        <v>18.644399999999997</v>
      </c>
      <c r="P41" s="5">
        <f t="shared" si="18"/>
        <v>67.679799999999972</v>
      </c>
      <c r="Q41" s="5"/>
      <c r="R41" s="1"/>
      <c r="S41" s="1">
        <f t="shared" si="6"/>
        <v>12</v>
      </c>
      <c r="T41" s="1">
        <f t="shared" si="7"/>
        <v>8.3699663169638079</v>
      </c>
      <c r="U41" s="1">
        <v>12.699400000000001</v>
      </c>
      <c r="V41" s="1">
        <v>17.423999999999999</v>
      </c>
      <c r="W41" s="1">
        <v>22.238399999999999</v>
      </c>
      <c r="X41" s="1">
        <v>19.7882</v>
      </c>
      <c r="Y41" s="1">
        <v>15.4216</v>
      </c>
      <c r="Z41" s="1">
        <v>16.272200000000002</v>
      </c>
      <c r="AA41" s="1"/>
      <c r="AB41" s="1">
        <f t="shared" si="13"/>
        <v>68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30</v>
      </c>
      <c r="C42" s="1">
        <v>91.015000000000001</v>
      </c>
      <c r="D42" s="1">
        <v>159.702</v>
      </c>
      <c r="E42" s="1">
        <v>72.66</v>
      </c>
      <c r="F42" s="1">
        <v>150.80799999999999</v>
      </c>
      <c r="G42" s="6">
        <v>1</v>
      </c>
      <c r="H42" s="1">
        <v>30</v>
      </c>
      <c r="I42" s="1" t="s">
        <v>31</v>
      </c>
      <c r="J42" s="1">
        <v>75.099999999999994</v>
      </c>
      <c r="K42" s="1">
        <f t="shared" si="17"/>
        <v>-2.4399999999999977</v>
      </c>
      <c r="L42" s="1">
        <f t="shared" si="4"/>
        <v>72.66</v>
      </c>
      <c r="M42" s="1"/>
      <c r="N42" s="1">
        <v>43.055399999999977</v>
      </c>
      <c r="O42" s="1">
        <f t="shared" si="5"/>
        <v>14.532</v>
      </c>
      <c r="P42" s="5"/>
      <c r="Q42" s="5"/>
      <c r="R42" s="1"/>
      <c r="S42" s="1">
        <f t="shared" si="6"/>
        <v>13.340448665015137</v>
      </c>
      <c r="T42" s="1">
        <f t="shared" si="7"/>
        <v>13.340448665015137</v>
      </c>
      <c r="U42" s="1">
        <v>17.618600000000001</v>
      </c>
      <c r="V42" s="1">
        <v>19.5106</v>
      </c>
      <c r="W42" s="1">
        <v>18.1084</v>
      </c>
      <c r="X42" s="1">
        <v>16.949400000000001</v>
      </c>
      <c r="Y42" s="1">
        <v>16.4542</v>
      </c>
      <c r="Z42" s="1">
        <v>16.333600000000001</v>
      </c>
      <c r="AA42" s="1"/>
      <c r="AB42" s="1">
        <f t="shared" si="1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30</v>
      </c>
      <c r="C43" s="1">
        <v>490.13799999999998</v>
      </c>
      <c r="D43" s="1">
        <v>588.41999999999996</v>
      </c>
      <c r="E43" s="1">
        <v>555.17499999999995</v>
      </c>
      <c r="F43" s="1">
        <v>487.64499999999998</v>
      </c>
      <c r="G43" s="6">
        <v>1</v>
      </c>
      <c r="H43" s="1">
        <v>45</v>
      </c>
      <c r="I43" s="1" t="s">
        <v>31</v>
      </c>
      <c r="J43" s="1">
        <v>555.60799999999995</v>
      </c>
      <c r="K43" s="1">
        <f t="shared" si="17"/>
        <v>-0.43299999999999272</v>
      </c>
      <c r="L43" s="1">
        <f t="shared" si="4"/>
        <v>351.86699999999996</v>
      </c>
      <c r="M43" s="1">
        <v>203.30799999999999</v>
      </c>
      <c r="N43" s="1">
        <v>194.04679999999979</v>
      </c>
      <c r="O43" s="1">
        <f t="shared" si="5"/>
        <v>70.37339999999999</v>
      </c>
      <c r="P43" s="5">
        <f t="shared" si="18"/>
        <v>162.78899999999999</v>
      </c>
      <c r="Q43" s="5"/>
      <c r="R43" s="1"/>
      <c r="S43" s="1">
        <f t="shared" si="6"/>
        <v>12</v>
      </c>
      <c r="T43" s="1">
        <f t="shared" si="7"/>
        <v>9.6867822216917183</v>
      </c>
      <c r="U43" s="1">
        <v>66.082599999999999</v>
      </c>
      <c r="V43" s="1">
        <v>69.079599999999999</v>
      </c>
      <c r="W43" s="1">
        <v>75.734799999999993</v>
      </c>
      <c r="X43" s="1">
        <v>80.6922</v>
      </c>
      <c r="Y43" s="1">
        <v>79.718400000000003</v>
      </c>
      <c r="Z43" s="1">
        <v>84.266999999999996</v>
      </c>
      <c r="AA43" s="1"/>
      <c r="AB43" s="1">
        <f t="shared" si="13"/>
        <v>163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30</v>
      </c>
      <c r="C44" s="1">
        <v>356.14100000000002</v>
      </c>
      <c r="D44" s="1">
        <v>179.976</v>
      </c>
      <c r="E44" s="1">
        <v>235.96100000000001</v>
      </c>
      <c r="F44" s="1">
        <v>280.82100000000003</v>
      </c>
      <c r="G44" s="6">
        <v>1</v>
      </c>
      <c r="H44" s="1">
        <v>45</v>
      </c>
      <c r="I44" s="1" t="s">
        <v>31</v>
      </c>
      <c r="J44" s="1">
        <v>247.8</v>
      </c>
      <c r="K44" s="1">
        <f t="shared" si="17"/>
        <v>-11.838999999999999</v>
      </c>
      <c r="L44" s="1">
        <f t="shared" si="4"/>
        <v>235.96100000000001</v>
      </c>
      <c r="M44" s="1"/>
      <c r="N44" s="1">
        <v>150.9917999999999</v>
      </c>
      <c r="O44" s="1">
        <f t="shared" si="5"/>
        <v>47.1922</v>
      </c>
      <c r="P44" s="5">
        <f t="shared" si="18"/>
        <v>134.49360000000001</v>
      </c>
      <c r="Q44" s="5"/>
      <c r="R44" s="1"/>
      <c r="S44" s="1">
        <f t="shared" si="6"/>
        <v>11.999999999999998</v>
      </c>
      <c r="T44" s="1">
        <f t="shared" si="7"/>
        <v>9.1500883620598312</v>
      </c>
      <c r="U44" s="1">
        <v>42.435600000000001</v>
      </c>
      <c r="V44" s="1">
        <v>42.377600000000001</v>
      </c>
      <c r="W44" s="1">
        <v>45.941400000000002</v>
      </c>
      <c r="X44" s="1">
        <v>53.982199999999999</v>
      </c>
      <c r="Y44" s="1">
        <v>60.939200000000007</v>
      </c>
      <c r="Z44" s="1">
        <v>55.062600000000003</v>
      </c>
      <c r="AA44" s="1"/>
      <c r="AB44" s="1">
        <f t="shared" si="13"/>
        <v>134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30</v>
      </c>
      <c r="C45" s="1">
        <v>150.751</v>
      </c>
      <c r="D45" s="1">
        <v>175.87899999999999</v>
      </c>
      <c r="E45" s="1">
        <v>158.24299999999999</v>
      </c>
      <c r="F45" s="1">
        <v>144.767</v>
      </c>
      <c r="G45" s="6">
        <v>1</v>
      </c>
      <c r="H45" s="1">
        <v>45</v>
      </c>
      <c r="I45" s="1" t="s">
        <v>31</v>
      </c>
      <c r="J45" s="1">
        <v>173.94399999999999</v>
      </c>
      <c r="K45" s="1">
        <f t="shared" si="17"/>
        <v>-15.700999999999993</v>
      </c>
      <c r="L45" s="1">
        <f t="shared" si="4"/>
        <v>107.899</v>
      </c>
      <c r="M45" s="1">
        <v>50.344000000000001</v>
      </c>
      <c r="N45" s="1">
        <v>34.161600000000021</v>
      </c>
      <c r="O45" s="1">
        <f t="shared" si="5"/>
        <v>21.579799999999999</v>
      </c>
      <c r="P45" s="5">
        <f t="shared" si="18"/>
        <v>80.02899999999994</v>
      </c>
      <c r="Q45" s="5"/>
      <c r="R45" s="1"/>
      <c r="S45" s="1">
        <f t="shared" si="6"/>
        <v>11.999999999999998</v>
      </c>
      <c r="T45" s="1">
        <f t="shared" si="7"/>
        <v>8.2914855559365712</v>
      </c>
      <c r="U45" s="1">
        <v>19.0318</v>
      </c>
      <c r="V45" s="1">
        <v>20.5246</v>
      </c>
      <c r="W45" s="1">
        <v>24.680399999999999</v>
      </c>
      <c r="X45" s="1">
        <v>26.578600000000002</v>
      </c>
      <c r="Y45" s="1">
        <v>25.434799999999999</v>
      </c>
      <c r="Z45" s="1">
        <v>28.565999999999999</v>
      </c>
      <c r="AA45" s="1"/>
      <c r="AB45" s="1">
        <f t="shared" si="13"/>
        <v>80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4" t="s">
        <v>79</v>
      </c>
      <c r="B46" s="14" t="s">
        <v>30</v>
      </c>
      <c r="C46" s="14"/>
      <c r="D46" s="14">
        <v>404.83</v>
      </c>
      <c r="E46" s="14">
        <v>404.83</v>
      </c>
      <c r="F46" s="14"/>
      <c r="G46" s="15">
        <v>0</v>
      </c>
      <c r="H46" s="14" t="e">
        <v>#N/A</v>
      </c>
      <c r="I46" s="14" t="s">
        <v>31</v>
      </c>
      <c r="J46" s="14">
        <v>759.27</v>
      </c>
      <c r="K46" s="14">
        <f t="shared" si="17"/>
        <v>-354.44</v>
      </c>
      <c r="L46" s="14">
        <f t="shared" si="4"/>
        <v>0</v>
      </c>
      <c r="M46" s="14">
        <v>404.83</v>
      </c>
      <c r="N46" s="14"/>
      <c r="O46" s="14">
        <f t="shared" si="5"/>
        <v>0</v>
      </c>
      <c r="P46" s="16"/>
      <c r="Q46" s="16"/>
      <c r="R46" s="14"/>
      <c r="S46" s="14" t="e">
        <f t="shared" si="6"/>
        <v>#DIV/0!</v>
      </c>
      <c r="T46" s="14" t="e">
        <f t="shared" si="7"/>
        <v>#DIV/0!</v>
      </c>
      <c r="U46" s="14">
        <v>0</v>
      </c>
      <c r="V46" s="14">
        <v>0.54000000000000059</v>
      </c>
      <c r="W46" s="14">
        <v>1.075199999999999</v>
      </c>
      <c r="X46" s="14">
        <v>4.2915999999999999</v>
      </c>
      <c r="Y46" s="14">
        <v>3.7564000000000002</v>
      </c>
      <c r="Z46" s="14">
        <v>0</v>
      </c>
      <c r="AA46" s="14" t="s">
        <v>34</v>
      </c>
      <c r="AB46" s="14">
        <f t="shared" si="1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0" t="s">
        <v>80</v>
      </c>
      <c r="B47" s="10" t="s">
        <v>30</v>
      </c>
      <c r="C47" s="10"/>
      <c r="D47" s="10">
        <v>56.526000000000003</v>
      </c>
      <c r="E47" s="10">
        <v>55.802</v>
      </c>
      <c r="F47" s="10"/>
      <c r="G47" s="11">
        <v>0</v>
      </c>
      <c r="H47" s="10" t="e">
        <v>#N/A</v>
      </c>
      <c r="I47" s="10" t="s">
        <v>45</v>
      </c>
      <c r="J47" s="10">
        <v>56.526000000000003</v>
      </c>
      <c r="K47" s="10">
        <f t="shared" si="17"/>
        <v>-0.72400000000000375</v>
      </c>
      <c r="L47" s="10">
        <f t="shared" si="4"/>
        <v>-0.72400000000000375</v>
      </c>
      <c r="M47" s="10">
        <v>56.526000000000003</v>
      </c>
      <c r="N47" s="10"/>
      <c r="O47" s="10">
        <f t="shared" si="5"/>
        <v>-0.14480000000000076</v>
      </c>
      <c r="P47" s="12"/>
      <c r="Q47" s="12"/>
      <c r="R47" s="10"/>
      <c r="S47" s="10">
        <f t="shared" si="6"/>
        <v>0</v>
      </c>
      <c r="T47" s="10">
        <f t="shared" si="7"/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/>
      <c r="AB47" s="10">
        <f t="shared" si="13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39</v>
      </c>
      <c r="C48" s="1">
        <v>444</v>
      </c>
      <c r="D48" s="1">
        <v>600</v>
      </c>
      <c r="E48" s="1">
        <v>366</v>
      </c>
      <c r="F48" s="1">
        <v>575</v>
      </c>
      <c r="G48" s="6">
        <v>0.4</v>
      </c>
      <c r="H48" s="1">
        <v>45</v>
      </c>
      <c r="I48" s="1" t="s">
        <v>31</v>
      </c>
      <c r="J48" s="1">
        <v>367</v>
      </c>
      <c r="K48" s="1">
        <f t="shared" si="17"/>
        <v>-1</v>
      </c>
      <c r="L48" s="1">
        <f t="shared" si="4"/>
        <v>366</v>
      </c>
      <c r="M48" s="1"/>
      <c r="N48" s="1">
        <v>185.2000000000003</v>
      </c>
      <c r="O48" s="1">
        <f t="shared" si="5"/>
        <v>73.2</v>
      </c>
      <c r="P48" s="5">
        <f>12*O48-N48-F48</f>
        <v>118.19999999999982</v>
      </c>
      <c r="Q48" s="5"/>
      <c r="R48" s="1"/>
      <c r="S48" s="1">
        <f t="shared" si="6"/>
        <v>12</v>
      </c>
      <c r="T48" s="1">
        <f t="shared" si="7"/>
        <v>10.385245901639347</v>
      </c>
      <c r="U48" s="1">
        <v>76.400000000000006</v>
      </c>
      <c r="V48" s="1">
        <v>78</v>
      </c>
      <c r="W48" s="1">
        <v>89.2</v>
      </c>
      <c r="X48" s="1">
        <v>87.4</v>
      </c>
      <c r="Y48" s="1">
        <v>75.8</v>
      </c>
      <c r="Z48" s="1">
        <v>97</v>
      </c>
      <c r="AA48" s="1"/>
      <c r="AB48" s="1">
        <f t="shared" si="13"/>
        <v>47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82</v>
      </c>
      <c r="B49" s="14" t="s">
        <v>39</v>
      </c>
      <c r="C49" s="14"/>
      <c r="D49" s="14"/>
      <c r="E49" s="14"/>
      <c r="F49" s="14"/>
      <c r="G49" s="15">
        <v>0</v>
      </c>
      <c r="H49" s="14" t="e">
        <v>#N/A</v>
      </c>
      <c r="I49" s="14" t="s">
        <v>31</v>
      </c>
      <c r="J49" s="14"/>
      <c r="K49" s="14">
        <f t="shared" si="17"/>
        <v>0</v>
      </c>
      <c r="L49" s="14">
        <f t="shared" si="4"/>
        <v>0</v>
      </c>
      <c r="M49" s="14"/>
      <c r="N49" s="14"/>
      <c r="O49" s="14">
        <f t="shared" si="5"/>
        <v>0</v>
      </c>
      <c r="P49" s="16"/>
      <c r="Q49" s="16"/>
      <c r="R49" s="14"/>
      <c r="S49" s="14" t="e">
        <f t="shared" si="6"/>
        <v>#DIV/0!</v>
      </c>
      <c r="T49" s="14" t="e">
        <f t="shared" si="7"/>
        <v>#DIV/0!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 t="s">
        <v>40</v>
      </c>
      <c r="AB49" s="14">
        <f t="shared" si="13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4" t="s">
        <v>83</v>
      </c>
      <c r="B50" s="14" t="s">
        <v>30</v>
      </c>
      <c r="C50" s="14"/>
      <c r="D50" s="14">
        <v>59.915999999999997</v>
      </c>
      <c r="E50" s="14">
        <v>59.915999999999997</v>
      </c>
      <c r="F50" s="14"/>
      <c r="G50" s="15">
        <v>0</v>
      </c>
      <c r="H50" s="14" t="e">
        <v>#N/A</v>
      </c>
      <c r="I50" s="14" t="s">
        <v>31</v>
      </c>
      <c r="J50" s="14">
        <v>59.915999999999997</v>
      </c>
      <c r="K50" s="14">
        <f t="shared" si="17"/>
        <v>0</v>
      </c>
      <c r="L50" s="14">
        <f t="shared" si="4"/>
        <v>0</v>
      </c>
      <c r="M50" s="14">
        <v>59.915999999999997</v>
      </c>
      <c r="N50" s="14"/>
      <c r="O50" s="14">
        <f t="shared" si="5"/>
        <v>0</v>
      </c>
      <c r="P50" s="16"/>
      <c r="Q50" s="16"/>
      <c r="R50" s="14"/>
      <c r="S50" s="14" t="e">
        <f t="shared" si="6"/>
        <v>#DIV/0!</v>
      </c>
      <c r="T50" s="14" t="e">
        <f t="shared" si="7"/>
        <v>#DIV/0!</v>
      </c>
      <c r="U50" s="14">
        <v>0</v>
      </c>
      <c r="V50" s="14">
        <v>0.28960000000000152</v>
      </c>
      <c r="W50" s="14">
        <v>0.28960000000000152</v>
      </c>
      <c r="X50" s="14">
        <v>6.3346</v>
      </c>
      <c r="Y50" s="14">
        <v>6.6158000000000001</v>
      </c>
      <c r="Z50" s="14">
        <v>0.28120000000000001</v>
      </c>
      <c r="AA50" s="14" t="s">
        <v>34</v>
      </c>
      <c r="AB50" s="14">
        <f t="shared" ref="AB50:AB81" si="19">ROUND(P50*G50,0)</f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4" t="s">
        <v>84</v>
      </c>
      <c r="B51" s="14" t="s">
        <v>39</v>
      </c>
      <c r="C51" s="14"/>
      <c r="D51" s="14"/>
      <c r="E51" s="14"/>
      <c r="F51" s="14"/>
      <c r="G51" s="15">
        <v>0</v>
      </c>
      <c r="H51" s="14" t="e">
        <v>#N/A</v>
      </c>
      <c r="I51" s="14" t="s">
        <v>31</v>
      </c>
      <c r="J51" s="14"/>
      <c r="K51" s="14">
        <f t="shared" si="17"/>
        <v>0</v>
      </c>
      <c r="L51" s="14">
        <f t="shared" si="4"/>
        <v>0</v>
      </c>
      <c r="M51" s="14"/>
      <c r="N51" s="14"/>
      <c r="O51" s="14">
        <f t="shared" si="5"/>
        <v>0</v>
      </c>
      <c r="P51" s="16"/>
      <c r="Q51" s="16"/>
      <c r="R51" s="14"/>
      <c r="S51" s="14" t="e">
        <f t="shared" si="6"/>
        <v>#DIV/0!</v>
      </c>
      <c r="T51" s="14" t="e">
        <f t="shared" si="7"/>
        <v>#DIV/0!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 t="s">
        <v>40</v>
      </c>
      <c r="AB51" s="14">
        <f t="shared" si="1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30</v>
      </c>
      <c r="C52" s="1">
        <v>237.41900000000001</v>
      </c>
      <c r="D52" s="1">
        <v>221.32499999999999</v>
      </c>
      <c r="E52" s="1">
        <v>195.34</v>
      </c>
      <c r="F52" s="1">
        <v>245.327</v>
      </c>
      <c r="G52" s="6">
        <v>1</v>
      </c>
      <c r="H52" s="1">
        <v>40</v>
      </c>
      <c r="I52" s="1" t="s">
        <v>31</v>
      </c>
      <c r="J52" s="1">
        <v>201.624</v>
      </c>
      <c r="K52" s="1">
        <f t="shared" si="17"/>
        <v>-6.2839999999999918</v>
      </c>
      <c r="L52" s="1">
        <f t="shared" si="4"/>
        <v>144.51600000000002</v>
      </c>
      <c r="M52" s="1">
        <v>50.823999999999998</v>
      </c>
      <c r="N52" s="1">
        <v>38.446799999999939</v>
      </c>
      <c r="O52" s="1">
        <f t="shared" si="5"/>
        <v>28.903200000000005</v>
      </c>
      <c r="P52" s="5">
        <f t="shared" ref="P52:P57" si="20">12*O52-N52-F52</f>
        <v>63.064600000000155</v>
      </c>
      <c r="Q52" s="5"/>
      <c r="R52" s="1"/>
      <c r="S52" s="1">
        <f t="shared" si="6"/>
        <v>12.000000000000002</v>
      </c>
      <c r="T52" s="1">
        <f t="shared" si="7"/>
        <v>9.8180755072102706</v>
      </c>
      <c r="U52" s="1">
        <v>27.301600000000001</v>
      </c>
      <c r="V52" s="1">
        <v>31.667000000000002</v>
      </c>
      <c r="W52" s="1">
        <v>34.509399999999999</v>
      </c>
      <c r="X52" s="1">
        <v>35.590599999999988</v>
      </c>
      <c r="Y52" s="1">
        <v>38.456400000000002</v>
      </c>
      <c r="Z52" s="1">
        <v>41.416800000000002</v>
      </c>
      <c r="AA52" s="1"/>
      <c r="AB52" s="1">
        <f t="shared" si="19"/>
        <v>63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39</v>
      </c>
      <c r="C53" s="1">
        <v>311</v>
      </c>
      <c r="D53" s="1">
        <v>1142</v>
      </c>
      <c r="E53" s="1">
        <v>636</v>
      </c>
      <c r="F53" s="1">
        <v>729</v>
      </c>
      <c r="G53" s="6">
        <v>0.4</v>
      </c>
      <c r="H53" s="1">
        <v>40</v>
      </c>
      <c r="I53" s="1" t="s">
        <v>31</v>
      </c>
      <c r="J53" s="1">
        <v>633</v>
      </c>
      <c r="K53" s="1">
        <f t="shared" si="17"/>
        <v>3</v>
      </c>
      <c r="L53" s="1">
        <f t="shared" si="4"/>
        <v>276</v>
      </c>
      <c r="M53" s="1">
        <v>360</v>
      </c>
      <c r="N53" s="1"/>
      <c r="O53" s="1">
        <f t="shared" si="5"/>
        <v>55.2</v>
      </c>
      <c r="P53" s="5"/>
      <c r="Q53" s="5"/>
      <c r="R53" s="1"/>
      <c r="S53" s="1">
        <f t="shared" si="6"/>
        <v>13.206521739130434</v>
      </c>
      <c r="T53" s="1">
        <f t="shared" si="7"/>
        <v>13.206521739130434</v>
      </c>
      <c r="U53" s="1">
        <v>54.8</v>
      </c>
      <c r="V53" s="1">
        <v>83</v>
      </c>
      <c r="W53" s="1">
        <v>99.4</v>
      </c>
      <c r="X53" s="1">
        <v>91.8</v>
      </c>
      <c r="Y53" s="1">
        <v>74.8</v>
      </c>
      <c r="Z53" s="1">
        <v>76.2</v>
      </c>
      <c r="AA53" s="1"/>
      <c r="AB53" s="1">
        <f t="shared" si="1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39</v>
      </c>
      <c r="C54" s="1">
        <v>328</v>
      </c>
      <c r="D54" s="1">
        <v>1178</v>
      </c>
      <c r="E54" s="1">
        <v>718</v>
      </c>
      <c r="F54" s="1">
        <v>699</v>
      </c>
      <c r="G54" s="6">
        <v>0.4</v>
      </c>
      <c r="H54" s="1">
        <v>45</v>
      </c>
      <c r="I54" s="1" t="s">
        <v>31</v>
      </c>
      <c r="J54" s="1">
        <v>724</v>
      </c>
      <c r="K54" s="1">
        <f t="shared" si="17"/>
        <v>-6</v>
      </c>
      <c r="L54" s="1">
        <f t="shared" si="4"/>
        <v>358</v>
      </c>
      <c r="M54" s="1">
        <v>360</v>
      </c>
      <c r="N54" s="1"/>
      <c r="O54" s="1">
        <f t="shared" si="5"/>
        <v>71.599999999999994</v>
      </c>
      <c r="P54" s="5">
        <f t="shared" si="20"/>
        <v>160.19999999999993</v>
      </c>
      <c r="Q54" s="5"/>
      <c r="R54" s="1"/>
      <c r="S54" s="1">
        <f t="shared" si="6"/>
        <v>12</v>
      </c>
      <c r="T54" s="1">
        <f t="shared" si="7"/>
        <v>9.7625698324022352</v>
      </c>
      <c r="U54" s="1">
        <v>64.2</v>
      </c>
      <c r="V54" s="1">
        <v>80.2</v>
      </c>
      <c r="W54" s="1">
        <v>105</v>
      </c>
      <c r="X54" s="1">
        <v>95.6</v>
      </c>
      <c r="Y54" s="1">
        <v>76.8</v>
      </c>
      <c r="Z54" s="1">
        <v>88.6</v>
      </c>
      <c r="AA54" s="1"/>
      <c r="AB54" s="1">
        <f t="shared" si="19"/>
        <v>64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39</v>
      </c>
      <c r="C55" s="1">
        <v>744</v>
      </c>
      <c r="D55" s="1">
        <v>1512</v>
      </c>
      <c r="E55" s="1">
        <v>1086</v>
      </c>
      <c r="F55" s="1">
        <v>1049</v>
      </c>
      <c r="G55" s="6">
        <v>0.4</v>
      </c>
      <c r="H55" s="1">
        <v>40</v>
      </c>
      <c r="I55" s="1" t="s">
        <v>31</v>
      </c>
      <c r="J55" s="1">
        <v>1091</v>
      </c>
      <c r="K55" s="1">
        <f t="shared" si="17"/>
        <v>-5</v>
      </c>
      <c r="L55" s="1">
        <f t="shared" si="4"/>
        <v>606</v>
      </c>
      <c r="M55" s="1">
        <v>480</v>
      </c>
      <c r="N55" s="1">
        <v>151.9999999999998</v>
      </c>
      <c r="O55" s="1">
        <f t="shared" si="5"/>
        <v>121.2</v>
      </c>
      <c r="P55" s="5">
        <f t="shared" si="20"/>
        <v>253.40000000000032</v>
      </c>
      <c r="Q55" s="5"/>
      <c r="R55" s="1"/>
      <c r="S55" s="1">
        <f t="shared" si="6"/>
        <v>12</v>
      </c>
      <c r="T55" s="1">
        <f t="shared" si="7"/>
        <v>9.9092409240924066</v>
      </c>
      <c r="U55" s="1">
        <v>119.6</v>
      </c>
      <c r="V55" s="1">
        <v>132</v>
      </c>
      <c r="W55" s="1">
        <v>153.19999999999999</v>
      </c>
      <c r="X55" s="1">
        <v>151.19999999999999</v>
      </c>
      <c r="Y55" s="1">
        <v>140.6</v>
      </c>
      <c r="Z55" s="1">
        <v>141</v>
      </c>
      <c r="AA55" s="1"/>
      <c r="AB55" s="1">
        <f t="shared" si="19"/>
        <v>101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30</v>
      </c>
      <c r="C56" s="1">
        <v>162.87200000000001</v>
      </c>
      <c r="D56" s="1">
        <v>0.27500000000000002</v>
      </c>
      <c r="E56" s="1">
        <v>56.633000000000003</v>
      </c>
      <c r="F56" s="1">
        <v>94.337000000000003</v>
      </c>
      <c r="G56" s="6">
        <v>1</v>
      </c>
      <c r="H56" s="1">
        <v>50</v>
      </c>
      <c r="I56" s="1" t="s">
        <v>31</v>
      </c>
      <c r="J56" s="1">
        <v>48.45</v>
      </c>
      <c r="K56" s="1">
        <f t="shared" si="17"/>
        <v>8.1829999999999998</v>
      </c>
      <c r="L56" s="1">
        <f t="shared" si="4"/>
        <v>56.633000000000003</v>
      </c>
      <c r="M56" s="1"/>
      <c r="N56" s="1"/>
      <c r="O56" s="1">
        <f t="shared" si="5"/>
        <v>11.326600000000001</v>
      </c>
      <c r="P56" s="5">
        <f>11*O56-N56-F56</f>
        <v>30.255600000000001</v>
      </c>
      <c r="Q56" s="5"/>
      <c r="R56" s="1"/>
      <c r="S56" s="1">
        <f t="shared" si="6"/>
        <v>11</v>
      </c>
      <c r="T56" s="1">
        <f t="shared" si="7"/>
        <v>8.3288012289654443</v>
      </c>
      <c r="U56" s="1">
        <v>10.255599999999999</v>
      </c>
      <c r="V56" s="1">
        <v>9.4340000000000011</v>
      </c>
      <c r="W56" s="1">
        <v>8.3414000000000001</v>
      </c>
      <c r="X56" s="1">
        <v>9.9597999999999995</v>
      </c>
      <c r="Y56" s="1">
        <v>10.7714</v>
      </c>
      <c r="Z56" s="1">
        <v>17.2164</v>
      </c>
      <c r="AA56" s="1"/>
      <c r="AB56" s="1">
        <f t="shared" si="19"/>
        <v>30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30</v>
      </c>
      <c r="C57" s="1">
        <v>137.27600000000001</v>
      </c>
      <c r="D57" s="1">
        <v>98.694999999999993</v>
      </c>
      <c r="E57" s="1">
        <v>108.79</v>
      </c>
      <c r="F57" s="1">
        <v>115.32599999999999</v>
      </c>
      <c r="G57" s="6">
        <v>1</v>
      </c>
      <c r="H57" s="1">
        <v>50</v>
      </c>
      <c r="I57" s="1" t="s">
        <v>31</v>
      </c>
      <c r="J57" s="1">
        <v>106.2</v>
      </c>
      <c r="K57" s="1">
        <f t="shared" si="17"/>
        <v>2.5900000000000034</v>
      </c>
      <c r="L57" s="1">
        <f t="shared" si="4"/>
        <v>108.79</v>
      </c>
      <c r="M57" s="1"/>
      <c r="N57" s="1">
        <v>87.737999999999985</v>
      </c>
      <c r="O57" s="1">
        <f t="shared" si="5"/>
        <v>21.758000000000003</v>
      </c>
      <c r="P57" s="5">
        <f t="shared" si="20"/>
        <v>58.032000000000011</v>
      </c>
      <c r="Q57" s="5"/>
      <c r="R57" s="1"/>
      <c r="S57" s="1">
        <f t="shared" si="6"/>
        <v>11.999999999999998</v>
      </c>
      <c r="T57" s="1">
        <f t="shared" si="7"/>
        <v>9.3328430921959704</v>
      </c>
      <c r="U57" s="1">
        <v>20.946400000000001</v>
      </c>
      <c r="V57" s="1">
        <v>16.7988</v>
      </c>
      <c r="W57" s="1">
        <v>19.7348</v>
      </c>
      <c r="X57" s="1">
        <v>22.2364</v>
      </c>
      <c r="Y57" s="1">
        <v>20.3568</v>
      </c>
      <c r="Z57" s="1">
        <v>25.442799999999998</v>
      </c>
      <c r="AA57" s="1"/>
      <c r="AB57" s="1">
        <f t="shared" si="19"/>
        <v>58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4" t="s">
        <v>91</v>
      </c>
      <c r="B58" s="14" t="s">
        <v>30</v>
      </c>
      <c r="C58" s="14">
        <v>53.686</v>
      </c>
      <c r="D58" s="14"/>
      <c r="E58" s="14">
        <v>28.448</v>
      </c>
      <c r="F58" s="14">
        <v>22.783999999999999</v>
      </c>
      <c r="G58" s="15">
        <v>0</v>
      </c>
      <c r="H58" s="14">
        <v>55</v>
      </c>
      <c r="I58" s="14" t="s">
        <v>31</v>
      </c>
      <c r="J58" s="14">
        <v>26.6</v>
      </c>
      <c r="K58" s="14">
        <f t="shared" si="17"/>
        <v>1.847999999999999</v>
      </c>
      <c r="L58" s="14">
        <f t="shared" si="4"/>
        <v>28.448</v>
      </c>
      <c r="M58" s="14"/>
      <c r="N58" s="14"/>
      <c r="O58" s="14">
        <f t="shared" si="5"/>
        <v>5.6896000000000004</v>
      </c>
      <c r="P58" s="16"/>
      <c r="Q58" s="16"/>
      <c r="R58" s="14"/>
      <c r="S58" s="14">
        <f t="shared" si="6"/>
        <v>4.0044994375703036</v>
      </c>
      <c r="T58" s="14">
        <f t="shared" si="7"/>
        <v>4.0044994375703036</v>
      </c>
      <c r="U58" s="14">
        <v>4.09</v>
      </c>
      <c r="V58" s="14">
        <v>5.6404000000000014</v>
      </c>
      <c r="W58" s="14">
        <v>6.9640000000000004</v>
      </c>
      <c r="X58" s="14">
        <v>4.8108000000000004</v>
      </c>
      <c r="Y58" s="14">
        <v>4.0107999999999997</v>
      </c>
      <c r="Z58" s="14">
        <v>5.8987999999999996</v>
      </c>
      <c r="AA58" s="14" t="s">
        <v>34</v>
      </c>
      <c r="AB58" s="14">
        <f t="shared" si="19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0" t="s">
        <v>92</v>
      </c>
      <c r="B59" s="10" t="s">
        <v>30</v>
      </c>
      <c r="C59" s="10">
        <v>34.5</v>
      </c>
      <c r="D59" s="10">
        <v>0.04</v>
      </c>
      <c r="E59" s="10">
        <v>2.98</v>
      </c>
      <c r="F59" s="10">
        <v>31.56</v>
      </c>
      <c r="G59" s="11">
        <v>0</v>
      </c>
      <c r="H59" s="10">
        <v>50</v>
      </c>
      <c r="I59" s="10" t="s">
        <v>45</v>
      </c>
      <c r="J59" s="10">
        <v>2.5</v>
      </c>
      <c r="K59" s="10">
        <f t="shared" si="17"/>
        <v>0.48</v>
      </c>
      <c r="L59" s="10">
        <f t="shared" si="4"/>
        <v>2.98</v>
      </c>
      <c r="M59" s="10"/>
      <c r="N59" s="10"/>
      <c r="O59" s="10">
        <f t="shared" si="5"/>
        <v>0.59599999999999997</v>
      </c>
      <c r="P59" s="12"/>
      <c r="Q59" s="12"/>
      <c r="R59" s="10"/>
      <c r="S59" s="10">
        <f t="shared" si="6"/>
        <v>52.95302013422819</v>
      </c>
      <c r="T59" s="10">
        <f t="shared" si="7"/>
        <v>52.95302013422819</v>
      </c>
      <c r="U59" s="10">
        <v>0.59599999999999997</v>
      </c>
      <c r="V59" s="10">
        <v>0.29800000000000038</v>
      </c>
      <c r="W59" s="10">
        <v>0.29800000000000038</v>
      </c>
      <c r="X59" s="10">
        <v>1.53</v>
      </c>
      <c r="Y59" s="10">
        <v>2.1372</v>
      </c>
      <c r="Z59" s="10">
        <v>1.2116</v>
      </c>
      <c r="AA59" s="13" t="s">
        <v>147</v>
      </c>
      <c r="AB59" s="10">
        <f t="shared" si="19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30</v>
      </c>
      <c r="C60" s="1">
        <v>126.821</v>
      </c>
      <c r="D60" s="1">
        <v>95.869</v>
      </c>
      <c r="E60" s="1">
        <v>107.697</v>
      </c>
      <c r="F60" s="1">
        <v>104.468</v>
      </c>
      <c r="G60" s="6">
        <v>1</v>
      </c>
      <c r="H60" s="1">
        <v>40</v>
      </c>
      <c r="I60" s="1" t="s">
        <v>31</v>
      </c>
      <c r="J60" s="1">
        <v>111.3</v>
      </c>
      <c r="K60" s="1">
        <f t="shared" si="17"/>
        <v>-3.6029999999999944</v>
      </c>
      <c r="L60" s="1">
        <f t="shared" si="4"/>
        <v>107.697</v>
      </c>
      <c r="M60" s="1"/>
      <c r="N60" s="1">
        <v>96.96520000000001</v>
      </c>
      <c r="O60" s="1">
        <f t="shared" si="5"/>
        <v>21.539400000000001</v>
      </c>
      <c r="P60" s="5">
        <f t="shared" ref="P60:P63" si="21">12*O60-N60-F60</f>
        <v>57.039599999999993</v>
      </c>
      <c r="Q60" s="5"/>
      <c r="R60" s="1"/>
      <c r="S60" s="1">
        <f t="shared" si="6"/>
        <v>12</v>
      </c>
      <c r="T60" s="1">
        <f t="shared" si="7"/>
        <v>9.3518482408980752</v>
      </c>
      <c r="U60" s="1">
        <v>19.482800000000001</v>
      </c>
      <c r="V60" s="1">
        <v>17.355599999999999</v>
      </c>
      <c r="W60" s="1">
        <v>19.3734</v>
      </c>
      <c r="X60" s="1">
        <v>22.089400000000001</v>
      </c>
      <c r="Y60" s="1">
        <v>20.635200000000001</v>
      </c>
      <c r="Z60" s="1">
        <v>24.177199999999999</v>
      </c>
      <c r="AA60" s="1" t="s">
        <v>94</v>
      </c>
      <c r="AB60" s="1">
        <f t="shared" si="19"/>
        <v>57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30</v>
      </c>
      <c r="C61" s="1">
        <v>152.376</v>
      </c>
      <c r="D61" s="1">
        <v>163.465</v>
      </c>
      <c r="E61" s="1">
        <v>214.94</v>
      </c>
      <c r="F61" s="1">
        <v>90.650999999999996</v>
      </c>
      <c r="G61" s="6">
        <v>1</v>
      </c>
      <c r="H61" s="1">
        <v>40</v>
      </c>
      <c r="I61" s="1" t="s">
        <v>31</v>
      </c>
      <c r="J61" s="1">
        <v>215.68799999999999</v>
      </c>
      <c r="K61" s="1">
        <f t="shared" si="17"/>
        <v>-0.74799999999999045</v>
      </c>
      <c r="L61" s="1">
        <f t="shared" si="4"/>
        <v>113.852</v>
      </c>
      <c r="M61" s="1">
        <v>101.08799999999999</v>
      </c>
      <c r="N61" s="1">
        <v>98.234200000000058</v>
      </c>
      <c r="O61" s="1">
        <f t="shared" si="5"/>
        <v>22.770400000000002</v>
      </c>
      <c r="P61" s="5">
        <f t="shared" si="21"/>
        <v>84.359600000000015</v>
      </c>
      <c r="Q61" s="5"/>
      <c r="R61" s="1"/>
      <c r="S61" s="1">
        <f t="shared" si="6"/>
        <v>12.000000000000002</v>
      </c>
      <c r="T61" s="1">
        <f t="shared" si="7"/>
        <v>8.295207813652814</v>
      </c>
      <c r="U61" s="1">
        <v>19.516200000000001</v>
      </c>
      <c r="V61" s="1">
        <v>16.657399999999999</v>
      </c>
      <c r="W61" s="1">
        <v>18.1296</v>
      </c>
      <c r="X61" s="1">
        <v>23.442799999999998</v>
      </c>
      <c r="Y61" s="1">
        <v>22.5654</v>
      </c>
      <c r="Z61" s="1">
        <v>2.3563999999999998</v>
      </c>
      <c r="AA61" s="1"/>
      <c r="AB61" s="1">
        <f t="shared" si="19"/>
        <v>84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30</v>
      </c>
      <c r="C62" s="1">
        <v>481.09199999999998</v>
      </c>
      <c r="D62" s="1">
        <v>3769.2249999999999</v>
      </c>
      <c r="E62" s="1">
        <v>3640.069</v>
      </c>
      <c r="F62" s="1">
        <v>586.59199999999998</v>
      </c>
      <c r="G62" s="6">
        <v>1</v>
      </c>
      <c r="H62" s="1">
        <v>40</v>
      </c>
      <c r="I62" s="1" t="s">
        <v>31</v>
      </c>
      <c r="J62" s="1">
        <v>4526.375</v>
      </c>
      <c r="K62" s="1">
        <f t="shared" si="17"/>
        <v>-886.30600000000004</v>
      </c>
      <c r="L62" s="1">
        <f t="shared" si="4"/>
        <v>527.44000000000005</v>
      </c>
      <c r="M62" s="1">
        <v>3112.6289999999999</v>
      </c>
      <c r="N62" s="1">
        <v>456.48540000000128</v>
      </c>
      <c r="O62" s="1">
        <f t="shared" si="5"/>
        <v>105.48800000000001</v>
      </c>
      <c r="P62" s="5">
        <f t="shared" si="21"/>
        <v>222.77859999999896</v>
      </c>
      <c r="Q62" s="5"/>
      <c r="R62" s="1"/>
      <c r="S62" s="1">
        <f t="shared" si="6"/>
        <v>12</v>
      </c>
      <c r="T62" s="1">
        <f t="shared" si="7"/>
        <v>9.8881142878810966</v>
      </c>
      <c r="U62" s="1">
        <v>98.586400000000054</v>
      </c>
      <c r="V62" s="1">
        <v>90.081999999999965</v>
      </c>
      <c r="W62" s="1">
        <v>100.5476</v>
      </c>
      <c r="X62" s="1">
        <v>99.801000000000016</v>
      </c>
      <c r="Y62" s="1">
        <v>91.015799999999984</v>
      </c>
      <c r="Z62" s="1">
        <v>73.290800000000033</v>
      </c>
      <c r="AA62" s="1" t="s">
        <v>97</v>
      </c>
      <c r="AB62" s="1">
        <f t="shared" si="19"/>
        <v>223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39</v>
      </c>
      <c r="C63" s="1">
        <v>579</v>
      </c>
      <c r="D63" s="1">
        <v>1153</v>
      </c>
      <c r="E63" s="1">
        <v>949</v>
      </c>
      <c r="F63" s="1">
        <v>706</v>
      </c>
      <c r="G63" s="6">
        <v>0.4</v>
      </c>
      <c r="H63" s="1">
        <v>45</v>
      </c>
      <c r="I63" s="1" t="s">
        <v>31</v>
      </c>
      <c r="J63" s="1">
        <v>952</v>
      </c>
      <c r="K63" s="1">
        <f t="shared" si="17"/>
        <v>-3</v>
      </c>
      <c r="L63" s="1">
        <f t="shared" si="4"/>
        <v>469</v>
      </c>
      <c r="M63" s="1">
        <v>480</v>
      </c>
      <c r="N63" s="1">
        <v>110.8</v>
      </c>
      <c r="O63" s="1">
        <f t="shared" si="5"/>
        <v>93.8</v>
      </c>
      <c r="P63" s="5">
        <f t="shared" si="21"/>
        <v>308.79999999999995</v>
      </c>
      <c r="Q63" s="5"/>
      <c r="R63" s="1"/>
      <c r="S63" s="1">
        <f t="shared" si="6"/>
        <v>12</v>
      </c>
      <c r="T63" s="1">
        <f t="shared" si="7"/>
        <v>8.7078891257995732</v>
      </c>
      <c r="U63" s="1">
        <v>84.8</v>
      </c>
      <c r="V63" s="1">
        <v>91.4</v>
      </c>
      <c r="W63" s="1">
        <v>112.2</v>
      </c>
      <c r="X63" s="1">
        <v>116.6</v>
      </c>
      <c r="Y63" s="1">
        <v>106.6</v>
      </c>
      <c r="Z63" s="1">
        <v>123</v>
      </c>
      <c r="AA63" s="1"/>
      <c r="AB63" s="1">
        <f t="shared" si="19"/>
        <v>124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99</v>
      </c>
      <c r="B64" s="10" t="s">
        <v>30</v>
      </c>
      <c r="C64" s="10">
        <v>45.643999999999998</v>
      </c>
      <c r="D64" s="10">
        <v>7.383</v>
      </c>
      <c r="E64" s="10">
        <v>43.759</v>
      </c>
      <c r="F64" s="10">
        <v>4.1840000000000002</v>
      </c>
      <c r="G64" s="11">
        <v>0</v>
      </c>
      <c r="H64" s="10">
        <v>40</v>
      </c>
      <c r="I64" s="10" t="s">
        <v>45</v>
      </c>
      <c r="J64" s="10">
        <v>47.9</v>
      </c>
      <c r="K64" s="10">
        <f t="shared" si="17"/>
        <v>-4.1409999999999982</v>
      </c>
      <c r="L64" s="10">
        <f t="shared" si="4"/>
        <v>43.759</v>
      </c>
      <c r="M64" s="10"/>
      <c r="N64" s="10"/>
      <c r="O64" s="10">
        <f t="shared" si="5"/>
        <v>8.7517999999999994</v>
      </c>
      <c r="P64" s="12"/>
      <c r="Q64" s="12"/>
      <c r="R64" s="10"/>
      <c r="S64" s="10">
        <f t="shared" si="6"/>
        <v>0.47807308210882338</v>
      </c>
      <c r="T64" s="10">
        <f t="shared" si="7"/>
        <v>0.47807308210882338</v>
      </c>
      <c r="U64" s="10">
        <v>7.7180000000000009</v>
      </c>
      <c r="V64" s="10">
        <v>8.4420000000000002</v>
      </c>
      <c r="W64" s="10">
        <v>8.2823999999999991</v>
      </c>
      <c r="X64" s="10">
        <v>10.1768</v>
      </c>
      <c r="Y64" s="10">
        <v>13.689399999999999</v>
      </c>
      <c r="Z64" s="10">
        <v>13.035399999999999</v>
      </c>
      <c r="AA64" s="10" t="s">
        <v>100</v>
      </c>
      <c r="AB64" s="10">
        <f t="shared" si="19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30</v>
      </c>
      <c r="C65" s="1">
        <v>193.084</v>
      </c>
      <c r="D65" s="1">
        <v>726.15099999999995</v>
      </c>
      <c r="E65" s="1">
        <v>482.88099999999997</v>
      </c>
      <c r="F65" s="1">
        <v>402.53</v>
      </c>
      <c r="G65" s="6">
        <v>1</v>
      </c>
      <c r="H65" s="1">
        <v>40</v>
      </c>
      <c r="I65" s="1" t="s">
        <v>31</v>
      </c>
      <c r="J65" s="1">
        <v>437.46899999999999</v>
      </c>
      <c r="K65" s="1">
        <f t="shared" si="17"/>
        <v>45.411999999999978</v>
      </c>
      <c r="L65" s="1">
        <f t="shared" si="4"/>
        <v>276.31200000000001</v>
      </c>
      <c r="M65" s="1">
        <v>206.56899999999999</v>
      </c>
      <c r="N65" s="1">
        <v>74.327400000000011</v>
      </c>
      <c r="O65" s="1">
        <f t="shared" si="5"/>
        <v>55.2624</v>
      </c>
      <c r="P65" s="5">
        <f>12*O65-N65-F65</f>
        <v>186.29139999999995</v>
      </c>
      <c r="Q65" s="5"/>
      <c r="R65" s="1"/>
      <c r="S65" s="1">
        <f t="shared" si="6"/>
        <v>11.999999999999998</v>
      </c>
      <c r="T65" s="1">
        <f t="shared" si="7"/>
        <v>8.6289665305886096</v>
      </c>
      <c r="U65" s="1">
        <v>48.941400000000002</v>
      </c>
      <c r="V65" s="1">
        <v>55.396800000000013</v>
      </c>
      <c r="W65" s="1">
        <v>63.294600000000017</v>
      </c>
      <c r="X65" s="1">
        <v>52.944200000000002</v>
      </c>
      <c r="Y65" s="1">
        <v>45.045000000000002</v>
      </c>
      <c r="Z65" s="1">
        <v>52.070000000000007</v>
      </c>
      <c r="AA65" s="1"/>
      <c r="AB65" s="1">
        <f t="shared" si="19"/>
        <v>186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102</v>
      </c>
      <c r="B66" s="10" t="s">
        <v>39</v>
      </c>
      <c r="C66" s="10"/>
      <c r="D66" s="10">
        <v>24</v>
      </c>
      <c r="E66" s="10">
        <v>23</v>
      </c>
      <c r="F66" s="10"/>
      <c r="G66" s="11">
        <v>0</v>
      </c>
      <c r="H66" s="10" t="e">
        <v>#N/A</v>
      </c>
      <c r="I66" s="10" t="s">
        <v>45</v>
      </c>
      <c r="J66" s="10">
        <v>27</v>
      </c>
      <c r="K66" s="10">
        <f t="shared" si="17"/>
        <v>-4</v>
      </c>
      <c r="L66" s="10">
        <f t="shared" si="4"/>
        <v>-1</v>
      </c>
      <c r="M66" s="10">
        <v>24</v>
      </c>
      <c r="N66" s="10"/>
      <c r="O66" s="10">
        <f t="shared" si="5"/>
        <v>-0.2</v>
      </c>
      <c r="P66" s="12"/>
      <c r="Q66" s="12"/>
      <c r="R66" s="10"/>
      <c r="S66" s="10">
        <f t="shared" si="6"/>
        <v>0</v>
      </c>
      <c r="T66" s="10">
        <f t="shared" si="7"/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/>
      <c r="AB66" s="10">
        <f t="shared" si="19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103</v>
      </c>
      <c r="B67" s="14" t="s">
        <v>39</v>
      </c>
      <c r="C67" s="14"/>
      <c r="D67" s="14"/>
      <c r="E67" s="14"/>
      <c r="F67" s="14"/>
      <c r="G67" s="15">
        <v>0</v>
      </c>
      <c r="H67" s="14" t="e">
        <v>#N/A</v>
      </c>
      <c r="I67" s="14" t="s">
        <v>31</v>
      </c>
      <c r="J67" s="14"/>
      <c r="K67" s="14">
        <f t="shared" si="17"/>
        <v>0</v>
      </c>
      <c r="L67" s="14">
        <f t="shared" si="4"/>
        <v>0</v>
      </c>
      <c r="M67" s="14"/>
      <c r="N67" s="14"/>
      <c r="O67" s="14">
        <f t="shared" si="5"/>
        <v>0</v>
      </c>
      <c r="P67" s="16"/>
      <c r="Q67" s="16"/>
      <c r="R67" s="14"/>
      <c r="S67" s="14" t="e">
        <f t="shared" si="6"/>
        <v>#DIV/0!</v>
      </c>
      <c r="T67" s="14" t="e">
        <f t="shared" si="7"/>
        <v>#DIV/0!</v>
      </c>
      <c r="U67" s="14">
        <v>0</v>
      </c>
      <c r="V67" s="14">
        <v>0</v>
      </c>
      <c r="W67" s="14">
        <v>0</v>
      </c>
      <c r="X67" s="14">
        <v>6.6</v>
      </c>
      <c r="Y67" s="14">
        <v>7.2</v>
      </c>
      <c r="Z67" s="14">
        <v>0.6</v>
      </c>
      <c r="AA67" s="14" t="s">
        <v>34</v>
      </c>
      <c r="AB67" s="14">
        <f t="shared" si="1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104</v>
      </c>
      <c r="B68" s="14" t="s">
        <v>39</v>
      </c>
      <c r="C68" s="14"/>
      <c r="D68" s="14"/>
      <c r="E68" s="14"/>
      <c r="F68" s="14"/>
      <c r="G68" s="15">
        <v>0</v>
      </c>
      <c r="H68" s="14" t="e">
        <v>#N/A</v>
      </c>
      <c r="I68" s="14" t="s">
        <v>31</v>
      </c>
      <c r="J68" s="14"/>
      <c r="K68" s="14">
        <f t="shared" si="17"/>
        <v>0</v>
      </c>
      <c r="L68" s="14">
        <f t="shared" si="4"/>
        <v>0</v>
      </c>
      <c r="M68" s="14"/>
      <c r="N68" s="14"/>
      <c r="O68" s="14">
        <f t="shared" si="5"/>
        <v>0</v>
      </c>
      <c r="P68" s="16"/>
      <c r="Q68" s="16"/>
      <c r="R68" s="14"/>
      <c r="S68" s="14" t="e">
        <f t="shared" si="6"/>
        <v>#DIV/0!</v>
      </c>
      <c r="T68" s="14" t="e">
        <f t="shared" si="7"/>
        <v>#DIV/0!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 t="s">
        <v>40</v>
      </c>
      <c r="AB68" s="14">
        <f t="shared" si="19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39</v>
      </c>
      <c r="C69" s="1"/>
      <c r="D69" s="1">
        <v>60</v>
      </c>
      <c r="E69" s="1">
        <v>60</v>
      </c>
      <c r="F69" s="1"/>
      <c r="G69" s="6">
        <v>0</v>
      </c>
      <c r="H69" s="1" t="e">
        <v>#N/A</v>
      </c>
      <c r="I69" s="1" t="s">
        <v>31</v>
      </c>
      <c r="J69" s="1">
        <v>63</v>
      </c>
      <c r="K69" s="1">
        <f t="shared" ref="K69:K99" si="22">E69-J69</f>
        <v>-3</v>
      </c>
      <c r="L69" s="1">
        <f t="shared" si="4"/>
        <v>0</v>
      </c>
      <c r="M69" s="1">
        <v>60</v>
      </c>
      <c r="N69" s="1"/>
      <c r="O69" s="1">
        <f t="shared" si="5"/>
        <v>0</v>
      </c>
      <c r="P69" s="5"/>
      <c r="Q69" s="5"/>
      <c r="R69" s="1"/>
      <c r="S69" s="1" t="e">
        <f t="shared" si="6"/>
        <v>#DIV/0!</v>
      </c>
      <c r="T69" s="1" t="e">
        <f t="shared" si="7"/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/>
      <c r="AB69" s="1">
        <f t="shared" si="1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106</v>
      </c>
      <c r="B70" s="14" t="s">
        <v>39</v>
      </c>
      <c r="C70" s="14"/>
      <c r="D70" s="14"/>
      <c r="E70" s="14"/>
      <c r="F70" s="14"/>
      <c r="G70" s="15">
        <v>0</v>
      </c>
      <c r="H70" s="14" t="e">
        <v>#N/A</v>
      </c>
      <c r="I70" s="14" t="s">
        <v>31</v>
      </c>
      <c r="J70" s="14"/>
      <c r="K70" s="14">
        <f t="shared" si="22"/>
        <v>0</v>
      </c>
      <c r="L70" s="14">
        <f t="shared" ref="L70:L106" si="23">E70-M70</f>
        <v>0</v>
      </c>
      <c r="M70" s="14"/>
      <c r="N70" s="14"/>
      <c r="O70" s="14">
        <f t="shared" ref="O70:O106" si="24">L70/5</f>
        <v>0</v>
      </c>
      <c r="P70" s="16"/>
      <c r="Q70" s="16"/>
      <c r="R70" s="14"/>
      <c r="S70" s="14" t="e">
        <f t="shared" ref="S70:S106" si="25">(F70+N70+P70)/O70</f>
        <v>#DIV/0!</v>
      </c>
      <c r="T70" s="14" t="e">
        <f t="shared" ref="T70:T106" si="26">(F70+N70)/O70</f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 t="s">
        <v>40</v>
      </c>
      <c r="AB70" s="14">
        <f t="shared" si="19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39</v>
      </c>
      <c r="C71" s="1">
        <v>427</v>
      </c>
      <c r="D71" s="1">
        <v>914</v>
      </c>
      <c r="E71" s="1">
        <v>731</v>
      </c>
      <c r="F71" s="1">
        <v>585</v>
      </c>
      <c r="G71" s="6">
        <v>0.4</v>
      </c>
      <c r="H71" s="1">
        <v>40</v>
      </c>
      <c r="I71" s="1" t="s">
        <v>31</v>
      </c>
      <c r="J71" s="1">
        <v>724</v>
      </c>
      <c r="K71" s="1">
        <f t="shared" si="22"/>
        <v>7</v>
      </c>
      <c r="L71" s="1">
        <f t="shared" si="23"/>
        <v>341</v>
      </c>
      <c r="M71" s="1">
        <v>390</v>
      </c>
      <c r="N71" s="1"/>
      <c r="O71" s="1">
        <f t="shared" si="24"/>
        <v>68.2</v>
      </c>
      <c r="P71" s="5">
        <f>12*O71-N71-F71</f>
        <v>233.40000000000009</v>
      </c>
      <c r="Q71" s="5"/>
      <c r="R71" s="1"/>
      <c r="S71" s="1">
        <f t="shared" si="25"/>
        <v>12</v>
      </c>
      <c r="T71" s="1">
        <f t="shared" si="26"/>
        <v>8.5777126099706749</v>
      </c>
      <c r="U71" s="1">
        <v>53.8</v>
      </c>
      <c r="V71" s="1">
        <v>65.8</v>
      </c>
      <c r="W71" s="1">
        <v>86.4</v>
      </c>
      <c r="X71" s="1">
        <v>85.2</v>
      </c>
      <c r="Y71" s="1">
        <v>78</v>
      </c>
      <c r="Z71" s="1">
        <v>64.599999999999994</v>
      </c>
      <c r="AA71" s="1"/>
      <c r="AB71" s="1">
        <f t="shared" si="19"/>
        <v>93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108</v>
      </c>
      <c r="B72" s="14" t="s">
        <v>30</v>
      </c>
      <c r="C72" s="14"/>
      <c r="D72" s="14"/>
      <c r="E72" s="14"/>
      <c r="F72" s="14"/>
      <c r="G72" s="15">
        <v>0</v>
      </c>
      <c r="H72" s="14" t="e">
        <v>#N/A</v>
      </c>
      <c r="I72" s="14" t="s">
        <v>31</v>
      </c>
      <c r="J72" s="14"/>
      <c r="K72" s="14">
        <f t="shared" si="22"/>
        <v>0</v>
      </c>
      <c r="L72" s="14">
        <f t="shared" si="23"/>
        <v>0</v>
      </c>
      <c r="M72" s="14"/>
      <c r="N72" s="14"/>
      <c r="O72" s="14">
        <f t="shared" si="24"/>
        <v>0</v>
      </c>
      <c r="P72" s="16"/>
      <c r="Q72" s="16"/>
      <c r="R72" s="14"/>
      <c r="S72" s="14" t="e">
        <f t="shared" si="25"/>
        <v>#DIV/0!</v>
      </c>
      <c r="T72" s="14" t="e">
        <f t="shared" si="26"/>
        <v>#DIV/0!</v>
      </c>
      <c r="U72" s="14">
        <v>0</v>
      </c>
      <c r="V72" s="14">
        <v>0</v>
      </c>
      <c r="W72" s="14">
        <v>0</v>
      </c>
      <c r="X72" s="14">
        <v>4.4596</v>
      </c>
      <c r="Y72" s="14">
        <v>4.7468000000000004</v>
      </c>
      <c r="Z72" s="14">
        <v>0.28720000000000001</v>
      </c>
      <c r="AA72" s="14" t="s">
        <v>34</v>
      </c>
      <c r="AB72" s="14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30</v>
      </c>
      <c r="C73" s="1">
        <v>112.843</v>
      </c>
      <c r="D73" s="1">
        <v>246.25200000000001</v>
      </c>
      <c r="E73" s="1">
        <v>114.514</v>
      </c>
      <c r="F73" s="1">
        <v>219.624</v>
      </c>
      <c r="G73" s="6">
        <v>1</v>
      </c>
      <c r="H73" s="1">
        <v>30</v>
      </c>
      <c r="I73" s="1" t="s">
        <v>31</v>
      </c>
      <c r="J73" s="1">
        <v>123.5</v>
      </c>
      <c r="K73" s="1">
        <f t="shared" si="22"/>
        <v>-8.9860000000000042</v>
      </c>
      <c r="L73" s="1">
        <f t="shared" si="23"/>
        <v>114.514</v>
      </c>
      <c r="M73" s="1"/>
      <c r="N73" s="1"/>
      <c r="O73" s="1">
        <f t="shared" si="24"/>
        <v>22.902799999999999</v>
      </c>
      <c r="P73" s="5">
        <f>11*O73-N73-F73</f>
        <v>32.306799999999981</v>
      </c>
      <c r="Q73" s="5"/>
      <c r="R73" s="1"/>
      <c r="S73" s="1">
        <f t="shared" si="25"/>
        <v>11</v>
      </c>
      <c r="T73" s="1">
        <f t="shared" si="26"/>
        <v>9.5893951831217148</v>
      </c>
      <c r="U73" s="1">
        <v>20.4864</v>
      </c>
      <c r="V73" s="1">
        <v>29.3094</v>
      </c>
      <c r="W73" s="1">
        <v>30.528600000000001</v>
      </c>
      <c r="X73" s="1">
        <v>26.605399999999999</v>
      </c>
      <c r="Y73" s="1">
        <v>25.100200000000001</v>
      </c>
      <c r="Z73" s="1">
        <v>21.290600000000001</v>
      </c>
      <c r="AA73" s="1"/>
      <c r="AB73" s="1">
        <f t="shared" si="19"/>
        <v>32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4" t="s">
        <v>110</v>
      </c>
      <c r="B74" s="14" t="s">
        <v>39</v>
      </c>
      <c r="C74" s="14"/>
      <c r="D74" s="14"/>
      <c r="E74" s="14"/>
      <c r="F74" s="14"/>
      <c r="G74" s="15">
        <v>0</v>
      </c>
      <c r="H74" s="14" t="e">
        <v>#N/A</v>
      </c>
      <c r="I74" s="14" t="s">
        <v>31</v>
      </c>
      <c r="J74" s="14"/>
      <c r="K74" s="14">
        <f t="shared" si="22"/>
        <v>0</v>
      </c>
      <c r="L74" s="14">
        <f t="shared" si="23"/>
        <v>0</v>
      </c>
      <c r="M74" s="14"/>
      <c r="N74" s="14"/>
      <c r="O74" s="14">
        <f t="shared" si="24"/>
        <v>0</v>
      </c>
      <c r="P74" s="16"/>
      <c r="Q74" s="16"/>
      <c r="R74" s="14"/>
      <c r="S74" s="14" t="e">
        <f t="shared" si="25"/>
        <v>#DIV/0!</v>
      </c>
      <c r="T74" s="14" t="e">
        <f t="shared" si="26"/>
        <v>#DIV/0!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 t="s">
        <v>40</v>
      </c>
      <c r="AB74" s="14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30</v>
      </c>
      <c r="C75" s="1">
        <v>115.88200000000001</v>
      </c>
      <c r="D75" s="1">
        <v>126.82599999999999</v>
      </c>
      <c r="E75" s="1">
        <v>91.677999999999997</v>
      </c>
      <c r="F75" s="1">
        <v>137.34</v>
      </c>
      <c r="G75" s="6">
        <v>1</v>
      </c>
      <c r="H75" s="1">
        <v>50</v>
      </c>
      <c r="I75" s="1" t="s">
        <v>31</v>
      </c>
      <c r="J75" s="1">
        <v>90.85</v>
      </c>
      <c r="K75" s="1">
        <f t="shared" si="22"/>
        <v>0.82800000000000296</v>
      </c>
      <c r="L75" s="1">
        <f t="shared" si="23"/>
        <v>91.677999999999997</v>
      </c>
      <c r="M75" s="1"/>
      <c r="N75" s="1"/>
      <c r="O75" s="1">
        <f t="shared" si="24"/>
        <v>18.335599999999999</v>
      </c>
      <c r="P75" s="5">
        <f>12*O75-N75-F75</f>
        <v>82.68719999999999</v>
      </c>
      <c r="Q75" s="5"/>
      <c r="R75" s="1"/>
      <c r="S75" s="1">
        <f t="shared" si="25"/>
        <v>12</v>
      </c>
      <c r="T75" s="1">
        <f t="shared" si="26"/>
        <v>7.490346648050787</v>
      </c>
      <c r="U75" s="1">
        <v>14.3714</v>
      </c>
      <c r="V75" s="1">
        <v>17.7972</v>
      </c>
      <c r="W75" s="1">
        <v>20.8596</v>
      </c>
      <c r="X75" s="1">
        <v>20.8322</v>
      </c>
      <c r="Y75" s="1">
        <v>18.750599999999999</v>
      </c>
      <c r="Z75" s="1">
        <v>16.887</v>
      </c>
      <c r="AA75" s="1"/>
      <c r="AB75" s="1">
        <f t="shared" si="19"/>
        <v>83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4" t="s">
        <v>112</v>
      </c>
      <c r="B76" s="14" t="s">
        <v>30</v>
      </c>
      <c r="C76" s="14">
        <v>17.600000000000001</v>
      </c>
      <c r="D76" s="14"/>
      <c r="E76" s="14">
        <v>5.3920000000000003</v>
      </c>
      <c r="F76" s="14"/>
      <c r="G76" s="15">
        <v>0</v>
      </c>
      <c r="H76" s="14">
        <v>50</v>
      </c>
      <c r="I76" s="14" t="s">
        <v>31</v>
      </c>
      <c r="J76" s="14">
        <v>4.3</v>
      </c>
      <c r="K76" s="14">
        <f t="shared" si="22"/>
        <v>1.0920000000000005</v>
      </c>
      <c r="L76" s="14">
        <f t="shared" si="23"/>
        <v>5.3920000000000003</v>
      </c>
      <c r="M76" s="14"/>
      <c r="N76" s="14"/>
      <c r="O76" s="14">
        <f t="shared" si="24"/>
        <v>1.0784</v>
      </c>
      <c r="P76" s="16"/>
      <c r="Q76" s="16"/>
      <c r="R76" s="14"/>
      <c r="S76" s="14">
        <f t="shared" si="25"/>
        <v>0</v>
      </c>
      <c r="T76" s="14">
        <f t="shared" si="26"/>
        <v>0</v>
      </c>
      <c r="U76" s="14">
        <v>3.5146000000000002</v>
      </c>
      <c r="V76" s="14">
        <v>6.6831999999999994</v>
      </c>
      <c r="W76" s="14">
        <v>4.5182000000000002</v>
      </c>
      <c r="X76" s="14">
        <v>8.9938000000000002</v>
      </c>
      <c r="Y76" s="14">
        <v>8.9974000000000007</v>
      </c>
      <c r="Z76" s="14">
        <v>7.3954000000000004</v>
      </c>
      <c r="AA76" s="14" t="s">
        <v>34</v>
      </c>
      <c r="AB76" s="14">
        <f t="shared" si="1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39</v>
      </c>
      <c r="C77" s="1">
        <v>490</v>
      </c>
      <c r="D77" s="1">
        <v>2161</v>
      </c>
      <c r="E77" s="1">
        <v>1562</v>
      </c>
      <c r="F77" s="1">
        <v>952</v>
      </c>
      <c r="G77" s="6">
        <v>0.4</v>
      </c>
      <c r="H77" s="1">
        <v>40</v>
      </c>
      <c r="I77" s="1" t="s">
        <v>31</v>
      </c>
      <c r="J77" s="1">
        <v>1558</v>
      </c>
      <c r="K77" s="1">
        <f t="shared" si="22"/>
        <v>4</v>
      </c>
      <c r="L77" s="1">
        <f t="shared" si="23"/>
        <v>602</v>
      </c>
      <c r="M77" s="1">
        <v>960</v>
      </c>
      <c r="N77" s="1">
        <v>201.39999999999989</v>
      </c>
      <c r="O77" s="1">
        <f t="shared" si="24"/>
        <v>120.4</v>
      </c>
      <c r="P77" s="5">
        <f t="shared" ref="P77:P78" si="27">12*O77-N77-F77</f>
        <v>291.40000000000032</v>
      </c>
      <c r="Q77" s="5"/>
      <c r="R77" s="1"/>
      <c r="S77" s="1">
        <f t="shared" si="25"/>
        <v>12.000000000000002</v>
      </c>
      <c r="T77" s="1">
        <f t="shared" si="26"/>
        <v>9.5797342192691008</v>
      </c>
      <c r="U77" s="1">
        <v>117.6</v>
      </c>
      <c r="V77" s="1">
        <v>128.19999999999999</v>
      </c>
      <c r="W77" s="1">
        <v>139.6</v>
      </c>
      <c r="X77" s="1">
        <v>124.6</v>
      </c>
      <c r="Y77" s="1">
        <v>111</v>
      </c>
      <c r="Z77" s="1">
        <v>115.8</v>
      </c>
      <c r="AA77" s="1"/>
      <c r="AB77" s="1">
        <f t="shared" si="19"/>
        <v>117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39</v>
      </c>
      <c r="C78" s="1">
        <v>530</v>
      </c>
      <c r="D78" s="1">
        <v>1346</v>
      </c>
      <c r="E78" s="1">
        <v>994</v>
      </c>
      <c r="F78" s="1">
        <v>734</v>
      </c>
      <c r="G78" s="6">
        <v>0.4</v>
      </c>
      <c r="H78" s="1">
        <v>40</v>
      </c>
      <c r="I78" s="1" t="s">
        <v>31</v>
      </c>
      <c r="J78" s="1">
        <v>998</v>
      </c>
      <c r="K78" s="1">
        <f t="shared" si="22"/>
        <v>-4</v>
      </c>
      <c r="L78" s="1">
        <f t="shared" si="23"/>
        <v>514</v>
      </c>
      <c r="M78" s="1">
        <v>480</v>
      </c>
      <c r="N78" s="1">
        <v>292.7</v>
      </c>
      <c r="O78" s="1">
        <f t="shared" si="24"/>
        <v>102.8</v>
      </c>
      <c r="P78" s="5">
        <f t="shared" si="27"/>
        <v>206.89999999999986</v>
      </c>
      <c r="Q78" s="5"/>
      <c r="R78" s="1"/>
      <c r="S78" s="1">
        <f t="shared" si="25"/>
        <v>12</v>
      </c>
      <c r="T78" s="1">
        <f t="shared" si="26"/>
        <v>9.9873540856031138</v>
      </c>
      <c r="U78" s="1">
        <v>103.2</v>
      </c>
      <c r="V78" s="1">
        <v>101.4</v>
      </c>
      <c r="W78" s="1">
        <v>102</v>
      </c>
      <c r="X78" s="1">
        <v>100</v>
      </c>
      <c r="Y78" s="1">
        <v>93</v>
      </c>
      <c r="Z78" s="1">
        <v>104.2</v>
      </c>
      <c r="AA78" s="1"/>
      <c r="AB78" s="1">
        <f t="shared" si="19"/>
        <v>83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4" t="s">
        <v>115</v>
      </c>
      <c r="B79" s="14" t="s">
        <v>39</v>
      </c>
      <c r="C79" s="14"/>
      <c r="D79" s="14"/>
      <c r="E79" s="14"/>
      <c r="F79" s="14"/>
      <c r="G79" s="15">
        <v>0</v>
      </c>
      <c r="H79" s="14" t="e">
        <v>#N/A</v>
      </c>
      <c r="I79" s="14" t="s">
        <v>31</v>
      </c>
      <c r="J79" s="14"/>
      <c r="K79" s="14">
        <f t="shared" si="22"/>
        <v>0</v>
      </c>
      <c r="L79" s="14">
        <f t="shared" si="23"/>
        <v>0</v>
      </c>
      <c r="M79" s="14"/>
      <c r="N79" s="14"/>
      <c r="O79" s="14">
        <f t="shared" si="24"/>
        <v>0</v>
      </c>
      <c r="P79" s="16"/>
      <c r="Q79" s="16"/>
      <c r="R79" s="14"/>
      <c r="S79" s="14" t="e">
        <f t="shared" si="25"/>
        <v>#DIV/0!</v>
      </c>
      <c r="T79" s="14" t="e">
        <f t="shared" si="26"/>
        <v>#DIV/0!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 t="s">
        <v>40</v>
      </c>
      <c r="AB79" s="14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39</v>
      </c>
      <c r="C80" s="1">
        <v>364</v>
      </c>
      <c r="D80" s="1">
        <v>786</v>
      </c>
      <c r="E80" s="1">
        <v>531</v>
      </c>
      <c r="F80" s="1">
        <v>571</v>
      </c>
      <c r="G80" s="6">
        <v>0.4</v>
      </c>
      <c r="H80" s="1">
        <v>40</v>
      </c>
      <c r="I80" s="1" t="s">
        <v>31</v>
      </c>
      <c r="J80" s="1">
        <v>529</v>
      </c>
      <c r="K80" s="1">
        <f t="shared" si="22"/>
        <v>2</v>
      </c>
      <c r="L80" s="1">
        <f t="shared" si="23"/>
        <v>291</v>
      </c>
      <c r="M80" s="1">
        <v>240</v>
      </c>
      <c r="N80" s="1"/>
      <c r="O80" s="1">
        <f t="shared" si="24"/>
        <v>58.2</v>
      </c>
      <c r="P80" s="5">
        <f t="shared" ref="P80:P82" si="28">12*O80-N80-F80</f>
        <v>127.40000000000009</v>
      </c>
      <c r="Q80" s="5"/>
      <c r="R80" s="1"/>
      <c r="S80" s="1">
        <f t="shared" si="25"/>
        <v>12.000000000000002</v>
      </c>
      <c r="T80" s="1">
        <f t="shared" si="26"/>
        <v>9.8109965635738821</v>
      </c>
      <c r="U80" s="1">
        <v>50.514000000000003</v>
      </c>
      <c r="V80" s="1">
        <v>70.8</v>
      </c>
      <c r="W80" s="1">
        <v>75.599999999999994</v>
      </c>
      <c r="X80" s="1">
        <v>64.2</v>
      </c>
      <c r="Y80" s="1">
        <v>68.8</v>
      </c>
      <c r="Z80" s="1">
        <v>65.400000000000006</v>
      </c>
      <c r="AA80" s="1"/>
      <c r="AB80" s="1">
        <f t="shared" si="19"/>
        <v>51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117</v>
      </c>
      <c r="B81" s="1" t="s">
        <v>30</v>
      </c>
      <c r="C81" s="1">
        <v>171.17599999999999</v>
      </c>
      <c r="D81" s="1">
        <v>541.68299999999999</v>
      </c>
      <c r="E81" s="1">
        <v>427.17399999999998</v>
      </c>
      <c r="F81" s="1">
        <v>269.3</v>
      </c>
      <c r="G81" s="6">
        <v>1</v>
      </c>
      <c r="H81" s="1">
        <v>40</v>
      </c>
      <c r="I81" s="1" t="s">
        <v>31</v>
      </c>
      <c r="J81" s="1">
        <v>420.98200000000003</v>
      </c>
      <c r="K81" s="1">
        <f t="shared" si="22"/>
        <v>6.1919999999999504</v>
      </c>
      <c r="L81" s="1">
        <f t="shared" si="23"/>
        <v>121.69199999999995</v>
      </c>
      <c r="M81" s="1">
        <v>305.48200000000003</v>
      </c>
      <c r="N81" s="1"/>
      <c r="O81" s="1">
        <f t="shared" si="24"/>
        <v>24.338399999999989</v>
      </c>
      <c r="P81" s="5">
        <f t="shared" si="28"/>
        <v>22.760799999999847</v>
      </c>
      <c r="Q81" s="5"/>
      <c r="R81" s="1"/>
      <c r="S81" s="1">
        <f t="shared" si="25"/>
        <v>12</v>
      </c>
      <c r="T81" s="1">
        <f t="shared" si="26"/>
        <v>11.064819380074292</v>
      </c>
      <c r="U81" s="1">
        <v>23.53919999999999</v>
      </c>
      <c r="V81" s="1">
        <v>31.16</v>
      </c>
      <c r="W81" s="1">
        <v>34.905999999999999</v>
      </c>
      <c r="X81" s="1">
        <v>31.853000000000002</v>
      </c>
      <c r="Y81" s="1">
        <v>30.24059999999999</v>
      </c>
      <c r="Z81" s="1">
        <v>33.444400000000002</v>
      </c>
      <c r="AA81" s="1"/>
      <c r="AB81" s="1">
        <f t="shared" si="19"/>
        <v>23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30</v>
      </c>
      <c r="C82" s="1">
        <v>310.50900000000001</v>
      </c>
      <c r="D82" s="1">
        <v>324.55500000000001</v>
      </c>
      <c r="E82" s="1">
        <v>415.15899999999999</v>
      </c>
      <c r="F82" s="1">
        <v>205.00399999999999</v>
      </c>
      <c r="G82" s="6">
        <v>1</v>
      </c>
      <c r="H82" s="1">
        <v>40</v>
      </c>
      <c r="I82" s="1" t="s">
        <v>31</v>
      </c>
      <c r="J82" s="1">
        <v>409.71899999999999</v>
      </c>
      <c r="K82" s="1">
        <f t="shared" si="22"/>
        <v>5.4399999999999977</v>
      </c>
      <c r="L82" s="1">
        <f t="shared" si="23"/>
        <v>119.83999999999997</v>
      </c>
      <c r="M82" s="1">
        <v>295.31900000000002</v>
      </c>
      <c r="N82" s="1"/>
      <c r="O82" s="1">
        <f t="shared" si="24"/>
        <v>23.967999999999996</v>
      </c>
      <c r="P82" s="5">
        <f t="shared" si="28"/>
        <v>82.611999999999995</v>
      </c>
      <c r="Q82" s="5"/>
      <c r="R82" s="1"/>
      <c r="S82" s="1">
        <f t="shared" si="25"/>
        <v>12.000000000000002</v>
      </c>
      <c r="T82" s="1">
        <f t="shared" si="26"/>
        <v>8.553237650200268</v>
      </c>
      <c r="U82" s="1">
        <v>21.070999999999991</v>
      </c>
      <c r="V82" s="1">
        <v>13.893800000000001</v>
      </c>
      <c r="W82" s="1">
        <v>16.009599999999999</v>
      </c>
      <c r="X82" s="1">
        <v>32.400599999999997</v>
      </c>
      <c r="Y82" s="1">
        <v>35.441400000000002</v>
      </c>
      <c r="Z82" s="1">
        <v>26.0656</v>
      </c>
      <c r="AA82" s="1"/>
      <c r="AB82" s="1">
        <f t="shared" ref="AB82:AB106" si="29">ROUND(P82*G82,0)</f>
        <v>83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119</v>
      </c>
      <c r="B83" s="14" t="s">
        <v>39</v>
      </c>
      <c r="C83" s="14"/>
      <c r="D83" s="14"/>
      <c r="E83" s="14"/>
      <c r="F83" s="14"/>
      <c r="G83" s="15">
        <v>0</v>
      </c>
      <c r="H83" s="14" t="e">
        <v>#N/A</v>
      </c>
      <c r="I83" s="14" t="s">
        <v>31</v>
      </c>
      <c r="J83" s="14"/>
      <c r="K83" s="14">
        <f t="shared" si="22"/>
        <v>0</v>
      </c>
      <c r="L83" s="14">
        <f t="shared" si="23"/>
        <v>0</v>
      </c>
      <c r="M83" s="14"/>
      <c r="N83" s="14"/>
      <c r="O83" s="14">
        <f t="shared" si="24"/>
        <v>0</v>
      </c>
      <c r="P83" s="16"/>
      <c r="Q83" s="16"/>
      <c r="R83" s="14"/>
      <c r="S83" s="14" t="e">
        <f t="shared" si="25"/>
        <v>#DIV/0!</v>
      </c>
      <c r="T83" s="14" t="e">
        <f t="shared" si="26"/>
        <v>#DIV/0!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 t="s">
        <v>40</v>
      </c>
      <c r="AB83" s="14">
        <f t="shared" si="2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4" t="s">
        <v>120</v>
      </c>
      <c r="B84" s="14" t="s">
        <v>39</v>
      </c>
      <c r="C84" s="14"/>
      <c r="D84" s="14"/>
      <c r="E84" s="14"/>
      <c r="F84" s="14"/>
      <c r="G84" s="15">
        <v>0</v>
      </c>
      <c r="H84" s="14" t="e">
        <v>#N/A</v>
      </c>
      <c r="I84" s="14" t="s">
        <v>31</v>
      </c>
      <c r="J84" s="14"/>
      <c r="K84" s="14">
        <f t="shared" si="22"/>
        <v>0</v>
      </c>
      <c r="L84" s="14">
        <f t="shared" si="23"/>
        <v>0</v>
      </c>
      <c r="M84" s="14"/>
      <c r="N84" s="14"/>
      <c r="O84" s="14">
        <f t="shared" si="24"/>
        <v>0</v>
      </c>
      <c r="P84" s="16"/>
      <c r="Q84" s="16"/>
      <c r="R84" s="14"/>
      <c r="S84" s="14" t="e">
        <f t="shared" si="25"/>
        <v>#DIV/0!</v>
      </c>
      <c r="T84" s="14" t="e">
        <f t="shared" si="26"/>
        <v>#DIV/0!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 t="s">
        <v>40</v>
      </c>
      <c r="AB84" s="14">
        <f t="shared" si="2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4" t="s">
        <v>121</v>
      </c>
      <c r="B85" s="14" t="s">
        <v>39</v>
      </c>
      <c r="C85" s="14"/>
      <c r="D85" s="14"/>
      <c r="E85" s="14"/>
      <c r="F85" s="14"/>
      <c r="G85" s="15">
        <v>0</v>
      </c>
      <c r="H85" s="14" t="e">
        <v>#N/A</v>
      </c>
      <c r="I85" s="14" t="s">
        <v>31</v>
      </c>
      <c r="J85" s="14"/>
      <c r="K85" s="14">
        <f t="shared" si="22"/>
        <v>0</v>
      </c>
      <c r="L85" s="14">
        <f t="shared" si="23"/>
        <v>0</v>
      </c>
      <c r="M85" s="14"/>
      <c r="N85" s="14"/>
      <c r="O85" s="14">
        <f t="shared" si="24"/>
        <v>0</v>
      </c>
      <c r="P85" s="16"/>
      <c r="Q85" s="16"/>
      <c r="R85" s="14"/>
      <c r="S85" s="14" t="e">
        <f t="shared" si="25"/>
        <v>#DIV/0!</v>
      </c>
      <c r="T85" s="14" t="e">
        <f t="shared" si="26"/>
        <v>#DIV/0!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 t="s">
        <v>40</v>
      </c>
      <c r="AB85" s="14">
        <f t="shared" si="2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122</v>
      </c>
      <c r="B86" s="14" t="s">
        <v>39</v>
      </c>
      <c r="C86" s="14"/>
      <c r="D86" s="14"/>
      <c r="E86" s="14"/>
      <c r="F86" s="14"/>
      <c r="G86" s="15">
        <v>0</v>
      </c>
      <c r="H86" s="14" t="e">
        <v>#N/A</v>
      </c>
      <c r="I86" s="14" t="s">
        <v>31</v>
      </c>
      <c r="J86" s="14"/>
      <c r="K86" s="14">
        <f t="shared" si="22"/>
        <v>0</v>
      </c>
      <c r="L86" s="14">
        <f t="shared" si="23"/>
        <v>0</v>
      </c>
      <c r="M86" s="14"/>
      <c r="N86" s="14"/>
      <c r="O86" s="14">
        <f t="shared" si="24"/>
        <v>0</v>
      </c>
      <c r="P86" s="16"/>
      <c r="Q86" s="16"/>
      <c r="R86" s="14"/>
      <c r="S86" s="14" t="e">
        <f t="shared" si="25"/>
        <v>#DIV/0!</v>
      </c>
      <c r="T86" s="14" t="e">
        <f t="shared" si="26"/>
        <v>#DIV/0!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 t="s">
        <v>40</v>
      </c>
      <c r="AB86" s="14">
        <f t="shared" si="2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123</v>
      </c>
      <c r="B87" s="14" t="s">
        <v>39</v>
      </c>
      <c r="C87" s="14"/>
      <c r="D87" s="14"/>
      <c r="E87" s="14"/>
      <c r="F87" s="14"/>
      <c r="G87" s="15">
        <v>0</v>
      </c>
      <c r="H87" s="14" t="e">
        <v>#N/A</v>
      </c>
      <c r="I87" s="14" t="s">
        <v>31</v>
      </c>
      <c r="J87" s="14"/>
      <c r="K87" s="14">
        <f t="shared" si="22"/>
        <v>0</v>
      </c>
      <c r="L87" s="14">
        <f t="shared" si="23"/>
        <v>0</v>
      </c>
      <c r="M87" s="14"/>
      <c r="N87" s="14"/>
      <c r="O87" s="14">
        <f t="shared" si="24"/>
        <v>0</v>
      </c>
      <c r="P87" s="16"/>
      <c r="Q87" s="16"/>
      <c r="R87" s="14"/>
      <c r="S87" s="14" t="e">
        <f t="shared" si="25"/>
        <v>#DIV/0!</v>
      </c>
      <c r="T87" s="14" t="e">
        <f t="shared" si="26"/>
        <v>#DIV/0!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 t="s">
        <v>40</v>
      </c>
      <c r="AB87" s="14">
        <f t="shared" si="2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124</v>
      </c>
      <c r="B88" s="14" t="s">
        <v>39</v>
      </c>
      <c r="C88" s="14"/>
      <c r="D88" s="14"/>
      <c r="E88" s="14"/>
      <c r="F88" s="14"/>
      <c r="G88" s="15">
        <v>0</v>
      </c>
      <c r="H88" s="14" t="e">
        <v>#N/A</v>
      </c>
      <c r="I88" s="14" t="s">
        <v>31</v>
      </c>
      <c r="J88" s="14"/>
      <c r="K88" s="14">
        <f t="shared" si="22"/>
        <v>0</v>
      </c>
      <c r="L88" s="14">
        <f t="shared" si="23"/>
        <v>0</v>
      </c>
      <c r="M88" s="14"/>
      <c r="N88" s="14"/>
      <c r="O88" s="14">
        <f t="shared" si="24"/>
        <v>0</v>
      </c>
      <c r="P88" s="16"/>
      <c r="Q88" s="16"/>
      <c r="R88" s="14"/>
      <c r="S88" s="14" t="e">
        <f t="shared" si="25"/>
        <v>#DIV/0!</v>
      </c>
      <c r="T88" s="14" t="e">
        <f t="shared" si="26"/>
        <v>#DIV/0!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 t="s">
        <v>40</v>
      </c>
      <c r="AB88" s="14">
        <f t="shared" si="2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4" t="s">
        <v>125</v>
      </c>
      <c r="B89" s="14" t="s">
        <v>39</v>
      </c>
      <c r="C89" s="14"/>
      <c r="D89" s="14"/>
      <c r="E89" s="14"/>
      <c r="F89" s="14"/>
      <c r="G89" s="15">
        <v>0</v>
      </c>
      <c r="H89" s="14" t="e">
        <v>#N/A</v>
      </c>
      <c r="I89" s="14" t="s">
        <v>31</v>
      </c>
      <c r="J89" s="14"/>
      <c r="K89" s="14">
        <f t="shared" si="22"/>
        <v>0</v>
      </c>
      <c r="L89" s="14">
        <f t="shared" si="23"/>
        <v>0</v>
      </c>
      <c r="M89" s="14"/>
      <c r="N89" s="14"/>
      <c r="O89" s="14">
        <f t="shared" si="24"/>
        <v>0</v>
      </c>
      <c r="P89" s="16"/>
      <c r="Q89" s="16"/>
      <c r="R89" s="14"/>
      <c r="S89" s="14" t="e">
        <f t="shared" si="25"/>
        <v>#DIV/0!</v>
      </c>
      <c r="T89" s="14" t="e">
        <f t="shared" si="26"/>
        <v>#DIV/0!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 t="s">
        <v>40</v>
      </c>
      <c r="AB89" s="14">
        <f t="shared" si="2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4" t="s">
        <v>126</v>
      </c>
      <c r="B90" s="14" t="s">
        <v>30</v>
      </c>
      <c r="C90" s="14"/>
      <c r="D90" s="14"/>
      <c r="E90" s="14"/>
      <c r="F90" s="14"/>
      <c r="G90" s="15">
        <v>0</v>
      </c>
      <c r="H90" s="14" t="e">
        <v>#N/A</v>
      </c>
      <c r="I90" s="14" t="s">
        <v>31</v>
      </c>
      <c r="J90" s="14"/>
      <c r="K90" s="14">
        <f t="shared" si="22"/>
        <v>0</v>
      </c>
      <c r="L90" s="14">
        <f t="shared" si="23"/>
        <v>0</v>
      </c>
      <c r="M90" s="14"/>
      <c r="N90" s="14"/>
      <c r="O90" s="14">
        <f t="shared" si="24"/>
        <v>0</v>
      </c>
      <c r="P90" s="16"/>
      <c r="Q90" s="16"/>
      <c r="R90" s="14"/>
      <c r="S90" s="14" t="e">
        <f t="shared" si="25"/>
        <v>#DIV/0!</v>
      </c>
      <c r="T90" s="14" t="e">
        <f t="shared" si="26"/>
        <v>#DIV/0!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 t="s">
        <v>40</v>
      </c>
      <c r="AB90" s="14">
        <f t="shared" si="2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4" t="s">
        <v>127</v>
      </c>
      <c r="B91" s="14" t="s">
        <v>30</v>
      </c>
      <c r="C91" s="14"/>
      <c r="D91" s="14">
        <v>303.226</v>
      </c>
      <c r="E91" s="14">
        <v>303.226</v>
      </c>
      <c r="F91" s="14"/>
      <c r="G91" s="15">
        <v>0</v>
      </c>
      <c r="H91" s="14" t="e">
        <v>#N/A</v>
      </c>
      <c r="I91" s="14" t="s">
        <v>31</v>
      </c>
      <c r="J91" s="14">
        <v>304.82600000000002</v>
      </c>
      <c r="K91" s="14">
        <f t="shared" si="22"/>
        <v>-1.6000000000000227</v>
      </c>
      <c r="L91" s="14">
        <f t="shared" si="23"/>
        <v>0</v>
      </c>
      <c r="M91" s="14">
        <v>303.226</v>
      </c>
      <c r="N91" s="14"/>
      <c r="O91" s="14">
        <f t="shared" si="24"/>
        <v>0</v>
      </c>
      <c r="P91" s="16"/>
      <c r="Q91" s="16"/>
      <c r="R91" s="14"/>
      <c r="S91" s="14" t="e">
        <f t="shared" si="25"/>
        <v>#DIV/0!</v>
      </c>
      <c r="T91" s="14" t="e">
        <f t="shared" si="26"/>
        <v>#DIV/0!</v>
      </c>
      <c r="U91" s="14">
        <v>0</v>
      </c>
      <c r="V91" s="14">
        <v>0</v>
      </c>
      <c r="W91" s="14">
        <v>0</v>
      </c>
      <c r="X91" s="14">
        <v>3.0808</v>
      </c>
      <c r="Y91" s="14">
        <v>4.0515999999999996</v>
      </c>
      <c r="Z91" s="14">
        <v>0.97080000000000266</v>
      </c>
      <c r="AA91" s="14" t="s">
        <v>34</v>
      </c>
      <c r="AB91" s="14">
        <f t="shared" si="2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128</v>
      </c>
      <c r="B92" s="1" t="s">
        <v>30</v>
      </c>
      <c r="C92" s="1"/>
      <c r="D92" s="1">
        <v>129.72999999999999</v>
      </c>
      <c r="E92" s="1">
        <v>129.72999999999999</v>
      </c>
      <c r="F92" s="1"/>
      <c r="G92" s="6">
        <v>0</v>
      </c>
      <c r="H92" s="1" t="e">
        <v>#N/A</v>
      </c>
      <c r="I92" s="1" t="s">
        <v>31</v>
      </c>
      <c r="J92" s="1">
        <v>129.72999999999999</v>
      </c>
      <c r="K92" s="1">
        <f t="shared" si="22"/>
        <v>0</v>
      </c>
      <c r="L92" s="1">
        <f t="shared" si="23"/>
        <v>0</v>
      </c>
      <c r="M92" s="1">
        <v>129.72999999999999</v>
      </c>
      <c r="N92" s="1"/>
      <c r="O92" s="1">
        <f t="shared" si="24"/>
        <v>0</v>
      </c>
      <c r="P92" s="5"/>
      <c r="Q92" s="5"/>
      <c r="R92" s="1"/>
      <c r="S92" s="1" t="e">
        <f t="shared" si="25"/>
        <v>#DIV/0!</v>
      </c>
      <c r="T92" s="1" t="e">
        <f t="shared" si="26"/>
        <v>#DIV/0!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/>
      <c r="AB92" s="1">
        <f t="shared" si="2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4" t="s">
        <v>129</v>
      </c>
      <c r="B93" s="14" t="s">
        <v>39</v>
      </c>
      <c r="C93" s="14"/>
      <c r="D93" s="14"/>
      <c r="E93" s="14"/>
      <c r="F93" s="14"/>
      <c r="G93" s="15">
        <v>0</v>
      </c>
      <c r="H93" s="14" t="e">
        <v>#N/A</v>
      </c>
      <c r="I93" s="14" t="s">
        <v>31</v>
      </c>
      <c r="J93" s="14"/>
      <c r="K93" s="14">
        <f t="shared" si="22"/>
        <v>0</v>
      </c>
      <c r="L93" s="14">
        <f t="shared" si="23"/>
        <v>0</v>
      </c>
      <c r="M93" s="14"/>
      <c r="N93" s="14"/>
      <c r="O93" s="14">
        <f t="shared" si="24"/>
        <v>0</v>
      </c>
      <c r="P93" s="16"/>
      <c r="Q93" s="16"/>
      <c r="R93" s="14"/>
      <c r="S93" s="14" t="e">
        <f t="shared" si="25"/>
        <v>#DIV/0!</v>
      </c>
      <c r="T93" s="14" t="e">
        <f t="shared" si="26"/>
        <v>#DIV/0!</v>
      </c>
      <c r="U93" s="14">
        <v>0</v>
      </c>
      <c r="V93" s="14">
        <v>0.2</v>
      </c>
      <c r="W93" s="14">
        <v>0.2</v>
      </c>
      <c r="X93" s="14">
        <v>5.4</v>
      </c>
      <c r="Y93" s="14">
        <v>6.6</v>
      </c>
      <c r="Z93" s="14">
        <v>1.2</v>
      </c>
      <c r="AA93" s="14" t="s">
        <v>34</v>
      </c>
      <c r="AB93" s="14">
        <f t="shared" si="2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130</v>
      </c>
      <c r="B94" s="1" t="s">
        <v>39</v>
      </c>
      <c r="C94" s="1">
        <v>180</v>
      </c>
      <c r="D94" s="1">
        <v>48</v>
      </c>
      <c r="E94" s="1">
        <v>116</v>
      </c>
      <c r="F94" s="1">
        <v>96</v>
      </c>
      <c r="G94" s="6">
        <v>0.35</v>
      </c>
      <c r="H94" s="1">
        <v>45</v>
      </c>
      <c r="I94" s="1" t="s">
        <v>31</v>
      </c>
      <c r="J94" s="1">
        <v>118</v>
      </c>
      <c r="K94" s="1">
        <f t="shared" si="22"/>
        <v>-2</v>
      </c>
      <c r="L94" s="1">
        <f t="shared" si="23"/>
        <v>116</v>
      </c>
      <c r="M94" s="1"/>
      <c r="N94" s="1">
        <v>82.399999999999977</v>
      </c>
      <c r="O94" s="1">
        <f t="shared" si="24"/>
        <v>23.2</v>
      </c>
      <c r="P94" s="5">
        <f>12*O94-N94-F94</f>
        <v>100</v>
      </c>
      <c r="Q94" s="5"/>
      <c r="R94" s="1"/>
      <c r="S94" s="1">
        <f t="shared" si="25"/>
        <v>12</v>
      </c>
      <c r="T94" s="1">
        <f t="shared" si="26"/>
        <v>7.6896551724137927</v>
      </c>
      <c r="U94" s="1">
        <v>19.399999999999999</v>
      </c>
      <c r="V94" s="1">
        <v>9</v>
      </c>
      <c r="W94" s="1">
        <v>12.6</v>
      </c>
      <c r="X94" s="1">
        <v>21</v>
      </c>
      <c r="Y94" s="1">
        <v>22.6</v>
      </c>
      <c r="Z94" s="1">
        <v>19</v>
      </c>
      <c r="AA94" s="1" t="s">
        <v>131</v>
      </c>
      <c r="AB94" s="1">
        <f t="shared" si="29"/>
        <v>35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132</v>
      </c>
      <c r="B95" s="10" t="s">
        <v>30</v>
      </c>
      <c r="C95" s="10"/>
      <c r="D95" s="10">
        <v>304.63799999999998</v>
      </c>
      <c r="E95" s="10">
        <v>304.63799999999998</v>
      </c>
      <c r="F95" s="10"/>
      <c r="G95" s="11">
        <v>0</v>
      </c>
      <c r="H95" s="10" t="e">
        <v>#N/A</v>
      </c>
      <c r="I95" s="10" t="s">
        <v>45</v>
      </c>
      <c r="J95" s="10">
        <v>306.238</v>
      </c>
      <c r="K95" s="10">
        <f t="shared" si="22"/>
        <v>-1.6000000000000227</v>
      </c>
      <c r="L95" s="10">
        <f t="shared" si="23"/>
        <v>0</v>
      </c>
      <c r="M95" s="10">
        <v>304.63799999999998</v>
      </c>
      <c r="N95" s="10"/>
      <c r="O95" s="10">
        <f t="shared" si="24"/>
        <v>0</v>
      </c>
      <c r="P95" s="12"/>
      <c r="Q95" s="12"/>
      <c r="R95" s="10"/>
      <c r="S95" s="10" t="e">
        <f t="shared" si="25"/>
        <v>#DIV/0!</v>
      </c>
      <c r="T95" s="10" t="e">
        <f t="shared" si="26"/>
        <v>#DIV/0!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/>
      <c r="AB95" s="10">
        <f t="shared" si="2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133</v>
      </c>
      <c r="B96" s="10" t="s">
        <v>30</v>
      </c>
      <c r="C96" s="10"/>
      <c r="D96" s="10">
        <v>34.430999999999997</v>
      </c>
      <c r="E96" s="10">
        <v>34.430999999999997</v>
      </c>
      <c r="F96" s="10"/>
      <c r="G96" s="11">
        <v>0</v>
      </c>
      <c r="H96" s="10" t="e">
        <v>#N/A</v>
      </c>
      <c r="I96" s="10" t="s">
        <v>45</v>
      </c>
      <c r="J96" s="10">
        <v>34.430999999999997</v>
      </c>
      <c r="K96" s="10">
        <f t="shared" si="22"/>
        <v>0</v>
      </c>
      <c r="L96" s="10">
        <f t="shared" si="23"/>
        <v>0</v>
      </c>
      <c r="M96" s="10">
        <v>34.430999999999997</v>
      </c>
      <c r="N96" s="10"/>
      <c r="O96" s="10">
        <f t="shared" si="24"/>
        <v>0</v>
      </c>
      <c r="P96" s="12"/>
      <c r="Q96" s="12"/>
      <c r="R96" s="10"/>
      <c r="S96" s="10" t="e">
        <f t="shared" si="25"/>
        <v>#DIV/0!</v>
      </c>
      <c r="T96" s="10" t="e">
        <f t="shared" si="26"/>
        <v>#DIV/0!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/>
      <c r="AB96" s="10">
        <f t="shared" si="2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134</v>
      </c>
      <c r="B97" s="10" t="s">
        <v>39</v>
      </c>
      <c r="C97" s="10"/>
      <c r="D97" s="10">
        <v>84</v>
      </c>
      <c r="E97" s="10">
        <v>84</v>
      </c>
      <c r="F97" s="10"/>
      <c r="G97" s="11">
        <v>0</v>
      </c>
      <c r="H97" s="10" t="e">
        <v>#N/A</v>
      </c>
      <c r="I97" s="10" t="s">
        <v>45</v>
      </c>
      <c r="J97" s="10">
        <v>88</v>
      </c>
      <c r="K97" s="10">
        <f t="shared" si="22"/>
        <v>-4</v>
      </c>
      <c r="L97" s="10">
        <f t="shared" si="23"/>
        <v>0</v>
      </c>
      <c r="M97" s="10">
        <v>84</v>
      </c>
      <c r="N97" s="10"/>
      <c r="O97" s="10">
        <f t="shared" si="24"/>
        <v>0</v>
      </c>
      <c r="P97" s="12"/>
      <c r="Q97" s="12"/>
      <c r="R97" s="10"/>
      <c r="S97" s="10" t="e">
        <f t="shared" si="25"/>
        <v>#DIV/0!</v>
      </c>
      <c r="T97" s="10" t="e">
        <f t="shared" si="26"/>
        <v>#DIV/0!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/>
      <c r="AB97" s="10">
        <f t="shared" si="2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135</v>
      </c>
      <c r="B98" s="1" t="s">
        <v>39</v>
      </c>
      <c r="C98" s="1"/>
      <c r="D98" s="1">
        <v>240</v>
      </c>
      <c r="E98" s="1">
        <v>240</v>
      </c>
      <c r="F98" s="1"/>
      <c r="G98" s="6">
        <v>0</v>
      </c>
      <c r="H98" s="1" t="e">
        <v>#N/A</v>
      </c>
      <c r="I98" s="1" t="s">
        <v>31</v>
      </c>
      <c r="J98" s="1">
        <v>241</v>
      </c>
      <c r="K98" s="1">
        <f t="shared" si="22"/>
        <v>-1</v>
      </c>
      <c r="L98" s="1">
        <f t="shared" si="23"/>
        <v>0</v>
      </c>
      <c r="M98" s="1">
        <v>240</v>
      </c>
      <c r="N98" s="1"/>
      <c r="O98" s="1">
        <f t="shared" si="24"/>
        <v>0</v>
      </c>
      <c r="P98" s="5"/>
      <c r="Q98" s="5"/>
      <c r="R98" s="1"/>
      <c r="S98" s="1" t="e">
        <f t="shared" si="25"/>
        <v>#DIV/0!</v>
      </c>
      <c r="T98" s="1" t="e">
        <f t="shared" si="26"/>
        <v>#DIV/0!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f t="shared" si="2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4" t="s">
        <v>136</v>
      </c>
      <c r="B99" s="14" t="s">
        <v>30</v>
      </c>
      <c r="C99" s="14">
        <v>2.7959999999999998</v>
      </c>
      <c r="D99" s="14"/>
      <c r="E99" s="14">
        <v>2.786</v>
      </c>
      <c r="F99" s="14">
        <v>0.01</v>
      </c>
      <c r="G99" s="15">
        <v>0</v>
      </c>
      <c r="H99" s="14">
        <v>50</v>
      </c>
      <c r="I99" s="14" t="s">
        <v>31</v>
      </c>
      <c r="J99" s="14">
        <v>2.7</v>
      </c>
      <c r="K99" s="14">
        <f t="shared" si="22"/>
        <v>8.5999999999999854E-2</v>
      </c>
      <c r="L99" s="14">
        <f t="shared" si="23"/>
        <v>2.786</v>
      </c>
      <c r="M99" s="14"/>
      <c r="N99" s="14"/>
      <c r="O99" s="14">
        <f t="shared" si="24"/>
        <v>0.55720000000000003</v>
      </c>
      <c r="P99" s="16"/>
      <c r="Q99" s="16"/>
      <c r="R99" s="14"/>
      <c r="S99" s="14">
        <f t="shared" si="25"/>
        <v>1.7946877243359655E-2</v>
      </c>
      <c r="T99" s="14">
        <f t="shared" si="26"/>
        <v>1.7946877243359655E-2</v>
      </c>
      <c r="U99" s="14">
        <v>0.55720000000000003</v>
      </c>
      <c r="V99" s="14">
        <v>1.1180000000000001</v>
      </c>
      <c r="W99" s="14">
        <v>1.1180000000000001</v>
      </c>
      <c r="X99" s="14">
        <v>1.6808000000000001</v>
      </c>
      <c r="Y99" s="14">
        <v>1.9652000000000001</v>
      </c>
      <c r="Z99" s="14">
        <v>1.6828000000000001</v>
      </c>
      <c r="AA99" s="14" t="s">
        <v>34</v>
      </c>
      <c r="AB99" s="14">
        <f t="shared" si="2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137</v>
      </c>
      <c r="B100" s="1" t="s">
        <v>30</v>
      </c>
      <c r="C100" s="1">
        <v>34.725000000000001</v>
      </c>
      <c r="D100" s="1">
        <v>2.859</v>
      </c>
      <c r="E100" s="1">
        <v>37.584000000000003</v>
      </c>
      <c r="F100" s="1"/>
      <c r="G100" s="6">
        <v>1</v>
      </c>
      <c r="H100" s="1" t="e">
        <v>#N/A</v>
      </c>
      <c r="I100" s="1" t="s">
        <v>31</v>
      </c>
      <c r="J100" s="1">
        <v>38.299999999999997</v>
      </c>
      <c r="K100" s="1">
        <f t="shared" ref="K100:K106" si="30">E100-J100</f>
        <v>-0.71599999999999397</v>
      </c>
      <c r="L100" s="1">
        <f t="shared" si="23"/>
        <v>37.584000000000003</v>
      </c>
      <c r="M100" s="1"/>
      <c r="N100" s="1">
        <v>52.617600000000003</v>
      </c>
      <c r="O100" s="1">
        <f t="shared" si="24"/>
        <v>7.5168000000000008</v>
      </c>
      <c r="P100" s="5">
        <f t="shared" ref="P100:P101" si="31">12*O100-N100-F100</f>
        <v>37.58400000000001</v>
      </c>
      <c r="Q100" s="5"/>
      <c r="R100" s="1"/>
      <c r="S100" s="1">
        <f t="shared" si="25"/>
        <v>12</v>
      </c>
      <c r="T100" s="1">
        <f t="shared" si="26"/>
        <v>7</v>
      </c>
      <c r="U100" s="1">
        <v>7.5168000000000008</v>
      </c>
      <c r="V100" s="1">
        <v>0</v>
      </c>
      <c r="W100" s="1">
        <v>0.28960000000000002</v>
      </c>
      <c r="X100" s="1">
        <v>2.0247999999999999</v>
      </c>
      <c r="Y100" s="1">
        <v>2.6008</v>
      </c>
      <c r="Z100" s="1">
        <v>9.8431999999999995</v>
      </c>
      <c r="AA100" s="1" t="s">
        <v>138</v>
      </c>
      <c r="AB100" s="1">
        <f t="shared" si="29"/>
        <v>38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139</v>
      </c>
      <c r="B101" s="1" t="s">
        <v>30</v>
      </c>
      <c r="C101" s="1">
        <v>143.49</v>
      </c>
      <c r="D101" s="1">
        <v>54.048000000000002</v>
      </c>
      <c r="E101" s="1">
        <v>133.738</v>
      </c>
      <c r="F101" s="1">
        <v>43.566000000000003</v>
      </c>
      <c r="G101" s="6">
        <v>1</v>
      </c>
      <c r="H101" s="1" t="e">
        <v>#N/A</v>
      </c>
      <c r="I101" s="1" t="s">
        <v>31</v>
      </c>
      <c r="J101" s="1">
        <v>125.7</v>
      </c>
      <c r="K101" s="1">
        <f t="shared" si="30"/>
        <v>8.0379999999999967</v>
      </c>
      <c r="L101" s="1">
        <f t="shared" si="23"/>
        <v>133.738</v>
      </c>
      <c r="M101" s="1"/>
      <c r="N101" s="1">
        <v>193.34399999999999</v>
      </c>
      <c r="O101" s="1">
        <f t="shared" si="24"/>
        <v>26.747599999999998</v>
      </c>
      <c r="P101" s="5">
        <f t="shared" si="31"/>
        <v>84.061199999999957</v>
      </c>
      <c r="Q101" s="5"/>
      <c r="R101" s="1"/>
      <c r="S101" s="1">
        <f t="shared" si="25"/>
        <v>11.999999999999998</v>
      </c>
      <c r="T101" s="1">
        <f t="shared" si="26"/>
        <v>8.8572432666856091</v>
      </c>
      <c r="U101" s="1">
        <v>26.058800000000002</v>
      </c>
      <c r="V101" s="1">
        <v>5.5048000000000004</v>
      </c>
      <c r="W101" s="1">
        <v>2.6063999999999998</v>
      </c>
      <c r="X101" s="1">
        <v>6.0301999999999998</v>
      </c>
      <c r="Y101" s="1">
        <v>5.1698000000000004</v>
      </c>
      <c r="Z101" s="1">
        <v>7.7797999999999998</v>
      </c>
      <c r="AA101" s="1" t="s">
        <v>138</v>
      </c>
      <c r="AB101" s="1">
        <f t="shared" si="29"/>
        <v>84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140</v>
      </c>
      <c r="B102" s="1" t="s">
        <v>30</v>
      </c>
      <c r="C102" s="1">
        <v>62.384999999999998</v>
      </c>
      <c r="D102" s="1"/>
      <c r="E102" s="1">
        <v>34.799999999999997</v>
      </c>
      <c r="F102" s="1"/>
      <c r="G102" s="6">
        <v>0</v>
      </c>
      <c r="H102" s="1" t="e">
        <v>#N/A</v>
      </c>
      <c r="I102" s="1" t="s">
        <v>31</v>
      </c>
      <c r="J102" s="1">
        <v>35.200000000000003</v>
      </c>
      <c r="K102" s="1">
        <f t="shared" si="30"/>
        <v>-0.40000000000000568</v>
      </c>
      <c r="L102" s="1">
        <f t="shared" si="23"/>
        <v>34.799999999999997</v>
      </c>
      <c r="M102" s="1"/>
      <c r="N102" s="1"/>
      <c r="O102" s="1">
        <f t="shared" si="24"/>
        <v>6.9599999999999991</v>
      </c>
      <c r="P102" s="5"/>
      <c r="Q102" s="5"/>
      <c r="R102" s="1"/>
      <c r="S102" s="1">
        <f t="shared" si="25"/>
        <v>0</v>
      </c>
      <c r="T102" s="1">
        <f t="shared" si="26"/>
        <v>0</v>
      </c>
      <c r="U102" s="1">
        <v>11.599600000000001</v>
      </c>
      <c r="V102" s="1">
        <v>6.0936000000000003</v>
      </c>
      <c r="W102" s="1">
        <v>2.5952000000000002</v>
      </c>
      <c r="X102" s="1">
        <v>4.2252000000000001</v>
      </c>
      <c r="Y102" s="1">
        <v>3.3723999999999998</v>
      </c>
      <c r="Z102" s="1">
        <v>9.2408000000000001</v>
      </c>
      <c r="AA102" s="1"/>
      <c r="AB102" s="1">
        <f t="shared" si="29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141</v>
      </c>
      <c r="B103" s="1" t="s">
        <v>39</v>
      </c>
      <c r="C103" s="1">
        <v>40</v>
      </c>
      <c r="D103" s="1"/>
      <c r="E103" s="1">
        <v>40</v>
      </c>
      <c r="F103" s="1"/>
      <c r="G103" s="6">
        <v>0.4</v>
      </c>
      <c r="H103" s="1" t="e">
        <v>#N/A</v>
      </c>
      <c r="I103" s="1" t="s">
        <v>31</v>
      </c>
      <c r="J103" s="1">
        <v>46</v>
      </c>
      <c r="K103" s="1">
        <f t="shared" si="30"/>
        <v>-6</v>
      </c>
      <c r="L103" s="1">
        <f t="shared" si="23"/>
        <v>40</v>
      </c>
      <c r="M103" s="1"/>
      <c r="N103" s="1">
        <v>56</v>
      </c>
      <c r="O103" s="1">
        <f t="shared" si="24"/>
        <v>8</v>
      </c>
      <c r="P103" s="5">
        <f>12*O103-N103-F103</f>
        <v>40</v>
      </c>
      <c r="Q103" s="5"/>
      <c r="R103" s="1"/>
      <c r="S103" s="1">
        <f t="shared" si="25"/>
        <v>12</v>
      </c>
      <c r="T103" s="1">
        <f t="shared" si="26"/>
        <v>7</v>
      </c>
      <c r="U103" s="1">
        <v>8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 t="s">
        <v>142</v>
      </c>
      <c r="AB103" s="1">
        <f t="shared" si="29"/>
        <v>16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0" t="s">
        <v>143</v>
      </c>
      <c r="B104" s="10" t="s">
        <v>30</v>
      </c>
      <c r="C104" s="10">
        <v>92.34</v>
      </c>
      <c r="D104" s="10">
        <v>0.98799999999999999</v>
      </c>
      <c r="E104" s="10">
        <v>23.038</v>
      </c>
      <c r="F104" s="10">
        <v>61.667999999999999</v>
      </c>
      <c r="G104" s="11">
        <v>0</v>
      </c>
      <c r="H104" s="10" t="e">
        <v>#N/A</v>
      </c>
      <c r="I104" s="10" t="s">
        <v>45</v>
      </c>
      <c r="J104" s="10">
        <v>24.9</v>
      </c>
      <c r="K104" s="10">
        <f t="shared" si="30"/>
        <v>-1.8619999999999983</v>
      </c>
      <c r="L104" s="10">
        <f t="shared" si="23"/>
        <v>23.038</v>
      </c>
      <c r="M104" s="10"/>
      <c r="N104" s="10"/>
      <c r="O104" s="10">
        <f t="shared" si="24"/>
        <v>4.6075999999999997</v>
      </c>
      <c r="P104" s="12"/>
      <c r="Q104" s="12"/>
      <c r="R104" s="10"/>
      <c r="S104" s="10">
        <f t="shared" si="25"/>
        <v>13.383974303324942</v>
      </c>
      <c r="T104" s="10">
        <f t="shared" si="26"/>
        <v>13.383974303324942</v>
      </c>
      <c r="U104" s="10">
        <v>4.3259999999999996</v>
      </c>
      <c r="V104" s="10">
        <v>1.7243999999999999</v>
      </c>
      <c r="W104" s="10">
        <v>0</v>
      </c>
      <c r="X104" s="10">
        <v>0</v>
      </c>
      <c r="Y104" s="10">
        <v>0</v>
      </c>
      <c r="Z104" s="10">
        <v>0</v>
      </c>
      <c r="AA104" s="13" t="s">
        <v>148</v>
      </c>
      <c r="AB104" s="10">
        <f t="shared" si="2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144</v>
      </c>
      <c r="B105" s="1" t="s">
        <v>39</v>
      </c>
      <c r="C105" s="1"/>
      <c r="D105" s="1">
        <v>20</v>
      </c>
      <c r="E105" s="1"/>
      <c r="F105" s="1">
        <v>20</v>
      </c>
      <c r="G105" s="6">
        <v>0.4</v>
      </c>
      <c r="H105" s="1" t="e">
        <v>#N/A</v>
      </c>
      <c r="I105" s="1" t="s">
        <v>31</v>
      </c>
      <c r="J105" s="1"/>
      <c r="K105" s="1">
        <f t="shared" si="30"/>
        <v>0</v>
      </c>
      <c r="L105" s="1">
        <f t="shared" si="23"/>
        <v>0</v>
      </c>
      <c r="M105" s="1"/>
      <c r="N105" s="1"/>
      <c r="O105" s="1">
        <f t="shared" si="24"/>
        <v>0</v>
      </c>
      <c r="P105" s="5"/>
      <c r="Q105" s="5"/>
      <c r="R105" s="1"/>
      <c r="S105" s="1" t="e">
        <f t="shared" si="25"/>
        <v>#DIV/0!</v>
      </c>
      <c r="T105" s="1" t="e">
        <f t="shared" si="26"/>
        <v>#DIV/0!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 t="s">
        <v>142</v>
      </c>
      <c r="AB105" s="1">
        <f t="shared" si="2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4" t="s">
        <v>145</v>
      </c>
      <c r="B106" s="14" t="s">
        <v>30</v>
      </c>
      <c r="C106" s="14"/>
      <c r="D106" s="14"/>
      <c r="E106" s="14"/>
      <c r="F106" s="14"/>
      <c r="G106" s="15">
        <v>0</v>
      </c>
      <c r="H106" s="14">
        <v>40</v>
      </c>
      <c r="I106" s="14" t="s">
        <v>31</v>
      </c>
      <c r="J106" s="14"/>
      <c r="K106" s="14">
        <f t="shared" si="30"/>
        <v>0</v>
      </c>
      <c r="L106" s="14">
        <f t="shared" si="23"/>
        <v>0</v>
      </c>
      <c r="M106" s="14"/>
      <c r="N106" s="14"/>
      <c r="O106" s="14">
        <f t="shared" si="24"/>
        <v>0</v>
      </c>
      <c r="P106" s="16"/>
      <c r="Q106" s="16"/>
      <c r="R106" s="14"/>
      <c r="S106" s="14" t="e">
        <f t="shared" si="25"/>
        <v>#DIV/0!</v>
      </c>
      <c r="T106" s="14" t="e">
        <f t="shared" si="26"/>
        <v>#DIV/0!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 t="s">
        <v>55</v>
      </c>
      <c r="AB106" s="14">
        <f t="shared" si="29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106" xr:uid="{F04D2373-A50F-4057-B9F6-D47D2D89546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2024-04-04T12:39:40Z</dcterms:created>
  <dcterms:modified xsi:type="dcterms:W3CDTF">2024-04-05T09:16:06Z</dcterms:modified>
</cp:coreProperties>
</file>