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4,24 ПОКОМ КИ филиалы\"/>
    </mc:Choice>
  </mc:AlternateContent>
  <xr:revisionPtr revIDLastSave="0" documentId="13_ncr:1_{0B2DC748-49DD-41A2-8D75-67DCFBE93D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6" i="1"/>
  <c r="F109" i="1" l="1"/>
  <c r="E109" i="1"/>
  <c r="F91" i="1"/>
  <c r="E91" i="1"/>
  <c r="F90" i="1"/>
  <c r="E86" i="1"/>
  <c r="F84" i="1"/>
  <c r="E84" i="1"/>
  <c r="F15" i="1"/>
  <c r="E15" i="1"/>
  <c r="E12" i="1"/>
  <c r="E11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 s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P34" i="1" s="1"/>
  <c r="O35" i="1"/>
  <c r="O36" i="1"/>
  <c r="O37" i="1"/>
  <c r="O38" i="1"/>
  <c r="P38" i="1" s="1"/>
  <c r="O39" i="1"/>
  <c r="O40" i="1"/>
  <c r="O41" i="1"/>
  <c r="O42" i="1"/>
  <c r="O43" i="1"/>
  <c r="O44" i="1"/>
  <c r="P44" i="1" s="1"/>
  <c r="O45" i="1"/>
  <c r="O46" i="1"/>
  <c r="O47" i="1"/>
  <c r="O48" i="1"/>
  <c r="O49" i="1"/>
  <c r="P49" i="1" s="1"/>
  <c r="O50" i="1"/>
  <c r="O51" i="1"/>
  <c r="O52" i="1"/>
  <c r="P52" i="1" s="1"/>
  <c r="O53" i="1"/>
  <c r="O54" i="1"/>
  <c r="P54" i="1" s="1"/>
  <c r="O55" i="1"/>
  <c r="P55" i="1" s="1"/>
  <c r="O56" i="1"/>
  <c r="O57" i="1"/>
  <c r="P57" i="1" s="1"/>
  <c r="O58" i="1"/>
  <c r="O59" i="1"/>
  <c r="O60" i="1"/>
  <c r="O61" i="1"/>
  <c r="P61" i="1" s="1"/>
  <c r="O62" i="1"/>
  <c r="O63" i="1"/>
  <c r="O64" i="1"/>
  <c r="O65" i="1"/>
  <c r="O66" i="1"/>
  <c r="P66" i="1" s="1"/>
  <c r="O67" i="1"/>
  <c r="O68" i="1"/>
  <c r="O69" i="1"/>
  <c r="O70" i="1"/>
  <c r="O71" i="1"/>
  <c r="O72" i="1"/>
  <c r="O73" i="1"/>
  <c r="P73" i="1" s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92" i="1" s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P115" i="1" s="1"/>
  <c r="O116" i="1"/>
  <c r="O117" i="1"/>
  <c r="P117" i="1" s="1"/>
  <c r="O118" i="1"/>
  <c r="O119" i="1"/>
  <c r="O120" i="1"/>
  <c r="O6" i="1"/>
  <c r="P119" i="1" l="1"/>
  <c r="S6" i="1"/>
  <c r="T6" i="1"/>
  <c r="T119" i="1"/>
  <c r="S119" i="1"/>
  <c r="T117" i="1"/>
  <c r="S117" i="1"/>
  <c r="T115" i="1"/>
  <c r="S115" i="1"/>
  <c r="T113" i="1"/>
  <c r="S113" i="1"/>
  <c r="T111" i="1"/>
  <c r="S111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120" i="1"/>
  <c r="S120" i="1"/>
  <c r="T118" i="1"/>
  <c r="S118" i="1"/>
  <c r="T116" i="1"/>
  <c r="S116" i="1"/>
  <c r="T114" i="1"/>
  <c r="S114" i="1"/>
  <c r="T112" i="1"/>
  <c r="S112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5" i="1" l="1"/>
  <c r="P5" i="1"/>
  <c r="K5" i="1"/>
</calcChain>
</file>

<file path=xl/sharedStrings.xml><?xml version="1.0" encoding="utf-8"?>
<sst xmlns="http://schemas.openxmlformats.org/spreadsheetml/2006/main" count="445" uniqueCount="186">
  <si>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</si>
  <si>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</si>
  <si>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</si>
  <si>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</si>
  <si>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</si>
  <si>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</si>
  <si>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</si>
  <si>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</si>
  <si>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</si>
  <si>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</si>
  <si>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</si>
  <si>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</si>
  <si>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</si>
  <si>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</si>
  <si>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</si>
  <si>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</si>
  <si>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</si>
  <si>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</si>
  <si>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</si>
  <si>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</si>
  <si>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</si>
  <si>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</si>
  <si>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</si>
  <si>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10,04,</t>
  </si>
  <si>
    <t>04,04,</t>
  </si>
  <si>
    <t>03,04,</t>
  </si>
  <si>
    <t>28,03,</t>
  </si>
  <si>
    <t>27,03,</t>
  </si>
  <si>
    <t>21,03,</t>
  </si>
  <si>
    <t>20,03,</t>
  </si>
  <si>
    <t>005  Колбаса Докторская ГОСТ, Вязанка вектор,ВЕС. ПОКОМ</t>
  </si>
  <si>
    <t>кг</t>
  </si>
  <si>
    <t>в матрице</t>
  </si>
  <si>
    <t>необходимо увеличить продажи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</si>
  <si>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</si>
  <si>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</si>
  <si>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</si>
  <si>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</si>
  <si>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</si>
  <si>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</si>
  <si>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</si>
  <si>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</si>
  <si>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</si>
  <si>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</si>
  <si>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</si>
  <si>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</si>
  <si>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</si>
  <si>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</si>
  <si>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нужно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</si>
  <si>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</si>
  <si>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</si>
  <si>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</si>
  <si>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</si>
  <si>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</si>
  <si>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</si>
  <si>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</si>
  <si>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</si>
  <si>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</si>
  <si>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</si>
  <si>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</si>
  <si>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</si>
  <si>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</si>
  <si>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</si>
  <si>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</si>
  <si>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</si>
  <si>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</si>
  <si>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</si>
  <si>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</si>
  <si>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</si>
  <si>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</si>
  <si>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</si>
  <si>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</si>
  <si>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</si>
  <si>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</si>
  <si>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</si>
  <si>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</si>
  <si>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</si>
  <si>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</si>
  <si>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</si>
  <si>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</si>
  <si>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</si>
  <si>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</si>
  <si>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</si>
  <si>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</si>
  <si>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</si>
  <si>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</si>
  <si>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</si>
  <si>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</si>
  <si>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</si>
  <si>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</si>
  <si>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</si>
  <si>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</si>
  <si>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</si>
  <si>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</si>
  <si>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</si>
  <si>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</si>
  <si>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</si>
  <si>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</si>
  <si>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</si>
  <si>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</si>
  <si>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</si>
  <si>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</si>
  <si>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</si>
  <si>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</si>
  <si>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</si>
  <si>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</si>
  <si>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</si>
  <si>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</si>
  <si>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</si>
  <si>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</si>
  <si>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</si>
  <si>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</si>
  <si>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</si>
  <si>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</si>
  <si>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</si>
  <si>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</si>
  <si>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</si>
  <si>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</si>
  <si>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</si>
  <si>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</si>
  <si>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</si>
  <si>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</si>
  <si>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</si>
  <si>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</si>
  <si>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</si>
  <si>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</si>
  <si>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</si>
  <si>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</si>
  <si>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431 / необходимо увеличить продажи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</si>
  <si>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</si>
  <si>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</si>
  <si>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</si>
  <si>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</si>
  <si>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</si>
  <si>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</si>
  <si>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</si>
  <si>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то же что 399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</si>
  <si>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</si>
  <si>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</si>
  <si>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</si>
  <si>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</si>
  <si>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</si>
  <si>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</si>
  <si>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 / необходимо увеличить продажи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</si>
  <si>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</si>
  <si>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</si>
  <si>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</si>
  <si>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</si>
  <si>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</si>
  <si>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ошибка завода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</si>
  <si>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</si>
  <si>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</si>
  <si>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</si>
  <si>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</si>
  <si>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</si>
  <si>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</si>
  <si>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</si>
  <si>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</si>
  <si>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 / нужно увеличить продажи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</si>
  <si>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</si>
  <si>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</si>
  <si>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то же что 222 / нужно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</si>
  <si>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</si>
  <si>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</si>
  <si>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</si>
  <si>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</si>
  <si>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</si>
  <si>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</si>
  <si>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 / необходимо увеличить продажи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</si>
  <si>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</si>
  <si>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</si>
  <si>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</si>
  <si>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</si>
  <si>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</si>
  <si>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</si>
  <si>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</si>
  <si>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</si>
  <si>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</si>
  <si>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</si>
  <si>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 заказ Фомин</t>
  </si>
  <si>
    <t>486 Колбаса Стародворская ТМ Стародворье со шпиком в оболочке полиамид. ВЕС  Поком</t>
  </si>
  <si>
    <t>перемещение / нужно увеличить продажи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</si>
  <si>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</si>
  <si>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</si>
  <si>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заказ</t>
  </si>
  <si>
    <t>13,04,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</si>
</sst>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5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42578125" customWidth="1"/>
    <col min="3" max="6" width="7.140625" customWidth="1"/>
    <col min="7" max="7" width="5.42578125" style="8" customWidth="1"/>
    <col min="8" max="8" width="5.42578125" customWidth="1"/>
    <col min="9" max="9" width="13.42578125" customWidth="1"/>
    <col min="10" max="11" width="6.5703125" customWidth="1"/>
    <col min="12" max="13" width="1" customWidth="1"/>
    <col min="14" max="17" width="6.42578125" customWidth="1"/>
    <col min="18" max="18" width="22.140625" customWidth="1"/>
    <col min="19" max="20" width="5" customWidth="1"/>
    <col min="21" max="26" width="6.42578125" customWidth="1"/>
    <col min="27" max="27" width="27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184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185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13018.609000000002</v>
      </c>
      <c r="F5" s="4">
        <f>SUM(F6:F500)</f>
        <v>28599.265999999996</v>
      </c>
      <c r="G5" s="6"/>
      <c r="H5" s="1"/>
      <c r="I5" s="1"/>
      <c r="J5" s="4">
        <f t="shared" ref="J5:Q5" si="0">SUM(J6:J500)</f>
        <v>13004.452999999998</v>
      </c>
      <c r="K5" s="4">
        <f t="shared" si="0"/>
        <v>14.155999999999946</v>
      </c>
      <c r="L5" s="4">
        <f t="shared" si="0"/>
        <v>0</v>
      </c>
      <c r="M5" s="4">
        <f t="shared" si="0"/>
        <v>0</v>
      </c>
      <c r="N5" s="4">
        <f t="shared" si="0"/>
        <v>2305.5470000000009</v>
      </c>
      <c r="O5" s="4">
        <f t="shared" si="0"/>
        <v>2603.7217999999984</v>
      </c>
      <c r="P5" s="4">
        <f t="shared" si="0"/>
        <v>1243.835</v>
      </c>
      <c r="Q5" s="4">
        <f t="shared" si="0"/>
        <v>0</v>
      </c>
      <c r="R5" s="1"/>
      <c r="S5" s="1"/>
      <c r="T5" s="1"/>
      <c r="U5" s="4">
        <f t="shared" ref="U5:Z5" si="1">SUM(U6:U500)</f>
        <v>3255.2868000000008</v>
      </c>
      <c r="V5" s="4">
        <f t="shared" si="1"/>
        <v>3356.0462000000002</v>
      </c>
      <c r="W5" s="4">
        <f t="shared" si="1"/>
        <v>3621.7328000000016</v>
      </c>
      <c r="X5" s="4">
        <f t="shared" si="1"/>
        <v>3582.1865999999995</v>
      </c>
      <c r="Y5" s="4">
        <f t="shared" si="1"/>
        <v>3437.612599999999</v>
      </c>
      <c r="Z5" s="4">
        <f t="shared" si="1"/>
        <v>3516.5737999999988</v>
      </c>
      <c r="AA5" s="1"/>
      <c r="AB5" s="4">
        <f>SUM(AB6:AB500)</f>
        <v>781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156.55500000000001</v>
      </c>
      <c r="D6" s="1">
        <v>185.75</v>
      </c>
      <c r="E6" s="1">
        <v>59.13</v>
      </c>
      <c r="F6" s="1">
        <v>270.80500000000001</v>
      </c>
      <c r="G6" s="6">
        <v>1</v>
      </c>
      <c r="H6" s="1">
        <v>50</v>
      </c>
      <c r="I6" s="1" t="s">
        <v>32</v>
      </c>
      <c r="J6" s="1">
        <v>58.584000000000003</v>
      </c>
      <c r="K6" s="1">
        <f t="shared" ref="K6:K37" si="2">E6-J6</f>
        <v>0.54599999999999937</v>
      </c>
      <c r="L6" s="1"/>
      <c r="M6" s="1"/>
      <c r="N6" s="1"/>
      <c r="O6" s="1">
        <f>E6/5</f>
        <v>11.826000000000001</v>
      </c>
      <c r="P6" s="5"/>
      <c r="Q6" s="5"/>
      <c r="R6" s="1"/>
      <c r="S6" s="1">
        <f>(F6+N6+P6)/O6</f>
        <v>22.899120581768983</v>
      </c>
      <c r="T6" s="1">
        <f>(F6+N6)/O6</f>
        <v>22.899120581768983</v>
      </c>
      <c r="U6" s="1">
        <v>11.7064</v>
      </c>
      <c r="V6" s="1">
        <v>14.088200000000001</v>
      </c>
      <c r="W6" s="1">
        <v>26.298400000000001</v>
      </c>
      <c r="X6" s="1">
        <v>25.0656</v>
      </c>
      <c r="Y6" s="1">
        <v>22.136399999999998</v>
      </c>
      <c r="Z6" s="1">
        <v>21.264600000000002</v>
      </c>
      <c r="AA6" s="17" t="s">
        <v>33</v>
      </c>
      <c r="AB6" s="1">
        <f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31</v>
      </c>
      <c r="C7" s="1"/>
      <c r="D7" s="1">
        <v>71.997</v>
      </c>
      <c r="E7" s="1">
        <v>12.526</v>
      </c>
      <c r="F7" s="1">
        <v>59.470999999999997</v>
      </c>
      <c r="G7" s="6">
        <v>1</v>
      </c>
      <c r="H7" s="1">
        <v>30</v>
      </c>
      <c r="I7" s="1" t="s">
        <v>35</v>
      </c>
      <c r="J7" s="1">
        <v>12.256</v>
      </c>
      <c r="K7" s="1">
        <f t="shared" si="2"/>
        <v>0.26999999999999957</v>
      </c>
      <c r="L7" s="1"/>
      <c r="M7" s="1"/>
      <c r="N7" s="1"/>
      <c r="O7" s="1">
        <f t="shared" ref="O7:O70" si="3">E7/5</f>
        <v>2.5051999999999999</v>
      </c>
      <c r="P7" s="5"/>
      <c r="Q7" s="5"/>
      <c r="R7" s="1"/>
      <c r="S7" s="1">
        <f t="shared" ref="S7:S70" si="4">(F7+N7+P7)/O7</f>
        <v>23.739022832508383</v>
      </c>
      <c r="T7" s="1">
        <f t="shared" ref="T7:T70" si="5">(F7+N7)/O7</f>
        <v>23.739022832508383</v>
      </c>
      <c r="U7" s="1">
        <v>0</v>
      </c>
      <c r="V7" s="1">
        <v>0</v>
      </c>
      <c r="W7" s="1">
        <v>4.8524000000000003</v>
      </c>
      <c r="X7" s="1">
        <v>6.6489999999999991</v>
      </c>
      <c r="Y7" s="1">
        <v>1.7966</v>
      </c>
      <c r="Z7" s="1">
        <v>0</v>
      </c>
      <c r="AA7" s="1"/>
      <c r="AB7" s="1">
        <f t="shared" ref="AB7:AB70" si="6"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31</v>
      </c>
      <c r="C8" s="1">
        <v>116.003</v>
      </c>
      <c r="D8" s="1">
        <v>53.54</v>
      </c>
      <c r="E8" s="1">
        <v>44.021999999999998</v>
      </c>
      <c r="F8" s="1">
        <v>105.315</v>
      </c>
      <c r="G8" s="6">
        <v>1</v>
      </c>
      <c r="H8" s="1">
        <v>45</v>
      </c>
      <c r="I8" s="1" t="s">
        <v>32</v>
      </c>
      <c r="J8" s="1">
        <v>47.887999999999998</v>
      </c>
      <c r="K8" s="1">
        <f t="shared" si="2"/>
        <v>-3.8659999999999997</v>
      </c>
      <c r="L8" s="1"/>
      <c r="M8" s="1"/>
      <c r="N8" s="1"/>
      <c r="O8" s="1">
        <f t="shared" si="3"/>
        <v>8.8043999999999993</v>
      </c>
      <c r="P8" s="5"/>
      <c r="Q8" s="5"/>
      <c r="R8" s="1"/>
      <c r="S8" s="1">
        <f t="shared" si="4"/>
        <v>11.96163281995366</v>
      </c>
      <c r="T8" s="1">
        <f t="shared" si="5"/>
        <v>11.96163281995366</v>
      </c>
      <c r="U8" s="1">
        <v>10.131</v>
      </c>
      <c r="V8" s="1">
        <v>10.6732</v>
      </c>
      <c r="W8" s="1">
        <v>14.31</v>
      </c>
      <c r="X8" s="1">
        <v>16.673400000000001</v>
      </c>
      <c r="Y8" s="1">
        <v>15.9686</v>
      </c>
      <c r="Z8" s="1">
        <v>12.494</v>
      </c>
      <c r="AA8" s="1" t="s">
        <v>37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117.69799999999999</v>
      </c>
      <c r="D9" s="1">
        <v>158.99199999999999</v>
      </c>
      <c r="E9" s="1">
        <v>81.760999999999996</v>
      </c>
      <c r="F9" s="1">
        <v>171.459</v>
      </c>
      <c r="G9" s="6">
        <v>1</v>
      </c>
      <c r="H9" s="1">
        <v>45</v>
      </c>
      <c r="I9" s="1" t="s">
        <v>32</v>
      </c>
      <c r="J9" s="1">
        <v>84.765000000000001</v>
      </c>
      <c r="K9" s="1">
        <f t="shared" si="2"/>
        <v>-3.0040000000000049</v>
      </c>
      <c r="L9" s="1"/>
      <c r="M9" s="1"/>
      <c r="N9" s="1"/>
      <c r="O9" s="1">
        <f t="shared" si="3"/>
        <v>16.3522</v>
      </c>
      <c r="P9" s="5">
        <v>10</v>
      </c>
      <c r="Q9" s="5"/>
      <c r="R9" s="1"/>
      <c r="S9" s="1">
        <f t="shared" si="4"/>
        <v>11.096916622839741</v>
      </c>
      <c r="T9" s="1">
        <f t="shared" si="5"/>
        <v>10.485378114259856</v>
      </c>
      <c r="U9" s="1">
        <v>15.851800000000001</v>
      </c>
      <c r="V9" s="1">
        <v>17.429400000000001</v>
      </c>
      <c r="W9" s="1">
        <v>24.975999999999999</v>
      </c>
      <c r="X9" s="1">
        <v>23.042400000000001</v>
      </c>
      <c r="Y9" s="1">
        <v>21.640599999999999</v>
      </c>
      <c r="Z9" s="1">
        <v>27.442600000000009</v>
      </c>
      <c r="AA9" s="1" t="s">
        <v>39</v>
      </c>
      <c r="AB9" s="1">
        <f t="shared" si="6"/>
        <v>10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31</v>
      </c>
      <c r="C10" s="1">
        <v>10.176</v>
      </c>
      <c r="D10" s="1">
        <v>69.447999999999993</v>
      </c>
      <c r="E10" s="1">
        <v>12.744</v>
      </c>
      <c r="F10" s="1">
        <v>56.665999999999997</v>
      </c>
      <c r="G10" s="6">
        <v>1</v>
      </c>
      <c r="H10" s="1" t="e">
        <v>#N/A</v>
      </c>
      <c r="I10" s="1" t="s">
        <v>32</v>
      </c>
      <c r="J10" s="1">
        <v>12.77</v>
      </c>
      <c r="K10" s="1">
        <f t="shared" si="2"/>
        <v>-2.5999999999999801E-2</v>
      </c>
      <c r="L10" s="1"/>
      <c r="M10" s="1"/>
      <c r="N10" s="1"/>
      <c r="O10" s="1">
        <f t="shared" si="3"/>
        <v>2.5488</v>
      </c>
      <c r="P10" s="5"/>
      <c r="Q10" s="5"/>
      <c r="R10" s="1"/>
      <c r="S10" s="1">
        <f t="shared" si="4"/>
        <v>22.23242310106717</v>
      </c>
      <c r="T10" s="1">
        <f t="shared" si="5"/>
        <v>22.23242310106717</v>
      </c>
      <c r="U10" s="1">
        <v>4.5856000000000003</v>
      </c>
      <c r="V10" s="1">
        <v>4.5856000000000003</v>
      </c>
      <c r="W10" s="1">
        <v>3.5933999999999999</v>
      </c>
      <c r="X10" s="1">
        <v>3.5933999999999999</v>
      </c>
      <c r="Y10" s="1">
        <v>2.5764</v>
      </c>
      <c r="Z10" s="1">
        <v>2.5764</v>
      </c>
      <c r="AA10" s="1"/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108</v>
      </c>
      <c r="D11" s="1">
        <v>186</v>
      </c>
      <c r="E11" s="16">
        <f>60+E106</f>
        <v>66</v>
      </c>
      <c r="F11" s="1">
        <v>155</v>
      </c>
      <c r="G11" s="6">
        <v>0.45</v>
      </c>
      <c r="H11" s="1">
        <v>45</v>
      </c>
      <c r="I11" s="1" t="s">
        <v>32</v>
      </c>
      <c r="J11" s="1">
        <v>66</v>
      </c>
      <c r="K11" s="1">
        <f t="shared" si="2"/>
        <v>0</v>
      </c>
      <c r="L11" s="1"/>
      <c r="M11" s="1"/>
      <c r="N11" s="1"/>
      <c r="O11" s="1">
        <f t="shared" si="3"/>
        <v>13.2</v>
      </c>
      <c r="P11" s="5"/>
      <c r="Q11" s="5"/>
      <c r="R11" s="1"/>
      <c r="S11" s="1">
        <f t="shared" si="4"/>
        <v>11.742424242424242</v>
      </c>
      <c r="T11" s="1">
        <f t="shared" si="5"/>
        <v>11.742424242424242</v>
      </c>
      <c r="U11" s="1">
        <v>14.6</v>
      </c>
      <c r="V11" s="1">
        <v>20.2</v>
      </c>
      <c r="W11" s="1">
        <v>24.2</v>
      </c>
      <c r="X11" s="1">
        <v>19.2</v>
      </c>
      <c r="Y11" s="1">
        <v>15.8</v>
      </c>
      <c r="Z11" s="1">
        <v>17.8</v>
      </c>
      <c r="AA11" s="1" t="s">
        <v>43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42</v>
      </c>
      <c r="C12" s="1">
        <v>93</v>
      </c>
      <c r="D12" s="1">
        <v>378</v>
      </c>
      <c r="E12" s="16">
        <f>102+E107</f>
        <v>114</v>
      </c>
      <c r="F12" s="1">
        <v>263</v>
      </c>
      <c r="G12" s="6">
        <v>0.45</v>
      </c>
      <c r="H12" s="1">
        <v>45</v>
      </c>
      <c r="I12" s="1" t="s">
        <v>32</v>
      </c>
      <c r="J12" s="1">
        <v>105</v>
      </c>
      <c r="K12" s="1">
        <f t="shared" si="2"/>
        <v>9</v>
      </c>
      <c r="L12" s="1"/>
      <c r="M12" s="1"/>
      <c r="N12" s="1"/>
      <c r="O12" s="1">
        <f t="shared" si="3"/>
        <v>22.8</v>
      </c>
      <c r="P12" s="5"/>
      <c r="Q12" s="5"/>
      <c r="R12" s="1"/>
      <c r="S12" s="1">
        <f t="shared" si="4"/>
        <v>11.535087719298245</v>
      </c>
      <c r="T12" s="1">
        <f t="shared" si="5"/>
        <v>11.535087719298245</v>
      </c>
      <c r="U12" s="1">
        <v>30.8</v>
      </c>
      <c r="V12" s="1">
        <v>34.799999999999997</v>
      </c>
      <c r="W12" s="1">
        <v>38.6</v>
      </c>
      <c r="X12" s="1">
        <v>39.6</v>
      </c>
      <c r="Y12" s="1">
        <v>28</v>
      </c>
      <c r="Z12" s="1">
        <v>27.6</v>
      </c>
      <c r="AA12" s="1" t="s">
        <v>45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46</v>
      </c>
      <c r="B13" s="10" t="s">
        <v>42</v>
      </c>
      <c r="C13" s="10">
        <v>75</v>
      </c>
      <c r="D13" s="10"/>
      <c r="E13" s="10">
        <v>-3</v>
      </c>
      <c r="F13" s="10">
        <v>75</v>
      </c>
      <c r="G13" s="11">
        <v>0</v>
      </c>
      <c r="H13" s="10">
        <v>45</v>
      </c>
      <c r="I13" s="10" t="s">
        <v>47</v>
      </c>
      <c r="J13" s="10"/>
      <c r="K13" s="10">
        <f t="shared" si="2"/>
        <v>-3</v>
      </c>
      <c r="L13" s="10"/>
      <c r="M13" s="10"/>
      <c r="N13" s="10"/>
      <c r="O13" s="10">
        <f t="shared" si="3"/>
        <v>-0.6</v>
      </c>
      <c r="P13" s="12"/>
      <c r="Q13" s="12"/>
      <c r="R13" s="10"/>
      <c r="S13" s="10">
        <f t="shared" si="4"/>
        <v>-125</v>
      </c>
      <c r="T13" s="10">
        <f t="shared" si="5"/>
        <v>-125</v>
      </c>
      <c r="U13" s="10">
        <v>-0.2</v>
      </c>
      <c r="V13" s="10">
        <v>-0.2</v>
      </c>
      <c r="W13" s="10">
        <v>0</v>
      </c>
      <c r="X13" s="10">
        <v>0</v>
      </c>
      <c r="Y13" s="10">
        <v>0.2</v>
      </c>
      <c r="Z13" s="10">
        <v>0.2</v>
      </c>
      <c r="AA13" s="10" t="s">
        <v>48</v>
      </c>
      <c r="AB13" s="10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46</v>
      </c>
      <c r="D14" s="1"/>
      <c r="E14" s="1">
        <v>9</v>
      </c>
      <c r="F14" s="1">
        <v>37</v>
      </c>
      <c r="G14" s="6">
        <v>0.17</v>
      </c>
      <c r="H14" s="1">
        <v>180</v>
      </c>
      <c r="I14" s="1" t="s">
        <v>32</v>
      </c>
      <c r="J14" s="1">
        <v>9</v>
      </c>
      <c r="K14" s="1">
        <f t="shared" si="2"/>
        <v>0</v>
      </c>
      <c r="L14" s="1"/>
      <c r="M14" s="1"/>
      <c r="N14" s="1"/>
      <c r="O14" s="1">
        <f t="shared" si="3"/>
        <v>1.8</v>
      </c>
      <c r="P14" s="5"/>
      <c r="Q14" s="5"/>
      <c r="R14" s="1"/>
      <c r="S14" s="1">
        <f t="shared" si="4"/>
        <v>20.555555555555554</v>
      </c>
      <c r="T14" s="1">
        <f t="shared" si="5"/>
        <v>20.555555555555554</v>
      </c>
      <c r="U14" s="1">
        <v>1</v>
      </c>
      <c r="V14" s="1">
        <v>0.6</v>
      </c>
      <c r="W14" s="1">
        <v>0.6</v>
      </c>
      <c r="X14" s="1">
        <v>0.6</v>
      </c>
      <c r="Y14" s="1">
        <v>2</v>
      </c>
      <c r="Z14" s="1">
        <v>1.8</v>
      </c>
      <c r="AA14" s="20" t="s">
        <v>33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50</v>
      </c>
      <c r="B15" s="1" t="s">
        <v>42</v>
      </c>
      <c r="C15" s="1"/>
      <c r="D15" s="1"/>
      <c r="E15" s="16">
        <f>E69</f>
        <v>11</v>
      </c>
      <c r="F15" s="16">
        <f>F69</f>
        <v>24</v>
      </c>
      <c r="G15" s="6">
        <v>0.45</v>
      </c>
      <c r="H15" s="1" t="e">
        <v>#N/A</v>
      </c>
      <c r="I15" s="1" t="s">
        <v>32</v>
      </c>
      <c r="J15" s="1"/>
      <c r="K15" s="1">
        <f t="shared" si="2"/>
        <v>11</v>
      </c>
      <c r="L15" s="1"/>
      <c r="M15" s="1"/>
      <c r="N15" s="1">
        <v>16.79999999999999</v>
      </c>
      <c r="O15" s="1">
        <f t="shared" si="3"/>
        <v>2.2000000000000002</v>
      </c>
      <c r="P15" s="5"/>
      <c r="Q15" s="5"/>
      <c r="R15" s="1"/>
      <c r="S15" s="1">
        <f t="shared" si="4"/>
        <v>18.54545454545454</v>
      </c>
      <c r="T15" s="1">
        <f t="shared" si="5"/>
        <v>18.54545454545454</v>
      </c>
      <c r="U15" s="1">
        <v>3.8</v>
      </c>
      <c r="V15" s="1">
        <v>3.2</v>
      </c>
      <c r="W15" s="1">
        <v>1.8</v>
      </c>
      <c r="X15" s="1">
        <v>2.2000000000000002</v>
      </c>
      <c r="Y15" s="1">
        <v>1.4</v>
      </c>
      <c r="Z15" s="1">
        <v>1.2</v>
      </c>
      <c r="AA15" s="1" t="s">
        <v>51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42</v>
      </c>
      <c r="C16" s="1">
        <v>53</v>
      </c>
      <c r="D16" s="1"/>
      <c r="E16" s="1">
        <v>13</v>
      </c>
      <c r="F16" s="1">
        <v>33</v>
      </c>
      <c r="G16" s="6">
        <v>0.3</v>
      </c>
      <c r="H16" s="1">
        <v>40</v>
      </c>
      <c r="I16" s="1" t="s">
        <v>32</v>
      </c>
      <c r="J16" s="1">
        <v>15</v>
      </c>
      <c r="K16" s="1">
        <f t="shared" si="2"/>
        <v>-2</v>
      </c>
      <c r="L16" s="1"/>
      <c r="M16" s="1"/>
      <c r="N16" s="1">
        <v>10</v>
      </c>
      <c r="O16" s="1">
        <f t="shared" si="3"/>
        <v>2.6</v>
      </c>
      <c r="P16" s="5"/>
      <c r="Q16" s="5"/>
      <c r="R16" s="1"/>
      <c r="S16" s="1">
        <f t="shared" si="4"/>
        <v>16.538461538461537</v>
      </c>
      <c r="T16" s="1">
        <f t="shared" si="5"/>
        <v>16.538461538461537</v>
      </c>
      <c r="U16" s="1">
        <v>4.8</v>
      </c>
      <c r="V16" s="1">
        <v>4.4000000000000004</v>
      </c>
      <c r="W16" s="1">
        <v>4.4000000000000004</v>
      </c>
      <c r="X16" s="1">
        <v>5.4</v>
      </c>
      <c r="Y16" s="1">
        <v>7.2</v>
      </c>
      <c r="Z16" s="1">
        <v>6.4</v>
      </c>
      <c r="AA16" s="20" t="s">
        <v>33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42</v>
      </c>
      <c r="C17" s="1">
        <v>49</v>
      </c>
      <c r="D17" s="1"/>
      <c r="E17" s="1">
        <v>11</v>
      </c>
      <c r="F17" s="1">
        <v>38</v>
      </c>
      <c r="G17" s="6">
        <v>0.4</v>
      </c>
      <c r="H17" s="1">
        <v>50</v>
      </c>
      <c r="I17" s="1" t="s">
        <v>32</v>
      </c>
      <c r="J17" s="1">
        <v>11</v>
      </c>
      <c r="K17" s="1">
        <f t="shared" si="2"/>
        <v>0</v>
      </c>
      <c r="L17" s="1"/>
      <c r="M17" s="1"/>
      <c r="N17" s="1"/>
      <c r="O17" s="1">
        <f t="shared" si="3"/>
        <v>2.2000000000000002</v>
      </c>
      <c r="P17" s="5"/>
      <c r="Q17" s="5"/>
      <c r="R17" s="1"/>
      <c r="S17" s="1">
        <f t="shared" si="4"/>
        <v>17.27272727272727</v>
      </c>
      <c r="T17" s="1">
        <f t="shared" si="5"/>
        <v>17.27272727272727</v>
      </c>
      <c r="U17" s="1">
        <v>1</v>
      </c>
      <c r="V17" s="1">
        <v>1</v>
      </c>
      <c r="W17" s="1">
        <v>1.6</v>
      </c>
      <c r="X17" s="1">
        <v>1.2</v>
      </c>
      <c r="Y17" s="1">
        <v>4.8</v>
      </c>
      <c r="Z17" s="1">
        <v>4.8</v>
      </c>
      <c r="AA17" s="20" t="s">
        <v>33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54</v>
      </c>
      <c r="B18" s="10" t="s">
        <v>42</v>
      </c>
      <c r="C18" s="10">
        <v>1</v>
      </c>
      <c r="D18" s="10"/>
      <c r="E18" s="10">
        <v>-1</v>
      </c>
      <c r="F18" s="10"/>
      <c r="G18" s="11">
        <v>0</v>
      </c>
      <c r="H18" s="10">
        <v>40</v>
      </c>
      <c r="I18" s="10" t="s">
        <v>47</v>
      </c>
      <c r="J18" s="10"/>
      <c r="K18" s="10">
        <f t="shared" si="2"/>
        <v>-1</v>
      </c>
      <c r="L18" s="10"/>
      <c r="M18" s="10"/>
      <c r="N18" s="10"/>
      <c r="O18" s="10">
        <f t="shared" si="3"/>
        <v>-0.2</v>
      </c>
      <c r="P18" s="12"/>
      <c r="Q18" s="12"/>
      <c r="R18" s="10"/>
      <c r="S18" s="10">
        <f t="shared" si="4"/>
        <v>0</v>
      </c>
      <c r="T18" s="10">
        <f t="shared" si="5"/>
        <v>0</v>
      </c>
      <c r="U18" s="10">
        <v>0</v>
      </c>
      <c r="V18" s="10">
        <v>-0.4</v>
      </c>
      <c r="W18" s="10">
        <v>1</v>
      </c>
      <c r="X18" s="10">
        <v>1.8</v>
      </c>
      <c r="Y18" s="10">
        <v>1.8</v>
      </c>
      <c r="Z18" s="10">
        <v>1.4</v>
      </c>
      <c r="AA18" s="10" t="s">
        <v>55</v>
      </c>
      <c r="AB18" s="10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42</v>
      </c>
      <c r="C19" s="1">
        <v>234</v>
      </c>
      <c r="D19" s="1"/>
      <c r="E19" s="1">
        <v>29</v>
      </c>
      <c r="F19" s="1">
        <v>197</v>
      </c>
      <c r="G19" s="6">
        <v>0.17</v>
      </c>
      <c r="H19" s="1">
        <v>180</v>
      </c>
      <c r="I19" s="1" t="s">
        <v>32</v>
      </c>
      <c r="J19" s="1">
        <v>29</v>
      </c>
      <c r="K19" s="1">
        <f t="shared" si="2"/>
        <v>0</v>
      </c>
      <c r="L19" s="1"/>
      <c r="M19" s="1"/>
      <c r="N19" s="1"/>
      <c r="O19" s="1">
        <f t="shared" si="3"/>
        <v>5.8</v>
      </c>
      <c r="P19" s="5"/>
      <c r="Q19" s="5"/>
      <c r="R19" s="1"/>
      <c r="S19" s="1">
        <f t="shared" si="4"/>
        <v>33.96551724137931</v>
      </c>
      <c r="T19" s="1">
        <f t="shared" si="5"/>
        <v>33.96551724137931</v>
      </c>
      <c r="U19" s="1">
        <v>3.4</v>
      </c>
      <c r="V19" s="1">
        <v>4</v>
      </c>
      <c r="W19" s="1">
        <v>6.6</v>
      </c>
      <c r="X19" s="1">
        <v>9.6</v>
      </c>
      <c r="Y19" s="1">
        <v>20.8</v>
      </c>
      <c r="Z19" s="1">
        <v>16.600000000000001</v>
      </c>
      <c r="AA19" s="20" t="s">
        <v>33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42</v>
      </c>
      <c r="C20" s="1">
        <v>47</v>
      </c>
      <c r="D20" s="1">
        <v>54</v>
      </c>
      <c r="E20" s="1">
        <v>24</v>
      </c>
      <c r="F20" s="1">
        <v>56</v>
      </c>
      <c r="G20" s="6">
        <v>0.35</v>
      </c>
      <c r="H20" s="1" t="e">
        <v>#N/A</v>
      </c>
      <c r="I20" s="1" t="s">
        <v>32</v>
      </c>
      <c r="J20" s="1">
        <v>24</v>
      </c>
      <c r="K20" s="1">
        <f t="shared" si="2"/>
        <v>0</v>
      </c>
      <c r="L20" s="1"/>
      <c r="M20" s="1"/>
      <c r="N20" s="1"/>
      <c r="O20" s="1">
        <f t="shared" si="3"/>
        <v>4.8</v>
      </c>
      <c r="P20" s="5"/>
      <c r="Q20" s="5"/>
      <c r="R20" s="1"/>
      <c r="S20" s="1">
        <f t="shared" si="4"/>
        <v>11.666666666666668</v>
      </c>
      <c r="T20" s="1">
        <f t="shared" si="5"/>
        <v>11.666666666666668</v>
      </c>
      <c r="U20" s="1">
        <v>5.8</v>
      </c>
      <c r="V20" s="1">
        <v>6.8</v>
      </c>
      <c r="W20" s="1">
        <v>4</v>
      </c>
      <c r="X20" s="1">
        <v>4.2</v>
      </c>
      <c r="Y20" s="1">
        <v>5.8</v>
      </c>
      <c r="Z20" s="1">
        <v>3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42</v>
      </c>
      <c r="C21" s="1">
        <v>33</v>
      </c>
      <c r="D21" s="1">
        <v>24</v>
      </c>
      <c r="E21" s="1">
        <v>25</v>
      </c>
      <c r="F21" s="1">
        <v>13</v>
      </c>
      <c r="G21" s="6">
        <v>0.35</v>
      </c>
      <c r="H21" s="1" t="e">
        <v>#N/A</v>
      </c>
      <c r="I21" s="1" t="s">
        <v>32</v>
      </c>
      <c r="J21" s="1">
        <v>25</v>
      </c>
      <c r="K21" s="1">
        <f t="shared" si="2"/>
        <v>0</v>
      </c>
      <c r="L21" s="1"/>
      <c r="M21" s="1"/>
      <c r="N21" s="1">
        <v>22.2</v>
      </c>
      <c r="O21" s="1">
        <f t="shared" si="3"/>
        <v>5</v>
      </c>
      <c r="P21" s="5">
        <f t="shared" ref="P21" si="7">11*O21-N21-F21</f>
        <v>19.799999999999997</v>
      </c>
      <c r="Q21" s="5"/>
      <c r="R21" s="1"/>
      <c r="S21" s="1">
        <f t="shared" si="4"/>
        <v>11</v>
      </c>
      <c r="T21" s="1">
        <f t="shared" si="5"/>
        <v>7.0400000000000009</v>
      </c>
      <c r="U21" s="1">
        <v>7.2</v>
      </c>
      <c r="V21" s="1">
        <v>6.2</v>
      </c>
      <c r="W21" s="1">
        <v>3.8</v>
      </c>
      <c r="X21" s="1">
        <v>5.2</v>
      </c>
      <c r="Y21" s="1">
        <v>4.5999999999999996</v>
      </c>
      <c r="Z21" s="1">
        <v>3</v>
      </c>
      <c r="AA21" s="1"/>
      <c r="AB21" s="1">
        <f t="shared" si="6"/>
        <v>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31</v>
      </c>
      <c r="C22" s="1">
        <v>354.68</v>
      </c>
      <c r="D22" s="1">
        <v>339.6</v>
      </c>
      <c r="E22" s="1">
        <v>218.40899999999999</v>
      </c>
      <c r="F22" s="1">
        <v>422.34800000000001</v>
      </c>
      <c r="G22" s="6">
        <v>1</v>
      </c>
      <c r="H22" s="1">
        <v>55</v>
      </c>
      <c r="I22" s="1" t="s">
        <v>32</v>
      </c>
      <c r="J22" s="1">
        <v>217.066</v>
      </c>
      <c r="K22" s="1">
        <f t="shared" si="2"/>
        <v>1.3429999999999893</v>
      </c>
      <c r="L22" s="1"/>
      <c r="M22" s="1"/>
      <c r="N22" s="1">
        <v>76.025800000000118</v>
      </c>
      <c r="O22" s="1">
        <f t="shared" si="3"/>
        <v>43.681799999999996</v>
      </c>
      <c r="P22" s="5"/>
      <c r="Q22" s="5"/>
      <c r="R22" s="1"/>
      <c r="S22" s="1">
        <f t="shared" si="4"/>
        <v>11.409186434624951</v>
      </c>
      <c r="T22" s="1">
        <f t="shared" si="5"/>
        <v>11.409186434624951</v>
      </c>
      <c r="U22" s="1">
        <v>55.442399999999999</v>
      </c>
      <c r="V22" s="1">
        <v>57.184800000000003</v>
      </c>
      <c r="W22" s="1">
        <v>53.472000000000001</v>
      </c>
      <c r="X22" s="1">
        <v>51.063200000000002</v>
      </c>
      <c r="Y22" s="1">
        <v>56.416600000000003</v>
      </c>
      <c r="Z22" s="1">
        <v>56.950599999999987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31</v>
      </c>
      <c r="C23" s="1">
        <v>1166.922</v>
      </c>
      <c r="D23" s="1">
        <v>4977.857</v>
      </c>
      <c r="E23" s="1">
        <v>1855.338</v>
      </c>
      <c r="F23" s="1">
        <v>3958</v>
      </c>
      <c r="G23" s="6">
        <v>1</v>
      </c>
      <c r="H23" s="1">
        <v>50</v>
      </c>
      <c r="I23" s="1" t="s">
        <v>32</v>
      </c>
      <c r="J23" s="1">
        <v>1836.1869999999999</v>
      </c>
      <c r="K23" s="1">
        <f t="shared" si="2"/>
        <v>19.151000000000067</v>
      </c>
      <c r="L23" s="1"/>
      <c r="M23" s="1"/>
      <c r="N23" s="1">
        <v>95.151439999998729</v>
      </c>
      <c r="O23" s="1">
        <f t="shared" si="3"/>
        <v>371.06759999999997</v>
      </c>
      <c r="P23" s="5"/>
      <c r="Q23" s="5"/>
      <c r="R23" s="1"/>
      <c r="S23" s="1">
        <f t="shared" si="4"/>
        <v>10.922946223275757</v>
      </c>
      <c r="T23" s="1">
        <f t="shared" si="5"/>
        <v>10.922946223275757</v>
      </c>
      <c r="U23" s="1">
        <v>461.1952</v>
      </c>
      <c r="V23" s="1">
        <v>466.8304</v>
      </c>
      <c r="W23" s="1">
        <v>538.93979999999999</v>
      </c>
      <c r="X23" s="1">
        <v>527.66419999999994</v>
      </c>
      <c r="Y23" s="1">
        <v>461.42059999999998</v>
      </c>
      <c r="Z23" s="1">
        <v>488.34719999999999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61</v>
      </c>
      <c r="B24" s="10" t="s">
        <v>31</v>
      </c>
      <c r="C24" s="10">
        <v>5.35</v>
      </c>
      <c r="D24" s="10">
        <v>0.82299999999999995</v>
      </c>
      <c r="E24" s="10"/>
      <c r="F24" s="10"/>
      <c r="G24" s="11">
        <v>0</v>
      </c>
      <c r="H24" s="10" t="e">
        <v>#N/A</v>
      </c>
      <c r="I24" s="10" t="s">
        <v>47</v>
      </c>
      <c r="J24" s="10"/>
      <c r="K24" s="10">
        <f t="shared" si="2"/>
        <v>0</v>
      </c>
      <c r="L24" s="10"/>
      <c r="M24" s="10"/>
      <c r="N24" s="10"/>
      <c r="O24" s="10">
        <f t="shared" si="3"/>
        <v>0</v>
      </c>
      <c r="P24" s="12"/>
      <c r="Q24" s="12"/>
      <c r="R24" s="10"/>
      <c r="S24" s="10" t="e">
        <f t="shared" si="4"/>
        <v>#DIV/0!</v>
      </c>
      <c r="T24" s="10" t="e">
        <f t="shared" si="5"/>
        <v>#DIV/0!</v>
      </c>
      <c r="U24" s="10">
        <v>2.2850000000000001</v>
      </c>
      <c r="V24" s="10">
        <v>2.2850000000000001</v>
      </c>
      <c r="W24" s="10">
        <v>1.9272</v>
      </c>
      <c r="X24" s="10">
        <v>2.9712000000000001</v>
      </c>
      <c r="Y24" s="10">
        <v>1.216</v>
      </c>
      <c r="Z24" s="10">
        <v>0.17199999999999999</v>
      </c>
      <c r="AA24" s="10" t="s">
        <v>55</v>
      </c>
      <c r="AB24" s="10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31</v>
      </c>
      <c r="C25" s="1">
        <v>236.99</v>
      </c>
      <c r="D25" s="1">
        <v>490.53</v>
      </c>
      <c r="E25" s="1">
        <v>224.54</v>
      </c>
      <c r="F25" s="1">
        <v>450.79300000000001</v>
      </c>
      <c r="G25" s="6">
        <v>1</v>
      </c>
      <c r="H25" s="1">
        <v>55</v>
      </c>
      <c r="I25" s="1" t="s">
        <v>32</v>
      </c>
      <c r="J25" s="1">
        <v>222.94200000000001</v>
      </c>
      <c r="K25" s="1">
        <f t="shared" si="2"/>
        <v>1.5979999999999848</v>
      </c>
      <c r="L25" s="1"/>
      <c r="M25" s="1"/>
      <c r="N25" s="1">
        <v>65.972499999999968</v>
      </c>
      <c r="O25" s="1">
        <f t="shared" si="3"/>
        <v>44.908000000000001</v>
      </c>
      <c r="P25" s="5"/>
      <c r="Q25" s="5"/>
      <c r="R25" s="1"/>
      <c r="S25" s="1">
        <f t="shared" si="4"/>
        <v>11.507203616282176</v>
      </c>
      <c r="T25" s="1">
        <f t="shared" si="5"/>
        <v>11.507203616282176</v>
      </c>
      <c r="U25" s="1">
        <v>57.119199999999999</v>
      </c>
      <c r="V25" s="1">
        <v>60.250599999999999</v>
      </c>
      <c r="W25" s="1">
        <v>60.901800000000001</v>
      </c>
      <c r="X25" s="1">
        <v>56.876800000000003</v>
      </c>
      <c r="Y25" s="1">
        <v>55.480800000000002</v>
      </c>
      <c r="Z25" s="1">
        <v>59.117199999999997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63</v>
      </c>
      <c r="B26" s="13" t="s">
        <v>31</v>
      </c>
      <c r="C26" s="13">
        <v>-15.532999999999999</v>
      </c>
      <c r="D26" s="13">
        <v>22.963000000000001</v>
      </c>
      <c r="E26" s="13">
        <v>7.43</v>
      </c>
      <c r="F26" s="13"/>
      <c r="G26" s="14">
        <v>0</v>
      </c>
      <c r="H26" s="13">
        <v>60</v>
      </c>
      <c r="I26" s="13" t="s">
        <v>32</v>
      </c>
      <c r="J26" s="13">
        <v>6</v>
      </c>
      <c r="K26" s="13">
        <f t="shared" si="2"/>
        <v>1.4299999999999997</v>
      </c>
      <c r="L26" s="13"/>
      <c r="M26" s="13"/>
      <c r="N26" s="13"/>
      <c r="O26" s="13">
        <f t="shared" si="3"/>
        <v>1.486</v>
      </c>
      <c r="P26" s="15"/>
      <c r="Q26" s="15"/>
      <c r="R26" s="13"/>
      <c r="S26" s="13">
        <f t="shared" si="4"/>
        <v>0</v>
      </c>
      <c r="T26" s="13">
        <f t="shared" si="5"/>
        <v>0</v>
      </c>
      <c r="U26" s="13">
        <v>0</v>
      </c>
      <c r="V26" s="13">
        <v>0</v>
      </c>
      <c r="W26" s="13">
        <v>2.2934000000000001</v>
      </c>
      <c r="X26" s="13">
        <v>2.1354000000000002</v>
      </c>
      <c r="Y26" s="13">
        <v>0.6552</v>
      </c>
      <c r="Z26" s="13">
        <v>0</v>
      </c>
      <c r="AA26" s="13" t="s">
        <v>64</v>
      </c>
      <c r="AB26" s="13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31</v>
      </c>
      <c r="C27" s="1">
        <v>1267.9639999999999</v>
      </c>
      <c r="D27" s="1">
        <v>3485.9650000000001</v>
      </c>
      <c r="E27" s="1">
        <v>1389.991</v>
      </c>
      <c r="F27" s="1">
        <v>3075.1880000000001</v>
      </c>
      <c r="G27" s="6">
        <v>1</v>
      </c>
      <c r="H27" s="1">
        <v>60</v>
      </c>
      <c r="I27" s="1" t="s">
        <v>32</v>
      </c>
      <c r="J27" s="1">
        <v>1377.2</v>
      </c>
      <c r="K27" s="1">
        <f t="shared" si="2"/>
        <v>12.79099999999994</v>
      </c>
      <c r="L27" s="1"/>
      <c r="M27" s="1"/>
      <c r="N27" s="1">
        <v>122.9752400000002</v>
      </c>
      <c r="O27" s="1">
        <f t="shared" si="3"/>
        <v>277.9982</v>
      </c>
      <c r="P27" s="5"/>
      <c r="Q27" s="5"/>
      <c r="R27" s="1"/>
      <c r="S27" s="1">
        <f t="shared" si="4"/>
        <v>11.504258804553412</v>
      </c>
      <c r="T27" s="1">
        <f t="shared" si="5"/>
        <v>11.504258804553412</v>
      </c>
      <c r="U27" s="1">
        <v>361.74200000000002</v>
      </c>
      <c r="V27" s="1">
        <v>359.42739999999998</v>
      </c>
      <c r="W27" s="1">
        <v>362.19979999999998</v>
      </c>
      <c r="X27" s="1">
        <v>380.29160000000002</v>
      </c>
      <c r="Y27" s="1">
        <v>369.88</v>
      </c>
      <c r="Z27" s="1">
        <v>382.02159999999998</v>
      </c>
      <c r="AA27" s="1"/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31</v>
      </c>
      <c r="C28" s="1">
        <v>79.853999999999999</v>
      </c>
      <c r="D28" s="1">
        <v>89.46</v>
      </c>
      <c r="E28" s="1">
        <v>41.381999999999998</v>
      </c>
      <c r="F28" s="1">
        <v>116.544</v>
      </c>
      <c r="G28" s="6">
        <v>1</v>
      </c>
      <c r="H28" s="1">
        <v>50</v>
      </c>
      <c r="I28" s="1" t="s">
        <v>32</v>
      </c>
      <c r="J28" s="1">
        <v>40.944000000000003</v>
      </c>
      <c r="K28" s="1">
        <f t="shared" si="2"/>
        <v>0.43799999999999528</v>
      </c>
      <c r="L28" s="1"/>
      <c r="M28" s="1"/>
      <c r="N28" s="1">
        <v>19.640799999999999</v>
      </c>
      <c r="O28" s="1">
        <f t="shared" si="3"/>
        <v>8.2763999999999989</v>
      </c>
      <c r="P28" s="5"/>
      <c r="Q28" s="5"/>
      <c r="R28" s="1"/>
      <c r="S28" s="1">
        <f t="shared" si="4"/>
        <v>16.454593784737327</v>
      </c>
      <c r="T28" s="1">
        <f t="shared" si="5"/>
        <v>16.454593784737327</v>
      </c>
      <c r="U28" s="1">
        <v>13.231199999999999</v>
      </c>
      <c r="V28" s="1">
        <v>13.2296</v>
      </c>
      <c r="W28" s="1">
        <v>11.134</v>
      </c>
      <c r="X28" s="1">
        <v>10.42</v>
      </c>
      <c r="Y28" s="1">
        <v>14.544</v>
      </c>
      <c r="Z28" s="1">
        <v>15.8688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31</v>
      </c>
      <c r="C29" s="1">
        <v>220.18600000000001</v>
      </c>
      <c r="D29" s="1">
        <v>474.69</v>
      </c>
      <c r="E29" s="1">
        <v>223.70699999999999</v>
      </c>
      <c r="F29" s="1">
        <v>424.56700000000001</v>
      </c>
      <c r="G29" s="6">
        <v>1</v>
      </c>
      <c r="H29" s="1">
        <v>55</v>
      </c>
      <c r="I29" s="1" t="s">
        <v>32</v>
      </c>
      <c r="J29" s="1">
        <v>221.88800000000001</v>
      </c>
      <c r="K29" s="1">
        <f t="shared" si="2"/>
        <v>1.8189999999999884</v>
      </c>
      <c r="L29" s="1"/>
      <c r="M29" s="1"/>
      <c r="N29" s="1">
        <v>62.137399999999957</v>
      </c>
      <c r="O29" s="1">
        <f t="shared" si="3"/>
        <v>44.741399999999999</v>
      </c>
      <c r="P29" s="5"/>
      <c r="Q29" s="5"/>
      <c r="R29" s="1"/>
      <c r="S29" s="1">
        <f t="shared" si="4"/>
        <v>10.878166530327615</v>
      </c>
      <c r="T29" s="1">
        <f t="shared" si="5"/>
        <v>10.878166530327615</v>
      </c>
      <c r="U29" s="1">
        <v>54.623600000000003</v>
      </c>
      <c r="V29" s="1">
        <v>57.618200000000002</v>
      </c>
      <c r="W29" s="1">
        <v>59.314800000000012</v>
      </c>
      <c r="X29" s="1">
        <v>52.892000000000003</v>
      </c>
      <c r="Y29" s="1">
        <v>50.904000000000003</v>
      </c>
      <c r="Z29" s="1">
        <v>59.100800000000007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31</v>
      </c>
      <c r="C30" s="1">
        <v>1228.979</v>
      </c>
      <c r="D30" s="1">
        <v>3550.9349999999999</v>
      </c>
      <c r="E30" s="1">
        <v>1386.0930000000001</v>
      </c>
      <c r="F30" s="1">
        <v>3116.2310000000002</v>
      </c>
      <c r="G30" s="6">
        <v>1</v>
      </c>
      <c r="H30" s="1">
        <v>60</v>
      </c>
      <c r="I30" s="1" t="s">
        <v>32</v>
      </c>
      <c r="J30" s="1">
        <v>1384.9449999999999</v>
      </c>
      <c r="K30" s="1">
        <f t="shared" si="2"/>
        <v>1.1480000000001382</v>
      </c>
      <c r="L30" s="1"/>
      <c r="M30" s="1"/>
      <c r="N30" s="1"/>
      <c r="O30" s="1">
        <f t="shared" si="3"/>
        <v>277.21860000000004</v>
      </c>
      <c r="P30" s="5"/>
      <c r="Q30" s="5"/>
      <c r="R30" s="1"/>
      <c r="S30" s="1">
        <f t="shared" si="4"/>
        <v>11.241060304034432</v>
      </c>
      <c r="T30" s="1">
        <f t="shared" si="5"/>
        <v>11.241060304034432</v>
      </c>
      <c r="U30" s="1">
        <v>344.86320000000001</v>
      </c>
      <c r="V30" s="1">
        <v>358.98680000000002</v>
      </c>
      <c r="W30" s="1">
        <v>397.60599999999999</v>
      </c>
      <c r="X30" s="1">
        <v>394.0394</v>
      </c>
      <c r="Y30" s="1">
        <v>371.09480000000002</v>
      </c>
      <c r="Z30" s="1">
        <v>390.03320000000002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31</v>
      </c>
      <c r="C31" s="1">
        <v>1066.1790000000001</v>
      </c>
      <c r="D31" s="1">
        <v>3047.14</v>
      </c>
      <c r="E31" s="1">
        <v>1209.425</v>
      </c>
      <c r="F31" s="1">
        <v>2681.7759999999998</v>
      </c>
      <c r="G31" s="6">
        <v>1</v>
      </c>
      <c r="H31" s="1">
        <v>60</v>
      </c>
      <c r="I31" s="1" t="s">
        <v>32</v>
      </c>
      <c r="J31" s="1">
        <v>1180.181</v>
      </c>
      <c r="K31" s="1">
        <f t="shared" si="2"/>
        <v>29.243999999999915</v>
      </c>
      <c r="L31" s="1"/>
      <c r="M31" s="1"/>
      <c r="N31" s="1">
        <v>184.24202000000059</v>
      </c>
      <c r="O31" s="1">
        <f t="shared" si="3"/>
        <v>241.88499999999999</v>
      </c>
      <c r="P31" s="5"/>
      <c r="Q31" s="5"/>
      <c r="R31" s="1"/>
      <c r="S31" s="1">
        <f t="shared" si="4"/>
        <v>11.848680240610209</v>
      </c>
      <c r="T31" s="1">
        <f t="shared" si="5"/>
        <v>11.848680240610209</v>
      </c>
      <c r="U31" s="1">
        <v>318.97500000000002</v>
      </c>
      <c r="V31" s="1">
        <v>312.54559999999998</v>
      </c>
      <c r="W31" s="1">
        <v>331.83179999999999</v>
      </c>
      <c r="X31" s="1">
        <v>324.77820000000003</v>
      </c>
      <c r="Y31" s="1">
        <v>311.3544</v>
      </c>
      <c r="Z31" s="1">
        <v>337.60719999999998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31</v>
      </c>
      <c r="C32" s="1">
        <v>286.63299999999998</v>
      </c>
      <c r="D32" s="1">
        <v>182.42</v>
      </c>
      <c r="E32" s="1">
        <v>156.846</v>
      </c>
      <c r="F32" s="1">
        <v>280.61200000000002</v>
      </c>
      <c r="G32" s="6">
        <v>1</v>
      </c>
      <c r="H32" s="1">
        <v>60</v>
      </c>
      <c r="I32" s="1" t="s">
        <v>32</v>
      </c>
      <c r="J32" s="1">
        <v>155.523</v>
      </c>
      <c r="K32" s="1">
        <f t="shared" si="2"/>
        <v>1.3230000000000075</v>
      </c>
      <c r="L32" s="1"/>
      <c r="M32" s="1"/>
      <c r="N32" s="1">
        <v>91.920800000000042</v>
      </c>
      <c r="O32" s="1">
        <f t="shared" si="3"/>
        <v>31.369199999999999</v>
      </c>
      <c r="P32" s="5"/>
      <c r="Q32" s="5"/>
      <c r="R32" s="1"/>
      <c r="S32" s="1">
        <f t="shared" si="4"/>
        <v>11.875750736391112</v>
      </c>
      <c r="T32" s="1">
        <f t="shared" si="5"/>
        <v>11.875750736391112</v>
      </c>
      <c r="U32" s="1">
        <v>40.049999999999997</v>
      </c>
      <c r="V32" s="1">
        <v>38.681800000000003</v>
      </c>
      <c r="W32" s="1">
        <v>45.276000000000003</v>
      </c>
      <c r="X32" s="1">
        <v>44.555599999999998</v>
      </c>
      <c r="Y32" s="1">
        <v>45.272000000000013</v>
      </c>
      <c r="Z32" s="1">
        <v>51.248800000000003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31</v>
      </c>
      <c r="C33" s="1">
        <v>338.65</v>
      </c>
      <c r="D33" s="1">
        <v>51.933999999999997</v>
      </c>
      <c r="E33" s="1">
        <v>116.72499999999999</v>
      </c>
      <c r="F33" s="1">
        <v>239.63800000000001</v>
      </c>
      <c r="G33" s="6">
        <v>1</v>
      </c>
      <c r="H33" s="1">
        <v>60</v>
      </c>
      <c r="I33" s="1" t="s">
        <v>32</v>
      </c>
      <c r="J33" s="1">
        <v>115.423</v>
      </c>
      <c r="K33" s="1">
        <f t="shared" si="2"/>
        <v>1.3019999999999925</v>
      </c>
      <c r="L33" s="1"/>
      <c r="M33" s="1"/>
      <c r="N33" s="1">
        <v>25.90099999999995</v>
      </c>
      <c r="O33" s="1">
        <f t="shared" si="3"/>
        <v>23.344999999999999</v>
      </c>
      <c r="P33" s="5"/>
      <c r="Q33" s="5"/>
      <c r="R33" s="1"/>
      <c r="S33" s="1">
        <f t="shared" si="4"/>
        <v>11.374555579353178</v>
      </c>
      <c r="T33" s="1">
        <f t="shared" si="5"/>
        <v>11.374555579353178</v>
      </c>
      <c r="U33" s="1">
        <v>29.815000000000001</v>
      </c>
      <c r="V33" s="1">
        <v>29.477799999999998</v>
      </c>
      <c r="W33" s="1">
        <v>28.98</v>
      </c>
      <c r="X33" s="1">
        <v>30.550999999999998</v>
      </c>
      <c r="Y33" s="1">
        <v>33.028199999999998</v>
      </c>
      <c r="Z33" s="1">
        <v>34.639600000000002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31</v>
      </c>
      <c r="C34" s="1">
        <v>291.25400000000002</v>
      </c>
      <c r="D34" s="1">
        <v>163.44</v>
      </c>
      <c r="E34" s="1">
        <v>152.70400000000001</v>
      </c>
      <c r="F34" s="1">
        <v>257.245</v>
      </c>
      <c r="G34" s="6">
        <v>1</v>
      </c>
      <c r="H34" s="1">
        <v>60</v>
      </c>
      <c r="I34" s="1" t="s">
        <v>32</v>
      </c>
      <c r="J34" s="1">
        <v>150.40100000000001</v>
      </c>
      <c r="K34" s="1">
        <f t="shared" si="2"/>
        <v>2.3029999999999973</v>
      </c>
      <c r="L34" s="1"/>
      <c r="M34" s="1"/>
      <c r="N34" s="1">
        <v>57.260199999999998</v>
      </c>
      <c r="O34" s="1">
        <f t="shared" si="3"/>
        <v>30.540800000000001</v>
      </c>
      <c r="P34" s="5">
        <f t="shared" ref="P34:P61" si="8">11*O34-N34-F34</f>
        <v>21.443600000000004</v>
      </c>
      <c r="Q34" s="5"/>
      <c r="R34" s="1"/>
      <c r="S34" s="1">
        <f t="shared" si="4"/>
        <v>11</v>
      </c>
      <c r="T34" s="1">
        <f t="shared" si="5"/>
        <v>10.29787038977368</v>
      </c>
      <c r="U34" s="1">
        <v>36.006599999999999</v>
      </c>
      <c r="V34" s="1">
        <v>34.954000000000001</v>
      </c>
      <c r="W34" s="1">
        <v>40.748199999999997</v>
      </c>
      <c r="X34" s="1">
        <v>37.800199999999997</v>
      </c>
      <c r="Y34" s="1">
        <v>44.2468</v>
      </c>
      <c r="Z34" s="1">
        <v>47.150399999999998</v>
      </c>
      <c r="AA34" s="1"/>
      <c r="AB34" s="1">
        <f t="shared" si="6"/>
        <v>21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31</v>
      </c>
      <c r="C35" s="1">
        <v>32.68</v>
      </c>
      <c r="D35" s="1">
        <v>29.295999999999999</v>
      </c>
      <c r="E35" s="1">
        <v>16.256</v>
      </c>
      <c r="F35" s="1">
        <v>43.566000000000003</v>
      </c>
      <c r="G35" s="6">
        <v>1</v>
      </c>
      <c r="H35" s="1" t="e">
        <v>#N/A</v>
      </c>
      <c r="I35" s="1" t="s">
        <v>32</v>
      </c>
      <c r="J35" s="1">
        <v>16.405999999999999</v>
      </c>
      <c r="K35" s="1">
        <f t="shared" si="2"/>
        <v>-0.14999999999999858</v>
      </c>
      <c r="L35" s="1"/>
      <c r="M35" s="1"/>
      <c r="N35" s="1"/>
      <c r="O35" s="1">
        <f t="shared" si="3"/>
        <v>3.2511999999999999</v>
      </c>
      <c r="P35" s="5"/>
      <c r="Q35" s="5"/>
      <c r="R35" s="1"/>
      <c r="S35" s="1">
        <f t="shared" si="4"/>
        <v>13.399975393700789</v>
      </c>
      <c r="T35" s="1">
        <f t="shared" si="5"/>
        <v>13.399975393700789</v>
      </c>
      <c r="U35" s="1">
        <v>4.4352</v>
      </c>
      <c r="V35" s="1">
        <v>4.8604000000000003</v>
      </c>
      <c r="W35" s="1">
        <v>0.85260000000000002</v>
      </c>
      <c r="X35" s="1">
        <v>0</v>
      </c>
      <c r="Y35" s="1">
        <v>4.2027999999999999</v>
      </c>
      <c r="Z35" s="1">
        <v>4.2027999999999999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31</v>
      </c>
      <c r="C36" s="1">
        <v>59.902999999999999</v>
      </c>
      <c r="D36" s="1"/>
      <c r="E36" s="1">
        <v>15.914999999999999</v>
      </c>
      <c r="F36" s="1">
        <v>28.111000000000001</v>
      </c>
      <c r="G36" s="6">
        <v>1</v>
      </c>
      <c r="H36" s="1" t="e">
        <v>#N/A</v>
      </c>
      <c r="I36" s="1" t="s">
        <v>32</v>
      </c>
      <c r="J36" s="1">
        <v>15.89</v>
      </c>
      <c r="K36" s="1">
        <f t="shared" si="2"/>
        <v>2.4999999999998579E-2</v>
      </c>
      <c r="L36" s="1"/>
      <c r="M36" s="1"/>
      <c r="N36" s="1"/>
      <c r="O36" s="1">
        <f t="shared" si="3"/>
        <v>3.1829999999999998</v>
      </c>
      <c r="P36" s="5">
        <v>10</v>
      </c>
      <c r="Q36" s="5"/>
      <c r="R36" s="1"/>
      <c r="S36" s="1">
        <f t="shared" si="4"/>
        <v>11.973295633050583</v>
      </c>
      <c r="T36" s="1">
        <f t="shared" si="5"/>
        <v>8.8316054037071954</v>
      </c>
      <c r="U36" s="1">
        <v>3.9592000000000001</v>
      </c>
      <c r="V36" s="1">
        <v>3.9592000000000001</v>
      </c>
      <c r="W36" s="1">
        <v>0</v>
      </c>
      <c r="X36" s="1">
        <v>0</v>
      </c>
      <c r="Y36" s="1">
        <v>4.8239999999999998</v>
      </c>
      <c r="Z36" s="1">
        <v>4.8239999999999998</v>
      </c>
      <c r="AA36" s="1"/>
      <c r="AB36" s="1">
        <f t="shared" si="6"/>
        <v>10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31</v>
      </c>
      <c r="C37" s="1">
        <v>227.54400000000001</v>
      </c>
      <c r="D37" s="1">
        <v>129.393</v>
      </c>
      <c r="E37" s="1">
        <v>74.334999999999994</v>
      </c>
      <c r="F37" s="1">
        <v>241.535</v>
      </c>
      <c r="G37" s="6">
        <v>1</v>
      </c>
      <c r="H37" s="1">
        <v>30</v>
      </c>
      <c r="I37" s="1" t="s">
        <v>32</v>
      </c>
      <c r="J37" s="1">
        <v>75.052000000000007</v>
      </c>
      <c r="K37" s="1">
        <f t="shared" si="2"/>
        <v>-0.71700000000001296</v>
      </c>
      <c r="L37" s="1"/>
      <c r="M37" s="1"/>
      <c r="N37" s="1">
        <v>30.356599999999929</v>
      </c>
      <c r="O37" s="1">
        <f t="shared" si="3"/>
        <v>14.866999999999999</v>
      </c>
      <c r="P37" s="5"/>
      <c r="Q37" s="5"/>
      <c r="R37" s="1"/>
      <c r="S37" s="1">
        <f t="shared" si="4"/>
        <v>18.288262595009076</v>
      </c>
      <c r="T37" s="1">
        <f t="shared" si="5"/>
        <v>18.288262595009076</v>
      </c>
      <c r="U37" s="1">
        <v>27.347999999999999</v>
      </c>
      <c r="V37" s="1">
        <v>30.295400000000001</v>
      </c>
      <c r="W37" s="1">
        <v>28.081800000000001</v>
      </c>
      <c r="X37" s="1">
        <v>31.041</v>
      </c>
      <c r="Y37" s="1">
        <v>38.813800000000001</v>
      </c>
      <c r="Z37" s="1">
        <v>37.7684</v>
      </c>
      <c r="AA37" s="20" t="s">
        <v>33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31</v>
      </c>
      <c r="C38" s="1">
        <v>204.624</v>
      </c>
      <c r="D38" s="1">
        <v>98.683000000000007</v>
      </c>
      <c r="E38" s="1">
        <v>126.161</v>
      </c>
      <c r="F38" s="1">
        <v>120.60899999999999</v>
      </c>
      <c r="G38" s="6">
        <v>1</v>
      </c>
      <c r="H38" s="1">
        <v>30</v>
      </c>
      <c r="I38" s="1" t="s">
        <v>32</v>
      </c>
      <c r="J38" s="1">
        <v>122.54</v>
      </c>
      <c r="K38" s="1">
        <f t="shared" ref="K38:K69" si="9">E38-J38</f>
        <v>3.6209999999999951</v>
      </c>
      <c r="L38" s="1"/>
      <c r="M38" s="1"/>
      <c r="N38" s="1">
        <v>111.69499999999989</v>
      </c>
      <c r="O38" s="1">
        <f t="shared" si="3"/>
        <v>25.232199999999999</v>
      </c>
      <c r="P38" s="5">
        <f t="shared" si="8"/>
        <v>45.250200000000106</v>
      </c>
      <c r="Q38" s="5"/>
      <c r="R38" s="1"/>
      <c r="S38" s="1">
        <f t="shared" si="4"/>
        <v>11</v>
      </c>
      <c r="T38" s="1">
        <f t="shared" si="5"/>
        <v>9.206648647363286</v>
      </c>
      <c r="U38" s="1">
        <v>26.834</v>
      </c>
      <c r="V38" s="1">
        <v>23.861999999999998</v>
      </c>
      <c r="W38" s="1">
        <v>18.5854</v>
      </c>
      <c r="X38" s="1">
        <v>16.1754</v>
      </c>
      <c r="Y38" s="1">
        <v>25.738800000000001</v>
      </c>
      <c r="Z38" s="1">
        <v>30.354199999999999</v>
      </c>
      <c r="AA38" s="1"/>
      <c r="AB38" s="1">
        <f t="shared" si="6"/>
        <v>45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31</v>
      </c>
      <c r="C39" s="1">
        <v>32.247</v>
      </c>
      <c r="D39" s="1">
        <v>32.590000000000003</v>
      </c>
      <c r="E39" s="1"/>
      <c r="F39" s="1">
        <v>64.837000000000003</v>
      </c>
      <c r="G39" s="6">
        <v>1</v>
      </c>
      <c r="H39" s="1" t="e">
        <v>#N/A</v>
      </c>
      <c r="I39" s="1" t="s">
        <v>32</v>
      </c>
      <c r="J39" s="1"/>
      <c r="K39" s="1">
        <f t="shared" si="9"/>
        <v>0</v>
      </c>
      <c r="L39" s="1"/>
      <c r="M39" s="1"/>
      <c r="N39" s="1"/>
      <c r="O39" s="1">
        <f t="shared" si="3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0</v>
      </c>
      <c r="V39" s="1">
        <v>0</v>
      </c>
      <c r="W39" s="1">
        <v>3.4594</v>
      </c>
      <c r="X39" s="1">
        <v>4.5289999999999999</v>
      </c>
      <c r="Y39" s="1">
        <v>2.9567999999999999</v>
      </c>
      <c r="Z39" s="1">
        <v>1.8872</v>
      </c>
      <c r="AA39" s="20" t="s">
        <v>33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31</v>
      </c>
      <c r="C40" s="1">
        <v>366.93299999999999</v>
      </c>
      <c r="D40" s="1">
        <v>770.68799999999999</v>
      </c>
      <c r="E40" s="1">
        <v>306.077</v>
      </c>
      <c r="F40" s="1">
        <v>749.05100000000004</v>
      </c>
      <c r="G40" s="6">
        <v>1</v>
      </c>
      <c r="H40" s="1">
        <v>40</v>
      </c>
      <c r="I40" s="1" t="s">
        <v>32</v>
      </c>
      <c r="J40" s="1">
        <v>302.08699999999999</v>
      </c>
      <c r="K40" s="1">
        <f t="shared" si="9"/>
        <v>3.9900000000000091</v>
      </c>
      <c r="L40" s="1"/>
      <c r="M40" s="1"/>
      <c r="N40" s="1">
        <v>103.45180000000001</v>
      </c>
      <c r="O40" s="1">
        <f t="shared" si="3"/>
        <v>61.215400000000002</v>
      </c>
      <c r="P40" s="5"/>
      <c r="Q40" s="5"/>
      <c r="R40" s="1"/>
      <c r="S40" s="1">
        <f t="shared" si="4"/>
        <v>13.926279988368941</v>
      </c>
      <c r="T40" s="1">
        <f t="shared" si="5"/>
        <v>13.926279988368941</v>
      </c>
      <c r="U40" s="1">
        <v>90.381600000000006</v>
      </c>
      <c r="V40" s="1">
        <v>94.047200000000004</v>
      </c>
      <c r="W40" s="1">
        <v>99.308199999999999</v>
      </c>
      <c r="X40" s="1">
        <v>93.507199999999997</v>
      </c>
      <c r="Y40" s="1">
        <v>91.209000000000003</v>
      </c>
      <c r="Z40" s="1">
        <v>85.7102</v>
      </c>
      <c r="AA40" s="1" t="s">
        <v>79</v>
      </c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31</v>
      </c>
      <c r="C41" s="1">
        <v>163.33000000000001</v>
      </c>
      <c r="D41" s="1"/>
      <c r="E41" s="1">
        <v>30.79</v>
      </c>
      <c r="F41" s="1">
        <v>121.98</v>
      </c>
      <c r="G41" s="6">
        <v>1</v>
      </c>
      <c r="H41" s="1">
        <v>35</v>
      </c>
      <c r="I41" s="1" t="s">
        <v>32</v>
      </c>
      <c r="J41" s="1">
        <v>30.085000000000001</v>
      </c>
      <c r="K41" s="1">
        <f t="shared" si="9"/>
        <v>0.70499999999999829</v>
      </c>
      <c r="L41" s="1"/>
      <c r="M41" s="1"/>
      <c r="N41" s="1"/>
      <c r="O41" s="1">
        <f t="shared" si="3"/>
        <v>6.1579999999999995</v>
      </c>
      <c r="P41" s="5"/>
      <c r="Q41" s="5"/>
      <c r="R41" s="1"/>
      <c r="S41" s="1">
        <f t="shared" si="4"/>
        <v>19.808379343942843</v>
      </c>
      <c r="T41" s="1">
        <f t="shared" si="5"/>
        <v>19.808379343942843</v>
      </c>
      <c r="U41" s="1">
        <v>10.6554</v>
      </c>
      <c r="V41" s="1">
        <v>10.9396</v>
      </c>
      <c r="W41" s="1">
        <v>8.2144000000000013</v>
      </c>
      <c r="X41" s="1">
        <v>9.6264000000000003</v>
      </c>
      <c r="Y41" s="1">
        <v>20.8522</v>
      </c>
      <c r="Z41" s="1">
        <v>22.627800000000001</v>
      </c>
      <c r="AA41" s="20" t="s">
        <v>33</v>
      </c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31</v>
      </c>
      <c r="C42" s="1">
        <v>48.610999999999997</v>
      </c>
      <c r="D42" s="1">
        <v>81.715999999999994</v>
      </c>
      <c r="E42" s="1">
        <v>8.6880000000000006</v>
      </c>
      <c r="F42" s="1">
        <v>98.754000000000005</v>
      </c>
      <c r="G42" s="6">
        <v>1</v>
      </c>
      <c r="H42" s="1" t="e">
        <v>#N/A</v>
      </c>
      <c r="I42" s="1" t="s">
        <v>32</v>
      </c>
      <c r="J42" s="1">
        <v>10.335000000000001</v>
      </c>
      <c r="K42" s="1">
        <f t="shared" si="9"/>
        <v>-1.6470000000000002</v>
      </c>
      <c r="L42" s="1"/>
      <c r="M42" s="1"/>
      <c r="N42" s="1">
        <v>13.134</v>
      </c>
      <c r="O42" s="1">
        <f t="shared" si="3"/>
        <v>1.7376</v>
      </c>
      <c r="P42" s="5"/>
      <c r="Q42" s="5"/>
      <c r="R42" s="1"/>
      <c r="S42" s="1">
        <f t="shared" si="4"/>
        <v>64.392265193370164</v>
      </c>
      <c r="T42" s="1">
        <f t="shared" si="5"/>
        <v>64.392265193370164</v>
      </c>
      <c r="U42" s="1">
        <v>9.1539999999999999</v>
      </c>
      <c r="V42" s="1">
        <v>9.6714000000000002</v>
      </c>
      <c r="W42" s="1">
        <v>1.9596</v>
      </c>
      <c r="X42" s="1">
        <v>0.27579999999999999</v>
      </c>
      <c r="Y42" s="1">
        <v>5.4870000000000001</v>
      </c>
      <c r="Z42" s="1">
        <v>5.4870000000000001</v>
      </c>
      <c r="AA42" s="20" t="s">
        <v>33</v>
      </c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31</v>
      </c>
      <c r="C43" s="1">
        <v>55.174999999999997</v>
      </c>
      <c r="D43" s="1">
        <v>44.988999999999997</v>
      </c>
      <c r="E43" s="1">
        <v>12.907999999999999</v>
      </c>
      <c r="F43" s="1">
        <v>66.536000000000001</v>
      </c>
      <c r="G43" s="6">
        <v>1</v>
      </c>
      <c r="H43" s="1" t="e">
        <v>#N/A</v>
      </c>
      <c r="I43" s="1" t="s">
        <v>32</v>
      </c>
      <c r="J43" s="1">
        <v>12.941000000000001</v>
      </c>
      <c r="K43" s="1">
        <f t="shared" si="9"/>
        <v>-3.3000000000001251E-2</v>
      </c>
      <c r="L43" s="1"/>
      <c r="M43" s="1"/>
      <c r="N43" s="1">
        <v>10</v>
      </c>
      <c r="O43" s="1">
        <f t="shared" si="3"/>
        <v>2.5815999999999999</v>
      </c>
      <c r="P43" s="5"/>
      <c r="Q43" s="5"/>
      <c r="R43" s="1"/>
      <c r="S43" s="1">
        <f t="shared" si="4"/>
        <v>29.646730709637435</v>
      </c>
      <c r="T43" s="1">
        <f t="shared" si="5"/>
        <v>29.646730709637435</v>
      </c>
      <c r="U43" s="1">
        <v>6.9766000000000004</v>
      </c>
      <c r="V43" s="1">
        <v>6.9766000000000004</v>
      </c>
      <c r="W43" s="1">
        <v>0.51159999999999994</v>
      </c>
      <c r="X43" s="1">
        <v>0</v>
      </c>
      <c r="Y43" s="1">
        <v>4.5848000000000004</v>
      </c>
      <c r="Z43" s="1">
        <v>4.5848000000000004</v>
      </c>
      <c r="AA43" s="20" t="s">
        <v>33</v>
      </c>
      <c r="AB43" s="1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31</v>
      </c>
      <c r="C44" s="1">
        <v>304.952</v>
      </c>
      <c r="D44" s="1">
        <v>520.04200000000003</v>
      </c>
      <c r="E44" s="1">
        <v>281.07400000000001</v>
      </c>
      <c r="F44" s="1">
        <v>479.46199999999999</v>
      </c>
      <c r="G44" s="6">
        <v>1</v>
      </c>
      <c r="H44" s="1">
        <v>45</v>
      </c>
      <c r="I44" s="1" t="s">
        <v>32</v>
      </c>
      <c r="J44" s="1">
        <v>275.93900000000002</v>
      </c>
      <c r="K44" s="1">
        <f t="shared" si="9"/>
        <v>5.1349999999999909</v>
      </c>
      <c r="L44" s="1"/>
      <c r="M44" s="1"/>
      <c r="N44" s="1">
        <v>69.37419999999986</v>
      </c>
      <c r="O44" s="1">
        <f t="shared" si="3"/>
        <v>56.214800000000004</v>
      </c>
      <c r="P44" s="5">
        <f t="shared" si="8"/>
        <v>69.526600000000144</v>
      </c>
      <c r="Q44" s="5"/>
      <c r="R44" s="1"/>
      <c r="S44" s="1">
        <f t="shared" si="4"/>
        <v>11</v>
      </c>
      <c r="T44" s="1">
        <f t="shared" si="5"/>
        <v>9.7631975920931815</v>
      </c>
      <c r="U44" s="1">
        <v>64.611599999999996</v>
      </c>
      <c r="V44" s="1">
        <v>65.214799999999997</v>
      </c>
      <c r="W44" s="1">
        <v>84.360399999999998</v>
      </c>
      <c r="X44" s="1">
        <v>84.237400000000008</v>
      </c>
      <c r="Y44" s="1">
        <v>76.802999999999997</v>
      </c>
      <c r="Z44" s="1">
        <v>82.3202</v>
      </c>
      <c r="AA44" s="1"/>
      <c r="AB44" s="1">
        <f t="shared" si="6"/>
        <v>70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31</v>
      </c>
      <c r="C45" s="1">
        <v>202.24700000000001</v>
      </c>
      <c r="D45" s="1">
        <v>386.41800000000001</v>
      </c>
      <c r="E45" s="1">
        <v>170.50399999999999</v>
      </c>
      <c r="F45" s="1">
        <v>372.76799999999997</v>
      </c>
      <c r="G45" s="6">
        <v>1</v>
      </c>
      <c r="H45" s="1">
        <v>45</v>
      </c>
      <c r="I45" s="1" t="s">
        <v>32</v>
      </c>
      <c r="J45" s="1">
        <v>175.261</v>
      </c>
      <c r="K45" s="1">
        <f t="shared" si="9"/>
        <v>-4.757000000000005</v>
      </c>
      <c r="L45" s="1"/>
      <c r="M45" s="1"/>
      <c r="N45" s="1">
        <v>47.569800000000157</v>
      </c>
      <c r="O45" s="1">
        <f t="shared" si="3"/>
        <v>34.1008</v>
      </c>
      <c r="P45" s="5"/>
      <c r="Q45" s="5"/>
      <c r="R45" s="1"/>
      <c r="S45" s="1">
        <f t="shared" si="4"/>
        <v>12.326332520058184</v>
      </c>
      <c r="T45" s="1">
        <f t="shared" si="5"/>
        <v>12.326332520058184</v>
      </c>
      <c r="U45" s="1">
        <v>46.2896</v>
      </c>
      <c r="V45" s="1">
        <v>48.516599999999997</v>
      </c>
      <c r="W45" s="1">
        <v>49.3626</v>
      </c>
      <c r="X45" s="1">
        <v>47.372</v>
      </c>
      <c r="Y45" s="1">
        <v>49.6616</v>
      </c>
      <c r="Z45" s="1">
        <v>56.987800000000007</v>
      </c>
      <c r="AA45" s="1"/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31</v>
      </c>
      <c r="C46" s="1">
        <v>7.1139999999999999</v>
      </c>
      <c r="D46" s="1">
        <v>21.561</v>
      </c>
      <c r="E46" s="1">
        <v>3.5819999999999999</v>
      </c>
      <c r="F46" s="1">
        <v>20.821999999999999</v>
      </c>
      <c r="G46" s="6">
        <v>1</v>
      </c>
      <c r="H46" s="1" t="e">
        <v>#N/A</v>
      </c>
      <c r="I46" s="1" t="s">
        <v>32</v>
      </c>
      <c r="J46" s="1">
        <v>3.524</v>
      </c>
      <c r="K46" s="1">
        <f t="shared" si="9"/>
        <v>5.7999999999999829E-2</v>
      </c>
      <c r="L46" s="1"/>
      <c r="M46" s="1"/>
      <c r="N46" s="1"/>
      <c r="O46" s="1">
        <f t="shared" si="3"/>
        <v>0.71639999999999993</v>
      </c>
      <c r="P46" s="5"/>
      <c r="Q46" s="5"/>
      <c r="R46" s="1"/>
      <c r="S46" s="1">
        <f t="shared" si="4"/>
        <v>29.064768285873814</v>
      </c>
      <c r="T46" s="1">
        <f t="shared" si="5"/>
        <v>29.064768285873814</v>
      </c>
      <c r="U46" s="1">
        <v>1.843</v>
      </c>
      <c r="V46" s="1">
        <v>1.843</v>
      </c>
      <c r="W46" s="1">
        <v>1.5744</v>
      </c>
      <c r="X46" s="1">
        <v>1.5744</v>
      </c>
      <c r="Y46" s="1">
        <v>0.2868</v>
      </c>
      <c r="Z46" s="1">
        <v>0.2868</v>
      </c>
      <c r="AA46" s="1"/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31</v>
      </c>
      <c r="C47" s="1">
        <v>42.106999999999999</v>
      </c>
      <c r="D47" s="1"/>
      <c r="E47" s="1"/>
      <c r="F47" s="1">
        <v>42.106999999999999</v>
      </c>
      <c r="G47" s="6">
        <v>1</v>
      </c>
      <c r="H47" s="1" t="e">
        <v>#N/A</v>
      </c>
      <c r="I47" s="1" t="s">
        <v>32</v>
      </c>
      <c r="J47" s="1"/>
      <c r="K47" s="1">
        <f t="shared" si="9"/>
        <v>0</v>
      </c>
      <c r="L47" s="1"/>
      <c r="M47" s="1"/>
      <c r="N47" s="1"/>
      <c r="O47" s="1">
        <f t="shared" si="3"/>
        <v>0</v>
      </c>
      <c r="P47" s="5"/>
      <c r="Q47" s="5"/>
      <c r="R47" s="1"/>
      <c r="S47" s="1" t="e">
        <f t="shared" si="4"/>
        <v>#DIV/0!</v>
      </c>
      <c r="T47" s="1" t="e">
        <f t="shared" si="5"/>
        <v>#DIV/0!</v>
      </c>
      <c r="U47" s="1">
        <v>1.3664000000000001</v>
      </c>
      <c r="V47" s="1">
        <v>2.9811999999999999</v>
      </c>
      <c r="W47" s="1">
        <v>3.2462</v>
      </c>
      <c r="X47" s="1">
        <v>3.4325999999999999</v>
      </c>
      <c r="Y47" s="1">
        <v>4.5061999999999998</v>
      </c>
      <c r="Z47" s="1">
        <v>1.6035999999999999</v>
      </c>
      <c r="AA47" s="20" t="s">
        <v>33</v>
      </c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42</v>
      </c>
      <c r="C48" s="1">
        <v>692</v>
      </c>
      <c r="D48" s="1">
        <v>1104</v>
      </c>
      <c r="E48" s="1">
        <v>548</v>
      </c>
      <c r="F48" s="1">
        <v>1054</v>
      </c>
      <c r="G48" s="6">
        <v>0.4</v>
      </c>
      <c r="H48" s="1">
        <v>45</v>
      </c>
      <c r="I48" s="1" t="s">
        <v>32</v>
      </c>
      <c r="J48" s="1">
        <v>550</v>
      </c>
      <c r="K48" s="1">
        <f t="shared" si="9"/>
        <v>-2</v>
      </c>
      <c r="L48" s="1"/>
      <c r="M48" s="1"/>
      <c r="N48" s="1">
        <v>144.10000000000099</v>
      </c>
      <c r="O48" s="1">
        <f t="shared" si="3"/>
        <v>109.6</v>
      </c>
      <c r="P48" s="5"/>
      <c r="Q48" s="5"/>
      <c r="R48" s="1"/>
      <c r="S48" s="1">
        <f t="shared" si="4"/>
        <v>10.931569343065703</v>
      </c>
      <c r="T48" s="1">
        <f t="shared" si="5"/>
        <v>10.931569343065703</v>
      </c>
      <c r="U48" s="1">
        <v>137.4</v>
      </c>
      <c r="V48" s="1">
        <v>145</v>
      </c>
      <c r="W48" s="1">
        <v>134.80000000000001</v>
      </c>
      <c r="X48" s="1">
        <v>132.6</v>
      </c>
      <c r="Y48" s="1">
        <v>144.6</v>
      </c>
      <c r="Z48" s="1">
        <v>145.19999999999999</v>
      </c>
      <c r="AA48" s="1"/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42</v>
      </c>
      <c r="C49" s="1">
        <v>120</v>
      </c>
      <c r="D49" s="1"/>
      <c r="E49" s="1">
        <v>41</v>
      </c>
      <c r="F49" s="1">
        <v>76</v>
      </c>
      <c r="G49" s="6">
        <v>0.45</v>
      </c>
      <c r="H49" s="1">
        <v>50</v>
      </c>
      <c r="I49" s="1" t="s">
        <v>32</v>
      </c>
      <c r="J49" s="1">
        <v>41</v>
      </c>
      <c r="K49" s="1">
        <f t="shared" si="9"/>
        <v>0</v>
      </c>
      <c r="L49" s="1"/>
      <c r="M49" s="1"/>
      <c r="N49" s="1"/>
      <c r="O49" s="1">
        <f t="shared" si="3"/>
        <v>8.1999999999999993</v>
      </c>
      <c r="P49" s="5">
        <f t="shared" si="8"/>
        <v>14.199999999999989</v>
      </c>
      <c r="Q49" s="5"/>
      <c r="R49" s="1"/>
      <c r="S49" s="1">
        <f t="shared" si="4"/>
        <v>11</v>
      </c>
      <c r="T49" s="1">
        <f t="shared" si="5"/>
        <v>9.2682926829268304</v>
      </c>
      <c r="U49" s="1">
        <v>2</v>
      </c>
      <c r="V49" s="1">
        <v>4.8</v>
      </c>
      <c r="W49" s="1">
        <v>9.4</v>
      </c>
      <c r="X49" s="1">
        <v>6.6</v>
      </c>
      <c r="Y49" s="1">
        <v>13.6</v>
      </c>
      <c r="Z49" s="1">
        <v>7.2</v>
      </c>
      <c r="AA49" s="1"/>
      <c r="AB49" s="1">
        <f t="shared" si="6"/>
        <v>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31</v>
      </c>
      <c r="C50" s="1">
        <v>18.224</v>
      </c>
      <c r="D50" s="1">
        <v>62.000999999999998</v>
      </c>
      <c r="E50" s="1">
        <v>15.08</v>
      </c>
      <c r="F50" s="1">
        <v>65.144999999999996</v>
      </c>
      <c r="G50" s="6">
        <v>1</v>
      </c>
      <c r="H50" s="1" t="e">
        <v>#N/A</v>
      </c>
      <c r="I50" s="1" t="s">
        <v>32</v>
      </c>
      <c r="J50" s="1">
        <v>14.5</v>
      </c>
      <c r="K50" s="1">
        <f t="shared" si="9"/>
        <v>0.58000000000000007</v>
      </c>
      <c r="L50" s="1"/>
      <c r="M50" s="1"/>
      <c r="N50" s="1"/>
      <c r="O50" s="1">
        <f t="shared" si="3"/>
        <v>3.016</v>
      </c>
      <c r="P50" s="5"/>
      <c r="Q50" s="5"/>
      <c r="R50" s="1"/>
      <c r="S50" s="1">
        <f t="shared" si="4"/>
        <v>21.599801061007955</v>
      </c>
      <c r="T50" s="1">
        <f t="shared" si="5"/>
        <v>21.599801061007955</v>
      </c>
      <c r="U50" s="1">
        <v>4.8226000000000004</v>
      </c>
      <c r="V50" s="1">
        <v>4.8204000000000002</v>
      </c>
      <c r="W50" s="1">
        <v>5.1539999999999999</v>
      </c>
      <c r="X50" s="1">
        <v>4.6026000000000007</v>
      </c>
      <c r="Y50" s="1">
        <v>3.4438</v>
      </c>
      <c r="Z50" s="1">
        <v>2.5706000000000002</v>
      </c>
      <c r="AA50" s="20" t="s">
        <v>33</v>
      </c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42</v>
      </c>
      <c r="C51" s="1">
        <v>55</v>
      </c>
      <c r="D51" s="1">
        <v>60</v>
      </c>
      <c r="E51" s="1">
        <v>39</v>
      </c>
      <c r="F51" s="1">
        <v>56</v>
      </c>
      <c r="G51" s="6">
        <v>0.35</v>
      </c>
      <c r="H51" s="1" t="e">
        <v>#N/A</v>
      </c>
      <c r="I51" s="1" t="s">
        <v>32</v>
      </c>
      <c r="J51" s="1">
        <v>41</v>
      </c>
      <c r="K51" s="1">
        <f t="shared" si="9"/>
        <v>-2</v>
      </c>
      <c r="L51" s="1"/>
      <c r="M51" s="1"/>
      <c r="N51" s="1">
        <v>92.4</v>
      </c>
      <c r="O51" s="1">
        <f t="shared" si="3"/>
        <v>7.8</v>
      </c>
      <c r="P51" s="5"/>
      <c r="Q51" s="5"/>
      <c r="R51" s="1"/>
      <c r="S51" s="1">
        <f t="shared" si="4"/>
        <v>19.025641025641026</v>
      </c>
      <c r="T51" s="1">
        <f t="shared" si="5"/>
        <v>19.025641025641026</v>
      </c>
      <c r="U51" s="1">
        <v>13</v>
      </c>
      <c r="V51" s="1">
        <v>8.6</v>
      </c>
      <c r="W51" s="1">
        <v>2.4</v>
      </c>
      <c r="X51" s="1">
        <v>1.6</v>
      </c>
      <c r="Y51" s="1">
        <v>6.6</v>
      </c>
      <c r="Z51" s="1">
        <v>5.6</v>
      </c>
      <c r="AA51" s="1"/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31</v>
      </c>
      <c r="C52" s="1">
        <v>48.826999999999998</v>
      </c>
      <c r="D52" s="1">
        <v>17.321000000000002</v>
      </c>
      <c r="E52" s="1">
        <v>42.784999999999997</v>
      </c>
      <c r="F52" s="1">
        <v>11.878</v>
      </c>
      <c r="G52" s="6">
        <v>1</v>
      </c>
      <c r="H52" s="1" t="e">
        <v>#N/A</v>
      </c>
      <c r="I52" s="1" t="s">
        <v>32</v>
      </c>
      <c r="J52" s="1">
        <v>47.281999999999996</v>
      </c>
      <c r="K52" s="1">
        <f t="shared" si="9"/>
        <v>-4.4969999999999999</v>
      </c>
      <c r="L52" s="1"/>
      <c r="M52" s="1"/>
      <c r="N52" s="1">
        <v>28.654800000000002</v>
      </c>
      <c r="O52" s="1">
        <f t="shared" si="3"/>
        <v>8.5569999999999986</v>
      </c>
      <c r="P52" s="5">
        <f t="shared" si="8"/>
        <v>53.594199999999987</v>
      </c>
      <c r="Q52" s="5"/>
      <c r="R52" s="1"/>
      <c r="S52" s="1">
        <f t="shared" si="4"/>
        <v>11</v>
      </c>
      <c r="T52" s="1">
        <f t="shared" si="5"/>
        <v>4.7368002804721288</v>
      </c>
      <c r="U52" s="1">
        <v>5.7776000000000014</v>
      </c>
      <c r="V52" s="1">
        <v>4.6194000000000006</v>
      </c>
      <c r="W52" s="1">
        <v>0.86919999999999997</v>
      </c>
      <c r="X52" s="1">
        <v>0</v>
      </c>
      <c r="Y52" s="1">
        <v>4.3094000000000001</v>
      </c>
      <c r="Z52" s="1">
        <v>4.3094000000000001</v>
      </c>
      <c r="AA52" s="1"/>
      <c r="AB52" s="1">
        <f t="shared" si="6"/>
        <v>54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42</v>
      </c>
      <c r="C53" s="1">
        <v>299</v>
      </c>
      <c r="D53" s="1">
        <v>390</v>
      </c>
      <c r="E53" s="1">
        <v>153</v>
      </c>
      <c r="F53" s="1">
        <v>437</v>
      </c>
      <c r="G53" s="6">
        <v>0.4</v>
      </c>
      <c r="H53" s="1">
        <v>40</v>
      </c>
      <c r="I53" s="1" t="s">
        <v>32</v>
      </c>
      <c r="J53" s="1">
        <v>157</v>
      </c>
      <c r="K53" s="1">
        <f t="shared" si="9"/>
        <v>-4</v>
      </c>
      <c r="L53" s="1"/>
      <c r="M53" s="1"/>
      <c r="N53" s="1">
        <v>57.5</v>
      </c>
      <c r="O53" s="1">
        <f t="shared" si="3"/>
        <v>30.6</v>
      </c>
      <c r="P53" s="5"/>
      <c r="Q53" s="5"/>
      <c r="R53" s="1"/>
      <c r="S53" s="1">
        <f t="shared" si="4"/>
        <v>16.160130718954246</v>
      </c>
      <c r="T53" s="1">
        <f t="shared" si="5"/>
        <v>16.160130718954246</v>
      </c>
      <c r="U53" s="1">
        <v>51.6</v>
      </c>
      <c r="V53" s="1">
        <v>53.4</v>
      </c>
      <c r="W53" s="1">
        <v>60</v>
      </c>
      <c r="X53" s="1">
        <v>62.2</v>
      </c>
      <c r="Y53" s="1">
        <v>60.2</v>
      </c>
      <c r="Z53" s="1">
        <v>56.4</v>
      </c>
      <c r="AA53" s="20" t="s">
        <v>33</v>
      </c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42</v>
      </c>
      <c r="C54" s="1">
        <v>176</v>
      </c>
      <c r="D54" s="1">
        <v>684</v>
      </c>
      <c r="E54" s="1">
        <v>388</v>
      </c>
      <c r="F54" s="1">
        <v>291</v>
      </c>
      <c r="G54" s="6">
        <v>0.4</v>
      </c>
      <c r="H54" s="1">
        <v>45</v>
      </c>
      <c r="I54" s="1" t="s">
        <v>32</v>
      </c>
      <c r="J54" s="1">
        <v>389</v>
      </c>
      <c r="K54" s="1">
        <f t="shared" si="9"/>
        <v>-1</v>
      </c>
      <c r="L54" s="1"/>
      <c r="M54" s="1"/>
      <c r="N54" s="1"/>
      <c r="O54" s="1">
        <f t="shared" si="3"/>
        <v>77.599999999999994</v>
      </c>
      <c r="P54" s="5">
        <f t="shared" si="8"/>
        <v>562.59999999999991</v>
      </c>
      <c r="Q54" s="5"/>
      <c r="R54" s="1"/>
      <c r="S54" s="1">
        <f t="shared" si="4"/>
        <v>11</v>
      </c>
      <c r="T54" s="1">
        <f t="shared" si="5"/>
        <v>3.7500000000000004</v>
      </c>
      <c r="U54" s="1">
        <v>51.6</v>
      </c>
      <c r="V54" s="1">
        <v>61.2</v>
      </c>
      <c r="W54" s="1">
        <v>70.8</v>
      </c>
      <c r="X54" s="1">
        <v>76.2</v>
      </c>
      <c r="Y54" s="1">
        <v>50</v>
      </c>
      <c r="Z54" s="1">
        <v>36.200000000000003</v>
      </c>
      <c r="AA54" s="1"/>
      <c r="AB54" s="1">
        <f t="shared" si="6"/>
        <v>225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42</v>
      </c>
      <c r="C55" s="1">
        <v>210</v>
      </c>
      <c r="D55" s="1">
        <v>1164</v>
      </c>
      <c r="E55" s="1">
        <v>456</v>
      </c>
      <c r="F55" s="1">
        <v>805</v>
      </c>
      <c r="G55" s="6">
        <v>0.4</v>
      </c>
      <c r="H55" s="1">
        <v>40</v>
      </c>
      <c r="I55" s="1" t="s">
        <v>32</v>
      </c>
      <c r="J55" s="1">
        <v>457</v>
      </c>
      <c r="K55" s="1">
        <f t="shared" si="9"/>
        <v>-1</v>
      </c>
      <c r="L55" s="1"/>
      <c r="M55" s="1"/>
      <c r="N55" s="1">
        <v>140.30000000000001</v>
      </c>
      <c r="O55" s="1">
        <f t="shared" si="3"/>
        <v>91.2</v>
      </c>
      <c r="P55" s="5">
        <f t="shared" si="8"/>
        <v>57.900000000000091</v>
      </c>
      <c r="Q55" s="5"/>
      <c r="R55" s="1"/>
      <c r="S55" s="1">
        <f t="shared" si="4"/>
        <v>11</v>
      </c>
      <c r="T55" s="1">
        <f t="shared" si="5"/>
        <v>10.365131578947368</v>
      </c>
      <c r="U55" s="1">
        <v>110.4</v>
      </c>
      <c r="V55" s="1">
        <v>114.4</v>
      </c>
      <c r="W55" s="1">
        <v>122.4</v>
      </c>
      <c r="X55" s="1">
        <v>116.6</v>
      </c>
      <c r="Y55" s="1">
        <v>97.4</v>
      </c>
      <c r="Z55" s="1">
        <v>101.2</v>
      </c>
      <c r="AA55" s="1"/>
      <c r="AB55" s="1">
        <f t="shared" si="6"/>
        <v>23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31</v>
      </c>
      <c r="C56" s="1">
        <v>94.683000000000007</v>
      </c>
      <c r="D56" s="1">
        <v>150.13</v>
      </c>
      <c r="E56" s="1">
        <v>71.941999999999993</v>
      </c>
      <c r="F56" s="1">
        <v>160.67099999999999</v>
      </c>
      <c r="G56" s="6">
        <v>1</v>
      </c>
      <c r="H56" s="1">
        <v>50</v>
      </c>
      <c r="I56" s="1" t="s">
        <v>32</v>
      </c>
      <c r="J56" s="1">
        <v>71.346000000000004</v>
      </c>
      <c r="K56" s="1">
        <f t="shared" si="9"/>
        <v>0.59599999999998943</v>
      </c>
      <c r="L56" s="1"/>
      <c r="M56" s="1"/>
      <c r="N56" s="1"/>
      <c r="O56" s="1">
        <f t="shared" si="3"/>
        <v>14.388399999999999</v>
      </c>
      <c r="P56" s="5"/>
      <c r="Q56" s="5"/>
      <c r="R56" s="1"/>
      <c r="S56" s="1">
        <f t="shared" si="4"/>
        <v>11.166703733563148</v>
      </c>
      <c r="T56" s="1">
        <f t="shared" si="5"/>
        <v>11.166703733563148</v>
      </c>
      <c r="U56" s="1">
        <v>11.087999999999999</v>
      </c>
      <c r="V56" s="1">
        <v>10.5284</v>
      </c>
      <c r="W56" s="1">
        <v>19.205200000000001</v>
      </c>
      <c r="X56" s="1">
        <v>21.377800000000001</v>
      </c>
      <c r="Y56" s="1">
        <v>16.445</v>
      </c>
      <c r="Z56" s="1">
        <v>17.260000000000002</v>
      </c>
      <c r="AA56" s="20" t="s">
        <v>33</v>
      </c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31</v>
      </c>
      <c r="C57" s="1">
        <v>145.32599999999999</v>
      </c>
      <c r="D57" s="1">
        <v>89.534999999999997</v>
      </c>
      <c r="E57" s="1">
        <v>69.385999999999996</v>
      </c>
      <c r="F57" s="1">
        <v>141.035</v>
      </c>
      <c r="G57" s="6">
        <v>1</v>
      </c>
      <c r="H57" s="1">
        <v>50</v>
      </c>
      <c r="I57" s="1" t="s">
        <v>32</v>
      </c>
      <c r="J57" s="1">
        <v>69.617999999999995</v>
      </c>
      <c r="K57" s="1">
        <f t="shared" si="9"/>
        <v>-0.23199999999999932</v>
      </c>
      <c r="L57" s="1"/>
      <c r="M57" s="1"/>
      <c r="N57" s="1"/>
      <c r="O57" s="1">
        <f t="shared" si="3"/>
        <v>13.877199999999998</v>
      </c>
      <c r="P57" s="5">
        <f t="shared" si="8"/>
        <v>11.614199999999983</v>
      </c>
      <c r="Q57" s="5"/>
      <c r="R57" s="1"/>
      <c r="S57" s="1">
        <f t="shared" si="4"/>
        <v>11</v>
      </c>
      <c r="T57" s="1">
        <f t="shared" si="5"/>
        <v>10.16307324244084</v>
      </c>
      <c r="U57" s="1">
        <v>13.8712</v>
      </c>
      <c r="V57" s="1">
        <v>14.134</v>
      </c>
      <c r="W57" s="1">
        <v>20.660799999999998</v>
      </c>
      <c r="X57" s="1">
        <v>23.916</v>
      </c>
      <c r="Y57" s="1">
        <v>20.713999999999999</v>
      </c>
      <c r="Z57" s="1">
        <v>18.466799999999999</v>
      </c>
      <c r="AA57" s="1"/>
      <c r="AB57" s="1">
        <f t="shared" si="6"/>
        <v>12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31</v>
      </c>
      <c r="C58" s="1">
        <v>56.991</v>
      </c>
      <c r="D58" s="1">
        <v>173.678</v>
      </c>
      <c r="E58" s="1">
        <v>24.138999999999999</v>
      </c>
      <c r="F58" s="1">
        <v>198.54</v>
      </c>
      <c r="G58" s="6">
        <v>1</v>
      </c>
      <c r="H58" s="1">
        <v>55</v>
      </c>
      <c r="I58" s="1" t="s">
        <v>32</v>
      </c>
      <c r="J58" s="1">
        <v>28.138000000000002</v>
      </c>
      <c r="K58" s="1">
        <f t="shared" si="9"/>
        <v>-3.9990000000000023</v>
      </c>
      <c r="L58" s="1"/>
      <c r="M58" s="1"/>
      <c r="N58" s="1"/>
      <c r="O58" s="1">
        <f t="shared" si="3"/>
        <v>4.8277999999999999</v>
      </c>
      <c r="P58" s="5"/>
      <c r="Q58" s="5"/>
      <c r="R58" s="1"/>
      <c r="S58" s="1">
        <f t="shared" si="4"/>
        <v>41.124321637184636</v>
      </c>
      <c r="T58" s="1">
        <f t="shared" si="5"/>
        <v>41.124321637184636</v>
      </c>
      <c r="U58" s="1">
        <v>4.7043999999999997</v>
      </c>
      <c r="V58" s="1">
        <v>5.6072000000000006</v>
      </c>
      <c r="W58" s="1">
        <v>16.003</v>
      </c>
      <c r="X58" s="1">
        <v>15.7974</v>
      </c>
      <c r="Y58" s="1">
        <v>11.111800000000001</v>
      </c>
      <c r="Z58" s="1">
        <v>10.264200000000001</v>
      </c>
      <c r="AA58" s="20" t="s">
        <v>33</v>
      </c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31</v>
      </c>
      <c r="C59" s="1">
        <v>32.430999999999997</v>
      </c>
      <c r="D59" s="1">
        <v>13.13</v>
      </c>
      <c r="E59" s="1">
        <v>2.2040000000000002</v>
      </c>
      <c r="F59" s="1">
        <v>43.356999999999999</v>
      </c>
      <c r="G59" s="6">
        <v>1</v>
      </c>
      <c r="H59" s="1" t="e">
        <v>#N/A</v>
      </c>
      <c r="I59" s="1" t="s">
        <v>32</v>
      </c>
      <c r="J59" s="1">
        <v>2.2040000000000002</v>
      </c>
      <c r="K59" s="1">
        <f t="shared" si="9"/>
        <v>0</v>
      </c>
      <c r="L59" s="1"/>
      <c r="M59" s="1"/>
      <c r="N59" s="1"/>
      <c r="O59" s="1">
        <f t="shared" si="3"/>
        <v>0.44080000000000003</v>
      </c>
      <c r="P59" s="5"/>
      <c r="Q59" s="5"/>
      <c r="R59" s="1"/>
      <c r="S59" s="1">
        <f t="shared" si="4"/>
        <v>98.359800362976401</v>
      </c>
      <c r="T59" s="1">
        <f t="shared" si="5"/>
        <v>98.359800362976401</v>
      </c>
      <c r="U59" s="1">
        <v>2.9418000000000002</v>
      </c>
      <c r="V59" s="1">
        <v>3.9695999999999998</v>
      </c>
      <c r="W59" s="1">
        <v>2.0550000000000002</v>
      </c>
      <c r="X59" s="1">
        <v>0.43719999999999998</v>
      </c>
      <c r="Y59" s="1">
        <v>4.0522</v>
      </c>
      <c r="Z59" s="1">
        <v>3.9085999999999999</v>
      </c>
      <c r="AA59" s="20" t="s">
        <v>33</v>
      </c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31</v>
      </c>
      <c r="C60" s="1">
        <v>44.764000000000003</v>
      </c>
      <c r="D60" s="1"/>
      <c r="E60" s="1">
        <v>2.2080000000000002</v>
      </c>
      <c r="F60" s="1">
        <v>41.829000000000001</v>
      </c>
      <c r="G60" s="6">
        <v>1</v>
      </c>
      <c r="H60" s="1" t="e">
        <v>#N/A</v>
      </c>
      <c r="I60" s="1" t="s">
        <v>32</v>
      </c>
      <c r="J60" s="1">
        <v>2.2080000000000002</v>
      </c>
      <c r="K60" s="1">
        <f t="shared" si="9"/>
        <v>0</v>
      </c>
      <c r="L60" s="1"/>
      <c r="M60" s="1"/>
      <c r="N60" s="1"/>
      <c r="O60" s="1">
        <f t="shared" si="3"/>
        <v>0.44160000000000005</v>
      </c>
      <c r="P60" s="5"/>
      <c r="Q60" s="5"/>
      <c r="R60" s="1"/>
      <c r="S60" s="1">
        <f t="shared" si="4"/>
        <v>94.721467391304344</v>
      </c>
      <c r="T60" s="1">
        <f t="shared" si="5"/>
        <v>94.721467391304344</v>
      </c>
      <c r="U60" s="1">
        <v>2.4887999999999999</v>
      </c>
      <c r="V60" s="1">
        <v>3.5246</v>
      </c>
      <c r="W60" s="1">
        <v>1.7756000000000001</v>
      </c>
      <c r="X60" s="1">
        <v>0</v>
      </c>
      <c r="Y60" s="1">
        <v>4.3982000000000001</v>
      </c>
      <c r="Z60" s="1">
        <v>4.3982000000000001</v>
      </c>
      <c r="AA60" s="20" t="s">
        <v>33</v>
      </c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31</v>
      </c>
      <c r="C61" s="1">
        <v>50.005000000000003</v>
      </c>
      <c r="D61" s="1">
        <v>503.54300000000001</v>
      </c>
      <c r="E61" s="1">
        <v>246.31399999999999</v>
      </c>
      <c r="F61" s="1">
        <v>258.73500000000001</v>
      </c>
      <c r="G61" s="6">
        <v>1</v>
      </c>
      <c r="H61" s="1">
        <v>40</v>
      </c>
      <c r="I61" s="1" t="s">
        <v>32</v>
      </c>
      <c r="J61" s="1">
        <v>242.09399999999999</v>
      </c>
      <c r="K61" s="1">
        <f t="shared" si="9"/>
        <v>4.2199999999999989</v>
      </c>
      <c r="L61" s="1"/>
      <c r="M61" s="1"/>
      <c r="N61" s="1">
        <v>61.449999999999989</v>
      </c>
      <c r="O61" s="1">
        <f t="shared" si="3"/>
        <v>49.262799999999999</v>
      </c>
      <c r="P61" s="5">
        <f t="shared" si="8"/>
        <v>221.70580000000001</v>
      </c>
      <c r="Q61" s="5"/>
      <c r="R61" s="1"/>
      <c r="S61" s="1">
        <f t="shared" si="4"/>
        <v>11</v>
      </c>
      <c r="T61" s="1">
        <f t="shared" si="5"/>
        <v>6.4995290564076749</v>
      </c>
      <c r="U61" s="1">
        <v>46.0702</v>
      </c>
      <c r="V61" s="1">
        <v>44.938600000000001</v>
      </c>
      <c r="W61" s="1">
        <v>37.846200000000003</v>
      </c>
      <c r="X61" s="1">
        <v>41.621400000000001</v>
      </c>
      <c r="Y61" s="1">
        <v>33.644599999999997</v>
      </c>
      <c r="Z61" s="1">
        <v>31.478999999999999</v>
      </c>
      <c r="AA61" s="1" t="s">
        <v>101</v>
      </c>
      <c r="AB61" s="1">
        <f t="shared" si="6"/>
        <v>222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42</v>
      </c>
      <c r="C62" s="1">
        <v>402</v>
      </c>
      <c r="D62" s="1">
        <v>1086</v>
      </c>
      <c r="E62" s="1">
        <v>452</v>
      </c>
      <c r="F62" s="1">
        <v>892</v>
      </c>
      <c r="G62" s="6">
        <v>0.4</v>
      </c>
      <c r="H62" s="1">
        <v>45</v>
      </c>
      <c r="I62" s="1" t="s">
        <v>32</v>
      </c>
      <c r="J62" s="1">
        <v>458</v>
      </c>
      <c r="K62" s="1">
        <f t="shared" si="9"/>
        <v>-6</v>
      </c>
      <c r="L62" s="1"/>
      <c r="M62" s="1"/>
      <c r="N62" s="1">
        <v>101.60000000000009</v>
      </c>
      <c r="O62" s="1">
        <f t="shared" si="3"/>
        <v>90.4</v>
      </c>
      <c r="P62" s="5"/>
      <c r="Q62" s="5"/>
      <c r="R62" s="1"/>
      <c r="S62" s="1">
        <f t="shared" si="4"/>
        <v>10.991150442477878</v>
      </c>
      <c r="T62" s="1">
        <f t="shared" si="5"/>
        <v>10.991150442477878</v>
      </c>
      <c r="U62" s="1">
        <v>114.4</v>
      </c>
      <c r="V62" s="1">
        <v>121.8</v>
      </c>
      <c r="W62" s="1">
        <v>122</v>
      </c>
      <c r="X62" s="1">
        <v>124</v>
      </c>
      <c r="Y62" s="1">
        <v>113.2</v>
      </c>
      <c r="Z62" s="1">
        <v>111.6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103</v>
      </c>
      <c r="B63" s="10" t="s">
        <v>31</v>
      </c>
      <c r="C63" s="10">
        <v>8.5939999999999994</v>
      </c>
      <c r="D63" s="10"/>
      <c r="E63" s="10"/>
      <c r="F63" s="10"/>
      <c r="G63" s="11">
        <v>0</v>
      </c>
      <c r="H63" s="10">
        <v>40</v>
      </c>
      <c r="I63" s="10" t="s">
        <v>47</v>
      </c>
      <c r="J63" s="10"/>
      <c r="K63" s="10">
        <f t="shared" si="9"/>
        <v>0</v>
      </c>
      <c r="L63" s="10"/>
      <c r="M63" s="10"/>
      <c r="N63" s="10"/>
      <c r="O63" s="10">
        <f t="shared" si="3"/>
        <v>0</v>
      </c>
      <c r="P63" s="12"/>
      <c r="Q63" s="12"/>
      <c r="R63" s="10"/>
      <c r="S63" s="10" t="e">
        <f t="shared" si="4"/>
        <v>#DIV/0!</v>
      </c>
      <c r="T63" s="10" t="e">
        <f t="shared" si="5"/>
        <v>#DIV/0!</v>
      </c>
      <c r="U63" s="10">
        <v>3.8592</v>
      </c>
      <c r="V63" s="10">
        <v>3.8592</v>
      </c>
      <c r="W63" s="10">
        <v>2.0291999999999999</v>
      </c>
      <c r="X63" s="10">
        <v>2.2342</v>
      </c>
      <c r="Y63" s="10">
        <v>2.9962</v>
      </c>
      <c r="Z63" s="10">
        <v>2.9962</v>
      </c>
      <c r="AA63" s="10" t="s">
        <v>55</v>
      </c>
      <c r="AB63" s="10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31</v>
      </c>
      <c r="C64" s="1">
        <v>56.261000000000003</v>
      </c>
      <c r="D64" s="1"/>
      <c r="E64" s="1">
        <v>13.081</v>
      </c>
      <c r="F64" s="1">
        <v>35.152000000000001</v>
      </c>
      <c r="G64" s="6">
        <v>1</v>
      </c>
      <c r="H64" s="1" t="e">
        <v>#N/A</v>
      </c>
      <c r="I64" s="1" t="s">
        <v>32</v>
      </c>
      <c r="J64" s="1">
        <v>13.083</v>
      </c>
      <c r="K64" s="1">
        <f t="shared" si="9"/>
        <v>-2.0000000000006679E-3</v>
      </c>
      <c r="L64" s="1"/>
      <c r="M64" s="1"/>
      <c r="N64" s="1"/>
      <c r="O64" s="1">
        <f t="shared" si="3"/>
        <v>2.6162000000000001</v>
      </c>
      <c r="P64" s="5"/>
      <c r="Q64" s="5"/>
      <c r="R64" s="1"/>
      <c r="S64" s="1">
        <f t="shared" si="4"/>
        <v>13.436281629844814</v>
      </c>
      <c r="T64" s="1">
        <f t="shared" si="5"/>
        <v>13.436281629844814</v>
      </c>
      <c r="U64" s="1">
        <v>3.7113999999999998</v>
      </c>
      <c r="V64" s="1">
        <v>3.4518</v>
      </c>
      <c r="W64" s="1">
        <v>0</v>
      </c>
      <c r="X64" s="1">
        <v>0.27400000000000002</v>
      </c>
      <c r="Y64" s="1">
        <v>4.8936000000000002</v>
      </c>
      <c r="Z64" s="1">
        <v>4.6196000000000002</v>
      </c>
      <c r="AA64" s="20" t="s">
        <v>33</v>
      </c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105</v>
      </c>
      <c r="B65" s="10" t="s">
        <v>42</v>
      </c>
      <c r="C65" s="10">
        <v>-1</v>
      </c>
      <c r="D65" s="10">
        <v>1</v>
      </c>
      <c r="E65" s="10">
        <v>-3</v>
      </c>
      <c r="F65" s="10"/>
      <c r="G65" s="11">
        <v>0</v>
      </c>
      <c r="H65" s="10">
        <v>45</v>
      </c>
      <c r="I65" s="10" t="s">
        <v>47</v>
      </c>
      <c r="J65" s="10"/>
      <c r="K65" s="10">
        <f t="shared" si="9"/>
        <v>-3</v>
      </c>
      <c r="L65" s="10"/>
      <c r="M65" s="10"/>
      <c r="N65" s="10"/>
      <c r="O65" s="10">
        <f t="shared" si="3"/>
        <v>-0.6</v>
      </c>
      <c r="P65" s="12"/>
      <c r="Q65" s="12"/>
      <c r="R65" s="10"/>
      <c r="S65" s="10">
        <f t="shared" si="4"/>
        <v>0</v>
      </c>
      <c r="T65" s="10">
        <f t="shared" si="5"/>
        <v>0</v>
      </c>
      <c r="U65" s="10">
        <v>-0.6</v>
      </c>
      <c r="V65" s="10">
        <v>-0.2</v>
      </c>
      <c r="W65" s="10">
        <v>-0.4</v>
      </c>
      <c r="X65" s="10">
        <v>-0.4</v>
      </c>
      <c r="Y65" s="10">
        <v>-1</v>
      </c>
      <c r="Z65" s="10">
        <v>-0.8</v>
      </c>
      <c r="AA65" s="10"/>
      <c r="AB65" s="10">
        <f t="shared" si="6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42</v>
      </c>
      <c r="C66" s="1">
        <v>67</v>
      </c>
      <c r="D66" s="1">
        <v>36</v>
      </c>
      <c r="E66" s="1">
        <v>62</v>
      </c>
      <c r="F66" s="1">
        <v>29</v>
      </c>
      <c r="G66" s="6">
        <v>0.35</v>
      </c>
      <c r="H66" s="1" t="e">
        <v>#N/A</v>
      </c>
      <c r="I66" s="1" t="s">
        <v>32</v>
      </c>
      <c r="J66" s="1">
        <v>62</v>
      </c>
      <c r="K66" s="1">
        <f t="shared" si="9"/>
        <v>0</v>
      </c>
      <c r="L66" s="1"/>
      <c r="M66" s="1"/>
      <c r="N66" s="1">
        <v>81.800000000000011</v>
      </c>
      <c r="O66" s="1">
        <f t="shared" si="3"/>
        <v>12.4</v>
      </c>
      <c r="P66" s="5">
        <f>11*O66-N66-F66</f>
        <v>25.599999999999994</v>
      </c>
      <c r="Q66" s="5"/>
      <c r="R66" s="1"/>
      <c r="S66" s="1">
        <f t="shared" si="4"/>
        <v>11</v>
      </c>
      <c r="T66" s="1">
        <f t="shared" si="5"/>
        <v>8.935483870967742</v>
      </c>
      <c r="U66" s="1">
        <v>12</v>
      </c>
      <c r="V66" s="1">
        <v>8.1999999999999993</v>
      </c>
      <c r="W66" s="1">
        <v>1.8</v>
      </c>
      <c r="X66" s="1">
        <v>0</v>
      </c>
      <c r="Y66" s="1">
        <v>7.2</v>
      </c>
      <c r="Z66" s="1">
        <v>7.2</v>
      </c>
      <c r="AA66" s="1"/>
      <c r="AB66" s="1">
        <f t="shared" si="6"/>
        <v>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107</v>
      </c>
      <c r="B67" s="10" t="s">
        <v>31</v>
      </c>
      <c r="C67" s="10">
        <v>-8.08</v>
      </c>
      <c r="D67" s="10">
        <v>8.08</v>
      </c>
      <c r="E67" s="10"/>
      <c r="F67" s="10"/>
      <c r="G67" s="11">
        <v>0</v>
      </c>
      <c r="H67" s="10">
        <v>40</v>
      </c>
      <c r="I67" s="10" t="s">
        <v>47</v>
      </c>
      <c r="J67" s="10"/>
      <c r="K67" s="10">
        <f t="shared" si="9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 t="e">
        <f t="shared" si="4"/>
        <v>#DIV/0!</v>
      </c>
      <c r="T67" s="10" t="e">
        <f t="shared" si="5"/>
        <v>#DIV/0!</v>
      </c>
      <c r="U67" s="10">
        <v>1.4630000000000001</v>
      </c>
      <c r="V67" s="10">
        <v>1.6160000000000001</v>
      </c>
      <c r="W67" s="10">
        <v>0</v>
      </c>
      <c r="X67" s="10">
        <v>0</v>
      </c>
      <c r="Y67" s="10">
        <v>0.5504</v>
      </c>
      <c r="Z67" s="10">
        <v>0.5504</v>
      </c>
      <c r="AA67" s="10" t="s">
        <v>108</v>
      </c>
      <c r="AB67" s="10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42</v>
      </c>
      <c r="C68" s="1">
        <v>6</v>
      </c>
      <c r="D68" s="1">
        <v>40</v>
      </c>
      <c r="E68" s="1">
        <v>13</v>
      </c>
      <c r="F68" s="1">
        <v>33</v>
      </c>
      <c r="G68" s="6">
        <v>0.4</v>
      </c>
      <c r="H68" s="1" t="e">
        <v>#N/A</v>
      </c>
      <c r="I68" s="1" t="s">
        <v>32</v>
      </c>
      <c r="J68" s="1">
        <v>13</v>
      </c>
      <c r="K68" s="1">
        <f t="shared" si="9"/>
        <v>0</v>
      </c>
      <c r="L68" s="1"/>
      <c r="M68" s="1"/>
      <c r="N68" s="1"/>
      <c r="O68" s="1">
        <f t="shared" si="3"/>
        <v>2.6</v>
      </c>
      <c r="P68" s="5"/>
      <c r="Q68" s="5"/>
      <c r="R68" s="1"/>
      <c r="S68" s="1">
        <f t="shared" si="4"/>
        <v>12.692307692307692</v>
      </c>
      <c r="T68" s="1">
        <f t="shared" si="5"/>
        <v>12.692307692307692</v>
      </c>
      <c r="U68" s="1">
        <v>1.6</v>
      </c>
      <c r="V68" s="1">
        <v>1.6</v>
      </c>
      <c r="W68" s="1">
        <v>3.2</v>
      </c>
      <c r="X68" s="1">
        <v>3.2</v>
      </c>
      <c r="Y68" s="1">
        <v>2.4</v>
      </c>
      <c r="Z68" s="1">
        <v>2</v>
      </c>
      <c r="AA68" s="20" t="s">
        <v>33</v>
      </c>
      <c r="AB68" s="1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110</v>
      </c>
      <c r="B69" s="10" t="s">
        <v>42</v>
      </c>
      <c r="C69" s="10">
        <v>5</v>
      </c>
      <c r="D69" s="10">
        <v>30</v>
      </c>
      <c r="E69" s="16">
        <v>11</v>
      </c>
      <c r="F69" s="16">
        <v>24</v>
      </c>
      <c r="G69" s="11">
        <v>0</v>
      </c>
      <c r="H69" s="10" t="e">
        <v>#N/A</v>
      </c>
      <c r="I69" s="10" t="s">
        <v>47</v>
      </c>
      <c r="J69" s="10">
        <v>11</v>
      </c>
      <c r="K69" s="10">
        <f t="shared" si="9"/>
        <v>0</v>
      </c>
      <c r="L69" s="10"/>
      <c r="M69" s="10"/>
      <c r="N69" s="10"/>
      <c r="O69" s="10">
        <f t="shared" si="3"/>
        <v>2.2000000000000002</v>
      </c>
      <c r="P69" s="12"/>
      <c r="Q69" s="12"/>
      <c r="R69" s="10"/>
      <c r="S69" s="10">
        <f t="shared" si="4"/>
        <v>10.909090909090908</v>
      </c>
      <c r="T69" s="10">
        <f t="shared" si="5"/>
        <v>10.909090909090908</v>
      </c>
      <c r="U69" s="10">
        <v>3.8</v>
      </c>
      <c r="V69" s="10">
        <v>3.2</v>
      </c>
      <c r="W69" s="10">
        <v>1.8</v>
      </c>
      <c r="X69" s="10">
        <v>2.2000000000000002</v>
      </c>
      <c r="Y69" s="10">
        <v>1.4</v>
      </c>
      <c r="Z69" s="10">
        <v>1.2</v>
      </c>
      <c r="AA69" s="10" t="s">
        <v>111</v>
      </c>
      <c r="AB69" s="10">
        <f t="shared" si="6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112</v>
      </c>
      <c r="B70" s="10" t="s">
        <v>42</v>
      </c>
      <c r="C70" s="10">
        <v>-1</v>
      </c>
      <c r="D70" s="10">
        <v>1</v>
      </c>
      <c r="E70" s="10"/>
      <c r="F70" s="10"/>
      <c r="G70" s="11">
        <v>0</v>
      </c>
      <c r="H70" s="10">
        <v>60</v>
      </c>
      <c r="I70" s="10" t="s">
        <v>47</v>
      </c>
      <c r="J70" s="10">
        <v>6</v>
      </c>
      <c r="K70" s="10">
        <f t="shared" ref="K70:K101" si="10">E70-J70</f>
        <v>-6</v>
      </c>
      <c r="L70" s="10"/>
      <c r="M70" s="10"/>
      <c r="N70" s="10"/>
      <c r="O70" s="10">
        <f t="shared" si="3"/>
        <v>0</v>
      </c>
      <c r="P70" s="12"/>
      <c r="Q70" s="12"/>
      <c r="R70" s="10"/>
      <c r="S70" s="10" t="e">
        <f t="shared" si="4"/>
        <v>#DIV/0!</v>
      </c>
      <c r="T70" s="10" t="e">
        <f t="shared" si="5"/>
        <v>#DIV/0!</v>
      </c>
      <c r="U70" s="10">
        <v>0</v>
      </c>
      <c r="V70" s="10">
        <v>0</v>
      </c>
      <c r="W70" s="10">
        <v>0.2</v>
      </c>
      <c r="X70" s="10">
        <v>0.2</v>
      </c>
      <c r="Y70" s="10">
        <v>3.4</v>
      </c>
      <c r="Z70" s="10">
        <v>3.8</v>
      </c>
      <c r="AA70" s="10"/>
      <c r="AB70" s="10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113</v>
      </c>
      <c r="B71" s="10" t="s">
        <v>42</v>
      </c>
      <c r="C71" s="10"/>
      <c r="D71" s="10">
        <v>36</v>
      </c>
      <c r="E71" s="10"/>
      <c r="F71" s="10">
        <v>36</v>
      </c>
      <c r="G71" s="11">
        <v>0</v>
      </c>
      <c r="H71" s="10" t="e">
        <v>#N/A</v>
      </c>
      <c r="I71" s="10" t="s">
        <v>47</v>
      </c>
      <c r="J71" s="10"/>
      <c r="K71" s="10">
        <f t="shared" si="10"/>
        <v>0</v>
      </c>
      <c r="L71" s="10"/>
      <c r="M71" s="10"/>
      <c r="N71" s="10"/>
      <c r="O71" s="10">
        <f t="shared" ref="O71:O120" si="11">E71/5</f>
        <v>0</v>
      </c>
      <c r="P71" s="12"/>
      <c r="Q71" s="12"/>
      <c r="R71" s="10"/>
      <c r="S71" s="10" t="e">
        <f t="shared" ref="S71:S120" si="12">(F71+N71+P71)/O71</f>
        <v>#DIV/0!</v>
      </c>
      <c r="T71" s="10" t="e">
        <f t="shared" ref="T71:T120" si="13">(F71+N71)/O71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/>
      <c r="AB71" s="10">
        <f t="shared" ref="AB71:AB120" si="14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114</v>
      </c>
      <c r="B72" s="10" t="s">
        <v>42</v>
      </c>
      <c r="C72" s="10">
        <v>2</v>
      </c>
      <c r="D72" s="10"/>
      <c r="E72" s="10"/>
      <c r="F72" s="10">
        <v>2</v>
      </c>
      <c r="G72" s="11">
        <v>0</v>
      </c>
      <c r="H72" s="10">
        <v>730</v>
      </c>
      <c r="I72" s="10" t="s">
        <v>47</v>
      </c>
      <c r="J72" s="10"/>
      <c r="K72" s="10">
        <f t="shared" si="10"/>
        <v>0</v>
      </c>
      <c r="L72" s="10"/>
      <c r="M72" s="10"/>
      <c r="N72" s="10"/>
      <c r="O72" s="10">
        <f t="shared" si="11"/>
        <v>0</v>
      </c>
      <c r="P72" s="12"/>
      <c r="Q72" s="12"/>
      <c r="R72" s="10"/>
      <c r="S72" s="10" t="e">
        <f t="shared" si="12"/>
        <v>#DIV/0!</v>
      </c>
      <c r="T72" s="10" t="e">
        <f t="shared" si="13"/>
        <v>#DIV/0!</v>
      </c>
      <c r="U72" s="10">
        <v>0.4</v>
      </c>
      <c r="V72" s="10">
        <v>0.4</v>
      </c>
      <c r="W72" s="10">
        <v>0</v>
      </c>
      <c r="X72" s="10">
        <v>0</v>
      </c>
      <c r="Y72" s="10">
        <v>3</v>
      </c>
      <c r="Z72" s="10">
        <v>3</v>
      </c>
      <c r="AA72" s="10" t="s">
        <v>115</v>
      </c>
      <c r="AB72" s="10">
        <f t="shared" si="1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42</v>
      </c>
      <c r="C73" s="1">
        <v>24</v>
      </c>
      <c r="D73" s="1">
        <v>36</v>
      </c>
      <c r="E73" s="1">
        <v>28</v>
      </c>
      <c r="F73" s="1">
        <v>26</v>
      </c>
      <c r="G73" s="6">
        <v>0.45</v>
      </c>
      <c r="H73" s="1" t="e">
        <v>#N/A</v>
      </c>
      <c r="I73" s="1" t="s">
        <v>32</v>
      </c>
      <c r="J73" s="1">
        <v>29</v>
      </c>
      <c r="K73" s="1">
        <f t="shared" si="10"/>
        <v>-1</v>
      </c>
      <c r="L73" s="1"/>
      <c r="M73" s="1"/>
      <c r="N73" s="1"/>
      <c r="O73" s="1">
        <f t="shared" si="11"/>
        <v>5.6</v>
      </c>
      <c r="P73" s="5">
        <f t="shared" ref="P73" si="15">11*O73-N73-F73</f>
        <v>35.599999999999994</v>
      </c>
      <c r="Q73" s="5"/>
      <c r="R73" s="1"/>
      <c r="S73" s="1">
        <f t="shared" si="12"/>
        <v>11</v>
      </c>
      <c r="T73" s="1">
        <f t="shared" si="13"/>
        <v>4.6428571428571432</v>
      </c>
      <c r="U73" s="1">
        <v>1.2</v>
      </c>
      <c r="V73" s="1">
        <v>1.2</v>
      </c>
      <c r="W73" s="1">
        <v>3.8</v>
      </c>
      <c r="X73" s="1">
        <v>5</v>
      </c>
      <c r="Y73" s="1">
        <v>3.4</v>
      </c>
      <c r="Z73" s="1">
        <v>2.2000000000000002</v>
      </c>
      <c r="AA73" s="1"/>
      <c r="AB73" s="1">
        <f t="shared" si="14"/>
        <v>16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42</v>
      </c>
      <c r="C74" s="1">
        <v>132</v>
      </c>
      <c r="D74" s="1">
        <v>324</v>
      </c>
      <c r="E74" s="1">
        <v>102</v>
      </c>
      <c r="F74" s="1">
        <v>318</v>
      </c>
      <c r="G74" s="6">
        <v>0.4</v>
      </c>
      <c r="H74" s="1">
        <v>40</v>
      </c>
      <c r="I74" s="1" t="s">
        <v>32</v>
      </c>
      <c r="J74" s="1">
        <v>103</v>
      </c>
      <c r="K74" s="1">
        <f t="shared" si="10"/>
        <v>-1</v>
      </c>
      <c r="L74" s="1"/>
      <c r="M74" s="1"/>
      <c r="N74" s="1"/>
      <c r="O74" s="1">
        <f t="shared" si="11"/>
        <v>20.399999999999999</v>
      </c>
      <c r="P74" s="5"/>
      <c r="Q74" s="5"/>
      <c r="R74" s="1"/>
      <c r="S74" s="1">
        <f t="shared" si="12"/>
        <v>15.588235294117649</v>
      </c>
      <c r="T74" s="1">
        <f t="shared" si="13"/>
        <v>15.588235294117649</v>
      </c>
      <c r="U74" s="1">
        <v>19.2</v>
      </c>
      <c r="V74" s="1">
        <v>17.8</v>
      </c>
      <c r="W74" s="1">
        <v>40</v>
      </c>
      <c r="X74" s="1">
        <v>37.6</v>
      </c>
      <c r="Y74" s="1">
        <v>29.8</v>
      </c>
      <c r="Z74" s="1">
        <v>34</v>
      </c>
      <c r="AA74" s="20" t="s">
        <v>33</v>
      </c>
      <c r="AB74" s="1">
        <f t="shared" si="1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118</v>
      </c>
      <c r="B75" s="10" t="s">
        <v>42</v>
      </c>
      <c r="C75" s="10">
        <v>72</v>
      </c>
      <c r="D75" s="10"/>
      <c r="E75" s="10">
        <v>23</v>
      </c>
      <c r="F75" s="10">
        <v>31</v>
      </c>
      <c r="G75" s="11">
        <v>0</v>
      </c>
      <c r="H75" s="10">
        <v>40</v>
      </c>
      <c r="I75" s="10" t="s">
        <v>47</v>
      </c>
      <c r="J75" s="10">
        <v>33</v>
      </c>
      <c r="K75" s="10">
        <f t="shared" si="10"/>
        <v>-10</v>
      </c>
      <c r="L75" s="10"/>
      <c r="M75" s="10"/>
      <c r="N75" s="10"/>
      <c r="O75" s="10">
        <f t="shared" si="11"/>
        <v>4.5999999999999996</v>
      </c>
      <c r="P75" s="12"/>
      <c r="Q75" s="12"/>
      <c r="R75" s="10"/>
      <c r="S75" s="10">
        <f t="shared" si="12"/>
        <v>6.7391304347826093</v>
      </c>
      <c r="T75" s="10">
        <f t="shared" si="13"/>
        <v>6.7391304347826093</v>
      </c>
      <c r="U75" s="10">
        <v>8.8000000000000007</v>
      </c>
      <c r="V75" s="10">
        <v>11.2</v>
      </c>
      <c r="W75" s="10">
        <v>18.8</v>
      </c>
      <c r="X75" s="10">
        <v>15.8</v>
      </c>
      <c r="Y75" s="10">
        <v>13.6</v>
      </c>
      <c r="Z75" s="10">
        <v>19.2</v>
      </c>
      <c r="AA75" s="10" t="s">
        <v>55</v>
      </c>
      <c r="AB75" s="10">
        <f t="shared" si="14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31</v>
      </c>
      <c r="C76" s="1">
        <v>19.952000000000002</v>
      </c>
      <c r="D76" s="1">
        <v>65.325999999999993</v>
      </c>
      <c r="E76" s="1">
        <v>18.236000000000001</v>
      </c>
      <c r="F76" s="1">
        <v>58.353000000000002</v>
      </c>
      <c r="G76" s="6">
        <v>1</v>
      </c>
      <c r="H76" s="1" t="e">
        <v>#N/A</v>
      </c>
      <c r="I76" s="1" t="s">
        <v>32</v>
      </c>
      <c r="J76" s="1">
        <v>18.023</v>
      </c>
      <c r="K76" s="1">
        <f t="shared" si="10"/>
        <v>0.21300000000000097</v>
      </c>
      <c r="L76" s="1"/>
      <c r="M76" s="1"/>
      <c r="N76" s="1">
        <v>58.268600000000013</v>
      </c>
      <c r="O76" s="1">
        <f t="shared" si="11"/>
        <v>3.6472000000000002</v>
      </c>
      <c r="P76" s="5"/>
      <c r="Q76" s="5"/>
      <c r="R76" s="1"/>
      <c r="S76" s="1">
        <f t="shared" si="12"/>
        <v>31.975652555384954</v>
      </c>
      <c r="T76" s="1">
        <f t="shared" si="13"/>
        <v>31.975652555384954</v>
      </c>
      <c r="U76" s="1">
        <v>9.8686000000000007</v>
      </c>
      <c r="V76" s="1">
        <v>8.9781999999999993</v>
      </c>
      <c r="W76" s="1">
        <v>2.6063999999999998</v>
      </c>
      <c r="X76" s="1">
        <v>0</v>
      </c>
      <c r="Y76" s="1">
        <v>4.2850000000000001</v>
      </c>
      <c r="Z76" s="1">
        <v>4.2850000000000001</v>
      </c>
      <c r="AA76" s="20" t="s">
        <v>33</v>
      </c>
      <c r="AB76" s="1">
        <f t="shared" si="14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120</v>
      </c>
      <c r="B77" s="10" t="s">
        <v>42</v>
      </c>
      <c r="C77" s="10">
        <v>20</v>
      </c>
      <c r="D77" s="10"/>
      <c r="E77" s="10">
        <v>-6</v>
      </c>
      <c r="F77" s="10">
        <v>20</v>
      </c>
      <c r="G77" s="11">
        <v>0</v>
      </c>
      <c r="H77" s="10">
        <v>35</v>
      </c>
      <c r="I77" s="10" t="s">
        <v>47</v>
      </c>
      <c r="J77" s="10">
        <v>8</v>
      </c>
      <c r="K77" s="10">
        <f t="shared" si="10"/>
        <v>-14</v>
      </c>
      <c r="L77" s="10"/>
      <c r="M77" s="10"/>
      <c r="N77" s="10"/>
      <c r="O77" s="10">
        <f t="shared" si="11"/>
        <v>-1.2</v>
      </c>
      <c r="P77" s="12"/>
      <c r="Q77" s="12"/>
      <c r="R77" s="10"/>
      <c r="S77" s="10">
        <f t="shared" si="12"/>
        <v>-16.666666666666668</v>
      </c>
      <c r="T77" s="10">
        <f t="shared" si="13"/>
        <v>-16.666666666666668</v>
      </c>
      <c r="U77" s="10">
        <v>-0.2</v>
      </c>
      <c r="V77" s="10">
        <v>-0.2</v>
      </c>
      <c r="W77" s="10">
        <v>3.6</v>
      </c>
      <c r="X77" s="10">
        <v>4.4000000000000004</v>
      </c>
      <c r="Y77" s="10">
        <v>1.6</v>
      </c>
      <c r="Z77" s="10">
        <v>2.8</v>
      </c>
      <c r="AA77" s="10"/>
      <c r="AB77" s="10">
        <f t="shared" si="1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31</v>
      </c>
      <c r="C78" s="1">
        <v>33.540999999999997</v>
      </c>
      <c r="D78" s="1">
        <v>55.585999999999999</v>
      </c>
      <c r="E78" s="1">
        <v>14.433999999999999</v>
      </c>
      <c r="F78" s="1">
        <v>60.265999999999998</v>
      </c>
      <c r="G78" s="6">
        <v>1</v>
      </c>
      <c r="H78" s="1">
        <v>30</v>
      </c>
      <c r="I78" s="1" t="s">
        <v>32</v>
      </c>
      <c r="J78" s="1">
        <v>14.023999999999999</v>
      </c>
      <c r="K78" s="1">
        <f t="shared" si="10"/>
        <v>0.41000000000000014</v>
      </c>
      <c r="L78" s="1"/>
      <c r="M78" s="1"/>
      <c r="N78" s="1"/>
      <c r="O78" s="1">
        <f t="shared" si="11"/>
        <v>2.8868</v>
      </c>
      <c r="P78" s="5"/>
      <c r="Q78" s="5"/>
      <c r="R78" s="1"/>
      <c r="S78" s="1">
        <f t="shared" si="12"/>
        <v>20.876402937508658</v>
      </c>
      <c r="T78" s="1">
        <f t="shared" si="13"/>
        <v>20.876402937508658</v>
      </c>
      <c r="U78" s="1">
        <v>4.8872</v>
      </c>
      <c r="V78" s="1">
        <v>3.1814</v>
      </c>
      <c r="W78" s="1">
        <v>5.7328000000000001</v>
      </c>
      <c r="X78" s="1">
        <v>8.5042000000000009</v>
      </c>
      <c r="Y78" s="1">
        <v>5.282</v>
      </c>
      <c r="Z78" s="1">
        <v>2.5106000000000002</v>
      </c>
      <c r="AA78" s="1"/>
      <c r="AB78" s="1">
        <f t="shared" si="14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42</v>
      </c>
      <c r="C79" s="1">
        <v>4</v>
      </c>
      <c r="D79" s="1">
        <v>50</v>
      </c>
      <c r="E79" s="1">
        <v>10</v>
      </c>
      <c r="F79" s="1">
        <v>44</v>
      </c>
      <c r="G79" s="6">
        <v>0.45</v>
      </c>
      <c r="H79" s="1" t="e">
        <v>#N/A</v>
      </c>
      <c r="I79" s="1" t="s">
        <v>32</v>
      </c>
      <c r="J79" s="1">
        <v>10</v>
      </c>
      <c r="K79" s="1">
        <f t="shared" si="10"/>
        <v>0</v>
      </c>
      <c r="L79" s="1"/>
      <c r="M79" s="1"/>
      <c r="N79" s="1"/>
      <c r="O79" s="1">
        <f t="shared" si="11"/>
        <v>2</v>
      </c>
      <c r="P79" s="5"/>
      <c r="Q79" s="5"/>
      <c r="R79" s="1"/>
      <c r="S79" s="1">
        <f t="shared" si="12"/>
        <v>22</v>
      </c>
      <c r="T79" s="1">
        <f t="shared" si="13"/>
        <v>22</v>
      </c>
      <c r="U79" s="1">
        <v>2.8</v>
      </c>
      <c r="V79" s="1">
        <v>2.8</v>
      </c>
      <c r="W79" s="1">
        <v>3.8</v>
      </c>
      <c r="X79" s="1">
        <v>3.8</v>
      </c>
      <c r="Y79" s="1">
        <v>1</v>
      </c>
      <c r="Z79" s="1">
        <v>0.6</v>
      </c>
      <c r="AA79" s="20" t="s">
        <v>33</v>
      </c>
      <c r="AB79" s="1">
        <f t="shared" si="14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31</v>
      </c>
      <c r="C80" s="1">
        <v>163.982</v>
      </c>
      <c r="D80" s="1">
        <v>46.844999999999999</v>
      </c>
      <c r="E80" s="1">
        <v>57.673000000000002</v>
      </c>
      <c r="F80" s="1">
        <v>138.06200000000001</v>
      </c>
      <c r="G80" s="6">
        <v>1</v>
      </c>
      <c r="H80" s="1">
        <v>50</v>
      </c>
      <c r="I80" s="1" t="s">
        <v>32</v>
      </c>
      <c r="J80" s="1">
        <v>57.33</v>
      </c>
      <c r="K80" s="1">
        <f t="shared" si="10"/>
        <v>0.34300000000000352</v>
      </c>
      <c r="L80" s="1"/>
      <c r="M80" s="1"/>
      <c r="N80" s="1"/>
      <c r="O80" s="1">
        <f t="shared" si="11"/>
        <v>11.534600000000001</v>
      </c>
      <c r="P80" s="5"/>
      <c r="Q80" s="5"/>
      <c r="R80" s="1"/>
      <c r="S80" s="1">
        <f t="shared" si="12"/>
        <v>11.969379085533959</v>
      </c>
      <c r="T80" s="1">
        <f t="shared" si="13"/>
        <v>11.969379085533959</v>
      </c>
      <c r="U80" s="1">
        <v>12.8034</v>
      </c>
      <c r="V80" s="1">
        <v>11.789199999999999</v>
      </c>
      <c r="W80" s="1">
        <v>16.643000000000001</v>
      </c>
      <c r="X80" s="1">
        <v>16.634</v>
      </c>
      <c r="Y80" s="1">
        <v>20.401599999999998</v>
      </c>
      <c r="Z80" s="1">
        <v>21.5642</v>
      </c>
      <c r="AA80" s="1"/>
      <c r="AB80" s="1">
        <f t="shared" si="1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31</v>
      </c>
      <c r="C81" s="1">
        <v>45.283999999999999</v>
      </c>
      <c r="D81" s="1">
        <v>10.802</v>
      </c>
      <c r="E81" s="1">
        <v>15.47</v>
      </c>
      <c r="F81" s="1">
        <v>32.359000000000002</v>
      </c>
      <c r="G81" s="6">
        <v>1</v>
      </c>
      <c r="H81" s="1">
        <v>50</v>
      </c>
      <c r="I81" s="1" t="s">
        <v>32</v>
      </c>
      <c r="J81" s="1">
        <v>17.917999999999999</v>
      </c>
      <c r="K81" s="1">
        <f t="shared" si="10"/>
        <v>-2.4479999999999986</v>
      </c>
      <c r="L81" s="1"/>
      <c r="M81" s="1"/>
      <c r="N81" s="1"/>
      <c r="O81" s="1">
        <f t="shared" si="11"/>
        <v>3.0940000000000003</v>
      </c>
      <c r="P81" s="5">
        <v>10</v>
      </c>
      <c r="Q81" s="5"/>
      <c r="R81" s="1"/>
      <c r="S81" s="1">
        <f t="shared" si="12"/>
        <v>13.690691661279896</v>
      </c>
      <c r="T81" s="1">
        <f t="shared" si="13"/>
        <v>10.458629605688429</v>
      </c>
      <c r="U81" s="1">
        <v>3.0135999999999998</v>
      </c>
      <c r="V81" s="1">
        <v>2.9977999999999998</v>
      </c>
      <c r="W81" s="1">
        <v>4.0293999999999999</v>
      </c>
      <c r="X81" s="1">
        <v>4.8777999999999997</v>
      </c>
      <c r="Y81" s="1">
        <v>5.1710000000000003</v>
      </c>
      <c r="Z81" s="1">
        <v>4.3296000000000001</v>
      </c>
      <c r="AA81" s="1"/>
      <c r="AB81" s="1">
        <f t="shared" si="14"/>
        <v>10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42</v>
      </c>
      <c r="C82" s="1">
        <v>442</v>
      </c>
      <c r="D82" s="1">
        <v>1194</v>
      </c>
      <c r="E82" s="1">
        <v>516</v>
      </c>
      <c r="F82" s="1">
        <v>948</v>
      </c>
      <c r="G82" s="6">
        <v>0.4</v>
      </c>
      <c r="H82" s="1">
        <v>40</v>
      </c>
      <c r="I82" s="1" t="s">
        <v>32</v>
      </c>
      <c r="J82" s="1">
        <v>510</v>
      </c>
      <c r="K82" s="1">
        <f t="shared" si="10"/>
        <v>6</v>
      </c>
      <c r="L82" s="1"/>
      <c r="M82" s="1"/>
      <c r="N82" s="1">
        <v>154.60000000000011</v>
      </c>
      <c r="O82" s="1">
        <f t="shared" si="11"/>
        <v>103.2</v>
      </c>
      <c r="P82" s="5"/>
      <c r="Q82" s="5"/>
      <c r="R82" s="1"/>
      <c r="S82" s="1">
        <f t="shared" si="12"/>
        <v>10.684108527131784</v>
      </c>
      <c r="T82" s="1">
        <f t="shared" si="13"/>
        <v>10.684108527131784</v>
      </c>
      <c r="U82" s="1">
        <v>128.80000000000001</v>
      </c>
      <c r="V82" s="1">
        <v>132.6</v>
      </c>
      <c r="W82" s="1">
        <v>125.2</v>
      </c>
      <c r="X82" s="1">
        <v>123.2</v>
      </c>
      <c r="Y82" s="1">
        <v>119.4</v>
      </c>
      <c r="Z82" s="1">
        <v>118.6</v>
      </c>
      <c r="AA82" s="1"/>
      <c r="AB82" s="1">
        <f t="shared" si="1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42</v>
      </c>
      <c r="C83" s="1">
        <v>414</v>
      </c>
      <c r="D83" s="1">
        <v>840</v>
      </c>
      <c r="E83" s="1">
        <v>341</v>
      </c>
      <c r="F83" s="1">
        <v>770</v>
      </c>
      <c r="G83" s="6">
        <v>0.4</v>
      </c>
      <c r="H83" s="1">
        <v>40</v>
      </c>
      <c r="I83" s="1" t="s">
        <v>32</v>
      </c>
      <c r="J83" s="1">
        <v>338</v>
      </c>
      <c r="K83" s="1">
        <f t="shared" si="10"/>
        <v>3</v>
      </c>
      <c r="L83" s="1"/>
      <c r="M83" s="1"/>
      <c r="N83" s="1">
        <v>93.600000000000477</v>
      </c>
      <c r="O83" s="1">
        <f t="shared" si="11"/>
        <v>68.2</v>
      </c>
      <c r="P83" s="5"/>
      <c r="Q83" s="5"/>
      <c r="R83" s="1"/>
      <c r="S83" s="1">
        <f t="shared" si="12"/>
        <v>12.662756598240476</v>
      </c>
      <c r="T83" s="1">
        <f t="shared" si="13"/>
        <v>12.662756598240476</v>
      </c>
      <c r="U83" s="1">
        <v>96.4</v>
      </c>
      <c r="V83" s="1">
        <v>100.6</v>
      </c>
      <c r="W83" s="1">
        <v>92.2</v>
      </c>
      <c r="X83" s="1">
        <v>92.2</v>
      </c>
      <c r="Y83" s="1">
        <v>96.6</v>
      </c>
      <c r="Z83" s="1">
        <v>94.8</v>
      </c>
      <c r="AA83" s="1"/>
      <c r="AB83" s="1">
        <f t="shared" si="1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8" t="s">
        <v>127</v>
      </c>
      <c r="B84" s="1" t="s">
        <v>42</v>
      </c>
      <c r="C84" s="1"/>
      <c r="D84" s="1"/>
      <c r="E84" s="16">
        <f>E102</f>
        <v>6</v>
      </c>
      <c r="F84" s="16">
        <f>F102</f>
        <v>22</v>
      </c>
      <c r="G84" s="6">
        <v>0.45</v>
      </c>
      <c r="H84" s="1" t="e">
        <v>#N/A</v>
      </c>
      <c r="I84" s="1" t="s">
        <v>32</v>
      </c>
      <c r="J84" s="1"/>
      <c r="K84" s="1">
        <f t="shared" si="10"/>
        <v>6</v>
      </c>
      <c r="L84" s="1"/>
      <c r="M84" s="1"/>
      <c r="N84" s="1"/>
      <c r="O84" s="1">
        <f t="shared" si="11"/>
        <v>1.2</v>
      </c>
      <c r="P84" s="5"/>
      <c r="Q84" s="5"/>
      <c r="R84" s="1"/>
      <c r="S84" s="1">
        <f t="shared" si="12"/>
        <v>18.333333333333336</v>
      </c>
      <c r="T84" s="1">
        <f t="shared" si="13"/>
        <v>18.333333333333336</v>
      </c>
      <c r="U84" s="1">
        <v>0</v>
      </c>
      <c r="V84" s="1">
        <v>0.4</v>
      </c>
      <c r="W84" s="1">
        <v>1</v>
      </c>
      <c r="X84" s="1">
        <v>0.6</v>
      </c>
      <c r="Y84" s="1">
        <v>0.6</v>
      </c>
      <c r="Z84" s="1">
        <v>0.6</v>
      </c>
      <c r="AA84" s="17" t="s">
        <v>128</v>
      </c>
      <c r="AB84" s="1">
        <f t="shared" si="1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129</v>
      </c>
      <c r="B85" s="10" t="s">
        <v>42</v>
      </c>
      <c r="C85" s="10">
        <v>-12</v>
      </c>
      <c r="D85" s="10">
        <v>18</v>
      </c>
      <c r="E85" s="16">
        <v>6</v>
      </c>
      <c r="F85" s="10"/>
      <c r="G85" s="11">
        <v>0</v>
      </c>
      <c r="H85" s="10" t="e">
        <v>#N/A</v>
      </c>
      <c r="I85" s="10" t="s">
        <v>47</v>
      </c>
      <c r="J85" s="10">
        <v>6</v>
      </c>
      <c r="K85" s="10">
        <f t="shared" si="10"/>
        <v>0</v>
      </c>
      <c r="L85" s="10"/>
      <c r="M85" s="10"/>
      <c r="N85" s="10"/>
      <c r="O85" s="10">
        <f t="shared" si="11"/>
        <v>1.2</v>
      </c>
      <c r="P85" s="12"/>
      <c r="Q85" s="12"/>
      <c r="R85" s="10"/>
      <c r="S85" s="10">
        <f t="shared" si="12"/>
        <v>0</v>
      </c>
      <c r="T85" s="10">
        <f t="shared" si="13"/>
        <v>0</v>
      </c>
      <c r="U85" s="10">
        <v>0</v>
      </c>
      <c r="V85" s="10">
        <v>2.4</v>
      </c>
      <c r="W85" s="10">
        <v>4.8</v>
      </c>
      <c r="X85" s="10">
        <v>2.4</v>
      </c>
      <c r="Y85" s="10">
        <v>2.4</v>
      </c>
      <c r="Z85" s="10">
        <v>2.4</v>
      </c>
      <c r="AA85" s="10" t="s">
        <v>130</v>
      </c>
      <c r="AB85" s="10">
        <f t="shared" si="1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42</v>
      </c>
      <c r="C86" s="1">
        <v>134</v>
      </c>
      <c r="D86" s="1">
        <v>270</v>
      </c>
      <c r="E86" s="16">
        <f>83+E85</f>
        <v>89</v>
      </c>
      <c r="F86" s="1">
        <v>263</v>
      </c>
      <c r="G86" s="6">
        <v>0.4</v>
      </c>
      <c r="H86" s="1">
        <v>40</v>
      </c>
      <c r="I86" s="1" t="s">
        <v>32</v>
      </c>
      <c r="J86" s="1">
        <v>82</v>
      </c>
      <c r="K86" s="1">
        <f t="shared" si="10"/>
        <v>7</v>
      </c>
      <c r="L86" s="1"/>
      <c r="M86" s="1"/>
      <c r="N86" s="1"/>
      <c r="O86" s="1">
        <f t="shared" si="11"/>
        <v>17.8</v>
      </c>
      <c r="P86" s="5"/>
      <c r="Q86" s="5"/>
      <c r="R86" s="1"/>
      <c r="S86" s="1">
        <f t="shared" si="12"/>
        <v>14.775280898876403</v>
      </c>
      <c r="T86" s="1">
        <f t="shared" si="13"/>
        <v>14.775280898876403</v>
      </c>
      <c r="U86" s="1">
        <v>21.2</v>
      </c>
      <c r="V86" s="1">
        <v>22.8</v>
      </c>
      <c r="W86" s="1">
        <v>36</v>
      </c>
      <c r="X86" s="1">
        <v>31.8</v>
      </c>
      <c r="Y86" s="1">
        <v>21.6</v>
      </c>
      <c r="Z86" s="1">
        <v>23.4</v>
      </c>
      <c r="AA86" s="1" t="s">
        <v>132</v>
      </c>
      <c r="AB86" s="1">
        <f t="shared" si="1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31</v>
      </c>
      <c r="C87" s="1">
        <v>176.435</v>
      </c>
      <c r="D87" s="1">
        <v>496.58</v>
      </c>
      <c r="E87" s="1">
        <v>136.011</v>
      </c>
      <c r="F87" s="1">
        <v>493.08499999999998</v>
      </c>
      <c r="G87" s="6">
        <v>1</v>
      </c>
      <c r="H87" s="1">
        <v>40</v>
      </c>
      <c r="I87" s="1" t="s">
        <v>32</v>
      </c>
      <c r="J87" s="1">
        <v>139.929</v>
      </c>
      <c r="K87" s="1">
        <f t="shared" si="10"/>
        <v>-3.9180000000000064</v>
      </c>
      <c r="L87" s="1"/>
      <c r="M87" s="1"/>
      <c r="N87" s="1"/>
      <c r="O87" s="1">
        <f t="shared" si="11"/>
        <v>27.202199999999998</v>
      </c>
      <c r="P87" s="5"/>
      <c r="Q87" s="5"/>
      <c r="R87" s="1"/>
      <c r="S87" s="1">
        <f t="shared" si="12"/>
        <v>18.126658873179377</v>
      </c>
      <c r="T87" s="1">
        <f t="shared" si="13"/>
        <v>18.126658873179377</v>
      </c>
      <c r="U87" s="1">
        <v>42.982999999999997</v>
      </c>
      <c r="V87" s="1">
        <v>48.997199999999999</v>
      </c>
      <c r="W87" s="1">
        <v>66.741399999999999</v>
      </c>
      <c r="X87" s="1">
        <v>65.741799999999998</v>
      </c>
      <c r="Y87" s="1">
        <v>53.997599999999998</v>
      </c>
      <c r="Z87" s="1">
        <v>57.409000000000013</v>
      </c>
      <c r="AA87" s="1"/>
      <c r="AB87" s="1">
        <f t="shared" si="1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31</v>
      </c>
      <c r="C88" s="1">
        <v>42.235999999999997</v>
      </c>
      <c r="D88" s="1">
        <v>467.97300000000001</v>
      </c>
      <c r="E88" s="1">
        <v>114.155</v>
      </c>
      <c r="F88" s="1">
        <v>362.80700000000002</v>
      </c>
      <c r="G88" s="6">
        <v>1</v>
      </c>
      <c r="H88" s="1">
        <v>40</v>
      </c>
      <c r="I88" s="1" t="s">
        <v>32</v>
      </c>
      <c r="J88" s="1">
        <v>115.32299999999999</v>
      </c>
      <c r="K88" s="1">
        <f t="shared" si="10"/>
        <v>-1.1679999999999922</v>
      </c>
      <c r="L88" s="1"/>
      <c r="M88" s="1"/>
      <c r="N88" s="1"/>
      <c r="O88" s="1">
        <f t="shared" si="11"/>
        <v>22.831</v>
      </c>
      <c r="P88" s="5"/>
      <c r="Q88" s="5"/>
      <c r="R88" s="1"/>
      <c r="S88" s="1">
        <f t="shared" si="12"/>
        <v>15.890981560159434</v>
      </c>
      <c r="T88" s="1">
        <f t="shared" si="13"/>
        <v>15.890981560159434</v>
      </c>
      <c r="U88" s="1">
        <v>31.321200000000001</v>
      </c>
      <c r="V88" s="1">
        <v>36.0396</v>
      </c>
      <c r="W88" s="1">
        <v>50.769799999999996</v>
      </c>
      <c r="X88" s="1">
        <v>51.492600000000003</v>
      </c>
      <c r="Y88" s="1">
        <v>33.9206</v>
      </c>
      <c r="Z88" s="1">
        <v>39.902799999999999</v>
      </c>
      <c r="AA88" s="1"/>
      <c r="AB88" s="1">
        <f t="shared" si="1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42</v>
      </c>
      <c r="C89" s="1">
        <v>15</v>
      </c>
      <c r="D89" s="1">
        <v>10</v>
      </c>
      <c r="E89" s="1">
        <v>3</v>
      </c>
      <c r="F89" s="1">
        <v>22</v>
      </c>
      <c r="G89" s="6">
        <v>0.37</v>
      </c>
      <c r="H89" s="1" t="e">
        <v>#N/A</v>
      </c>
      <c r="I89" s="1" t="s">
        <v>32</v>
      </c>
      <c r="J89" s="1">
        <v>3</v>
      </c>
      <c r="K89" s="1">
        <f t="shared" si="10"/>
        <v>0</v>
      </c>
      <c r="L89" s="1"/>
      <c r="M89" s="1"/>
      <c r="N89" s="1"/>
      <c r="O89" s="1">
        <f t="shared" si="11"/>
        <v>0.6</v>
      </c>
      <c r="P89" s="5"/>
      <c r="Q89" s="5"/>
      <c r="R89" s="1"/>
      <c r="S89" s="1">
        <f t="shared" si="12"/>
        <v>36.666666666666671</v>
      </c>
      <c r="T89" s="1">
        <f t="shared" si="13"/>
        <v>36.666666666666671</v>
      </c>
      <c r="U89" s="1">
        <v>2</v>
      </c>
      <c r="V89" s="1">
        <v>2</v>
      </c>
      <c r="W89" s="1">
        <v>1</v>
      </c>
      <c r="X89" s="1">
        <v>1</v>
      </c>
      <c r="Y89" s="1">
        <v>0.2</v>
      </c>
      <c r="Z89" s="1">
        <v>0.2</v>
      </c>
      <c r="AA89" s="1" t="s">
        <v>136</v>
      </c>
      <c r="AB89" s="1">
        <f t="shared" si="1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137</v>
      </c>
      <c r="B90" s="1" t="s">
        <v>42</v>
      </c>
      <c r="C90" s="1"/>
      <c r="D90" s="1"/>
      <c r="E90" s="1"/>
      <c r="F90" s="16">
        <f>F103</f>
        <v>30</v>
      </c>
      <c r="G90" s="6">
        <v>0.6</v>
      </c>
      <c r="H90" s="1" t="e">
        <v>#N/A</v>
      </c>
      <c r="I90" s="1" t="s">
        <v>32</v>
      </c>
      <c r="J90" s="1"/>
      <c r="K90" s="1">
        <f t="shared" si="10"/>
        <v>0</v>
      </c>
      <c r="L90" s="1"/>
      <c r="M90" s="1"/>
      <c r="N90" s="1"/>
      <c r="O90" s="1">
        <f t="shared" si="11"/>
        <v>0</v>
      </c>
      <c r="P90" s="5"/>
      <c r="Q90" s="5"/>
      <c r="R90" s="1"/>
      <c r="S90" s="1" t="e">
        <f t="shared" si="12"/>
        <v>#DIV/0!</v>
      </c>
      <c r="T90" s="1" t="e">
        <f t="shared" si="13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7" t="s">
        <v>138</v>
      </c>
      <c r="AB90" s="1">
        <f t="shared" si="1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42</v>
      </c>
      <c r="C91" s="1"/>
      <c r="D91" s="1">
        <v>18</v>
      </c>
      <c r="E91" s="16">
        <f>E98</f>
        <v>5</v>
      </c>
      <c r="F91" s="16">
        <f>18+F98</f>
        <v>20</v>
      </c>
      <c r="G91" s="6">
        <v>0.4</v>
      </c>
      <c r="H91" s="1" t="e">
        <v>#N/A</v>
      </c>
      <c r="I91" s="1" t="s">
        <v>32</v>
      </c>
      <c r="J91" s="1"/>
      <c r="K91" s="1">
        <f t="shared" si="10"/>
        <v>5</v>
      </c>
      <c r="L91" s="1"/>
      <c r="M91" s="1"/>
      <c r="N91" s="1">
        <v>11.2</v>
      </c>
      <c r="O91" s="1">
        <f t="shared" si="11"/>
        <v>1</v>
      </c>
      <c r="P91" s="5"/>
      <c r="Q91" s="5"/>
      <c r="R91" s="1"/>
      <c r="S91" s="1">
        <f t="shared" si="12"/>
        <v>31.2</v>
      </c>
      <c r="T91" s="1">
        <f t="shared" si="13"/>
        <v>31.2</v>
      </c>
      <c r="U91" s="1">
        <v>2.6</v>
      </c>
      <c r="V91" s="1">
        <v>2.2000000000000002</v>
      </c>
      <c r="W91" s="1">
        <v>1</v>
      </c>
      <c r="X91" s="1">
        <v>1.4</v>
      </c>
      <c r="Y91" s="1">
        <v>1.4</v>
      </c>
      <c r="Z91" s="1">
        <v>1</v>
      </c>
      <c r="AA91" s="1" t="s">
        <v>140</v>
      </c>
      <c r="AB91" s="1">
        <f t="shared" si="1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42</v>
      </c>
      <c r="C92" s="1">
        <v>16</v>
      </c>
      <c r="D92" s="1"/>
      <c r="E92" s="1">
        <v>12</v>
      </c>
      <c r="F92" s="1">
        <v>2</v>
      </c>
      <c r="G92" s="6">
        <v>0.35</v>
      </c>
      <c r="H92" s="1" t="e">
        <v>#N/A</v>
      </c>
      <c r="I92" s="1" t="s">
        <v>32</v>
      </c>
      <c r="J92" s="1">
        <v>12</v>
      </c>
      <c r="K92" s="1">
        <f t="shared" si="10"/>
        <v>0</v>
      </c>
      <c r="L92" s="1"/>
      <c r="M92" s="1"/>
      <c r="N92" s="1">
        <v>10</v>
      </c>
      <c r="O92" s="1">
        <f t="shared" si="11"/>
        <v>2.4</v>
      </c>
      <c r="P92" s="5">
        <f t="shared" ref="P92" si="16">11*O92-N92-F92</f>
        <v>14.399999999999999</v>
      </c>
      <c r="Q92" s="5"/>
      <c r="R92" s="1"/>
      <c r="S92" s="1">
        <f t="shared" si="12"/>
        <v>11</v>
      </c>
      <c r="T92" s="1">
        <f t="shared" si="13"/>
        <v>5</v>
      </c>
      <c r="U92" s="1">
        <v>1.8</v>
      </c>
      <c r="V92" s="1">
        <v>1.6</v>
      </c>
      <c r="W92" s="1">
        <v>1.8</v>
      </c>
      <c r="X92" s="1">
        <v>2.6</v>
      </c>
      <c r="Y92" s="1">
        <v>1</v>
      </c>
      <c r="Z92" s="1">
        <v>0.2</v>
      </c>
      <c r="AA92" s="1"/>
      <c r="AB92" s="1">
        <f t="shared" si="14"/>
        <v>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42</v>
      </c>
      <c r="C93" s="1">
        <v>23</v>
      </c>
      <c r="D93" s="1"/>
      <c r="E93" s="1">
        <v>1</v>
      </c>
      <c r="F93" s="1">
        <v>22</v>
      </c>
      <c r="G93" s="6">
        <v>0.6</v>
      </c>
      <c r="H93" s="1" t="e">
        <v>#N/A</v>
      </c>
      <c r="I93" s="1" t="s">
        <v>32</v>
      </c>
      <c r="J93" s="1">
        <v>1</v>
      </c>
      <c r="K93" s="1">
        <f t="shared" si="10"/>
        <v>0</v>
      </c>
      <c r="L93" s="1"/>
      <c r="M93" s="1"/>
      <c r="N93" s="1"/>
      <c r="O93" s="1">
        <f t="shared" si="11"/>
        <v>0.2</v>
      </c>
      <c r="P93" s="5"/>
      <c r="Q93" s="5"/>
      <c r="R93" s="1"/>
      <c r="S93" s="1">
        <f t="shared" si="12"/>
        <v>110</v>
      </c>
      <c r="T93" s="1">
        <f t="shared" si="13"/>
        <v>110</v>
      </c>
      <c r="U93" s="1">
        <v>0.6</v>
      </c>
      <c r="V93" s="1">
        <v>0.6</v>
      </c>
      <c r="W93" s="1">
        <v>0.8</v>
      </c>
      <c r="X93" s="1">
        <v>0.8</v>
      </c>
      <c r="Y93" s="1">
        <v>0</v>
      </c>
      <c r="Z93" s="1">
        <v>0</v>
      </c>
      <c r="AA93" s="17" t="s">
        <v>143</v>
      </c>
      <c r="AB93" s="1">
        <f t="shared" si="1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42</v>
      </c>
      <c r="C94" s="1"/>
      <c r="D94" s="1">
        <v>60</v>
      </c>
      <c r="E94" s="1"/>
      <c r="F94" s="1">
        <v>60</v>
      </c>
      <c r="G94" s="6">
        <v>0.4</v>
      </c>
      <c r="H94" s="1" t="e">
        <v>#N/A</v>
      </c>
      <c r="I94" s="1" t="s">
        <v>32</v>
      </c>
      <c r="J94" s="1"/>
      <c r="K94" s="1">
        <f t="shared" si="10"/>
        <v>0</v>
      </c>
      <c r="L94" s="1"/>
      <c r="M94" s="1"/>
      <c r="N94" s="1"/>
      <c r="O94" s="1">
        <f t="shared" si="11"/>
        <v>0</v>
      </c>
      <c r="P94" s="5"/>
      <c r="Q94" s="5"/>
      <c r="R94" s="1"/>
      <c r="S94" s="1" t="e">
        <f t="shared" si="12"/>
        <v>#DIV/0!</v>
      </c>
      <c r="T94" s="1" t="e">
        <f t="shared" si="13"/>
        <v>#DIV/0!</v>
      </c>
      <c r="U94" s="1">
        <v>0</v>
      </c>
      <c r="V94" s="1">
        <v>0</v>
      </c>
      <c r="W94" s="1">
        <v>5</v>
      </c>
      <c r="X94" s="1">
        <v>6</v>
      </c>
      <c r="Y94" s="1">
        <v>1</v>
      </c>
      <c r="Z94" s="1">
        <v>0</v>
      </c>
      <c r="AA94" s="1" t="s">
        <v>145</v>
      </c>
      <c r="AB94" s="1">
        <f t="shared" si="1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146</v>
      </c>
      <c r="B95" s="1" t="s">
        <v>42</v>
      </c>
      <c r="C95" s="1">
        <v>44</v>
      </c>
      <c r="D95" s="1"/>
      <c r="E95" s="1">
        <v>2</v>
      </c>
      <c r="F95" s="1">
        <v>42</v>
      </c>
      <c r="G95" s="6">
        <v>0.45</v>
      </c>
      <c r="H95" s="1" t="e">
        <v>#N/A</v>
      </c>
      <c r="I95" s="1" t="s">
        <v>32</v>
      </c>
      <c r="J95" s="1">
        <v>2</v>
      </c>
      <c r="K95" s="1">
        <f t="shared" si="10"/>
        <v>0</v>
      </c>
      <c r="L95" s="1"/>
      <c r="M95" s="1"/>
      <c r="N95" s="1"/>
      <c r="O95" s="1">
        <f t="shared" si="11"/>
        <v>0.4</v>
      </c>
      <c r="P95" s="5"/>
      <c r="Q95" s="5"/>
      <c r="R95" s="1"/>
      <c r="S95" s="1">
        <f t="shared" si="12"/>
        <v>105</v>
      </c>
      <c r="T95" s="1">
        <f t="shared" si="13"/>
        <v>105</v>
      </c>
      <c r="U95" s="1">
        <v>0.4</v>
      </c>
      <c r="V95" s="1">
        <v>0</v>
      </c>
      <c r="W95" s="1">
        <v>2.4</v>
      </c>
      <c r="X95" s="1">
        <v>4</v>
      </c>
      <c r="Y95" s="1">
        <v>4.4000000000000004</v>
      </c>
      <c r="Z95" s="1">
        <v>2.8</v>
      </c>
      <c r="AA95" s="20" t="s">
        <v>33</v>
      </c>
      <c r="AB95" s="1">
        <f t="shared" si="1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147</v>
      </c>
      <c r="B96" s="1" t="s">
        <v>31</v>
      </c>
      <c r="C96" s="1">
        <v>54.795999999999999</v>
      </c>
      <c r="D96" s="1">
        <v>23.603999999999999</v>
      </c>
      <c r="E96" s="1">
        <v>7.4160000000000004</v>
      </c>
      <c r="F96" s="1">
        <v>62.34</v>
      </c>
      <c r="G96" s="6">
        <v>1</v>
      </c>
      <c r="H96" s="1" t="e">
        <v>#N/A</v>
      </c>
      <c r="I96" s="1" t="s">
        <v>32</v>
      </c>
      <c r="J96" s="1">
        <v>8.9559999999999995</v>
      </c>
      <c r="K96" s="1">
        <f t="shared" si="10"/>
        <v>-1.5399999999999991</v>
      </c>
      <c r="L96" s="1"/>
      <c r="M96" s="1"/>
      <c r="N96" s="1"/>
      <c r="O96" s="1">
        <f t="shared" si="11"/>
        <v>1.4832000000000001</v>
      </c>
      <c r="P96" s="5"/>
      <c r="Q96" s="5"/>
      <c r="R96" s="1"/>
      <c r="S96" s="1">
        <f t="shared" si="12"/>
        <v>42.030744336569576</v>
      </c>
      <c r="T96" s="1">
        <f t="shared" si="13"/>
        <v>42.030744336569576</v>
      </c>
      <c r="U96" s="1">
        <v>5.3340000000000014</v>
      </c>
      <c r="V96" s="1">
        <v>5.8583999999999996</v>
      </c>
      <c r="W96" s="1">
        <v>0.7974</v>
      </c>
      <c r="X96" s="1">
        <v>0.27300000000000002</v>
      </c>
      <c r="Y96" s="1">
        <v>4.9550000000000001</v>
      </c>
      <c r="Z96" s="1">
        <v>4.9550000000000001</v>
      </c>
      <c r="AA96" s="20" t="s">
        <v>33</v>
      </c>
      <c r="AB96" s="1">
        <f t="shared" si="1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148</v>
      </c>
      <c r="B97" s="10" t="s">
        <v>42</v>
      </c>
      <c r="C97" s="10"/>
      <c r="D97" s="10">
        <v>12</v>
      </c>
      <c r="E97" s="10"/>
      <c r="F97" s="10">
        <v>12</v>
      </c>
      <c r="G97" s="11">
        <v>0</v>
      </c>
      <c r="H97" s="10" t="e">
        <v>#N/A</v>
      </c>
      <c r="I97" s="10" t="s">
        <v>47</v>
      </c>
      <c r="J97" s="10"/>
      <c r="K97" s="10">
        <f t="shared" si="10"/>
        <v>0</v>
      </c>
      <c r="L97" s="10"/>
      <c r="M97" s="10"/>
      <c r="N97" s="10"/>
      <c r="O97" s="10">
        <f t="shared" si="11"/>
        <v>0</v>
      </c>
      <c r="P97" s="12"/>
      <c r="Q97" s="12"/>
      <c r="R97" s="10"/>
      <c r="S97" s="10" t="e">
        <f t="shared" si="12"/>
        <v>#DIV/0!</v>
      </c>
      <c r="T97" s="10" t="e">
        <f t="shared" si="13"/>
        <v>#DIV/0!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 t="s">
        <v>149</v>
      </c>
      <c r="AB97" s="10">
        <f t="shared" si="1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150</v>
      </c>
      <c r="B98" s="10" t="s">
        <v>42</v>
      </c>
      <c r="C98" s="10">
        <v>7</v>
      </c>
      <c r="D98" s="10"/>
      <c r="E98" s="16">
        <v>5</v>
      </c>
      <c r="F98" s="16">
        <v>2</v>
      </c>
      <c r="G98" s="11">
        <v>0</v>
      </c>
      <c r="H98" s="10" t="e">
        <v>#N/A</v>
      </c>
      <c r="I98" s="10" t="s">
        <v>47</v>
      </c>
      <c r="J98" s="10">
        <v>5</v>
      </c>
      <c r="K98" s="10">
        <f t="shared" si="10"/>
        <v>0</v>
      </c>
      <c r="L98" s="10"/>
      <c r="M98" s="10"/>
      <c r="N98" s="10"/>
      <c r="O98" s="10">
        <f t="shared" si="11"/>
        <v>1</v>
      </c>
      <c r="P98" s="12"/>
      <c r="Q98" s="12"/>
      <c r="R98" s="10"/>
      <c r="S98" s="10">
        <f t="shared" si="12"/>
        <v>2</v>
      </c>
      <c r="T98" s="10">
        <f t="shared" si="13"/>
        <v>2</v>
      </c>
      <c r="U98" s="10">
        <v>2.6</v>
      </c>
      <c r="V98" s="10">
        <v>2.2000000000000002</v>
      </c>
      <c r="W98" s="10">
        <v>1</v>
      </c>
      <c r="X98" s="10">
        <v>1.4</v>
      </c>
      <c r="Y98" s="10">
        <v>1.4</v>
      </c>
      <c r="Z98" s="10">
        <v>1</v>
      </c>
      <c r="AA98" s="10" t="s">
        <v>151</v>
      </c>
      <c r="AB98" s="10">
        <f t="shared" si="1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152</v>
      </c>
      <c r="B99" s="10" t="s">
        <v>42</v>
      </c>
      <c r="C99" s="10">
        <v>6</v>
      </c>
      <c r="D99" s="10"/>
      <c r="E99" s="10">
        <v>2</v>
      </c>
      <c r="F99" s="10">
        <v>4</v>
      </c>
      <c r="G99" s="11">
        <v>0</v>
      </c>
      <c r="H99" s="10">
        <v>50</v>
      </c>
      <c r="I99" s="10" t="s">
        <v>47</v>
      </c>
      <c r="J99" s="10">
        <v>2</v>
      </c>
      <c r="K99" s="10">
        <f t="shared" si="10"/>
        <v>0</v>
      </c>
      <c r="L99" s="10"/>
      <c r="M99" s="10"/>
      <c r="N99" s="10"/>
      <c r="O99" s="10">
        <f t="shared" si="11"/>
        <v>0.4</v>
      </c>
      <c r="P99" s="12"/>
      <c r="Q99" s="12"/>
      <c r="R99" s="10"/>
      <c r="S99" s="10">
        <f t="shared" si="12"/>
        <v>10</v>
      </c>
      <c r="T99" s="10">
        <f t="shared" si="13"/>
        <v>10</v>
      </c>
      <c r="U99" s="10">
        <v>-0.2</v>
      </c>
      <c r="V99" s="10">
        <v>0</v>
      </c>
      <c r="W99" s="10">
        <v>0.6</v>
      </c>
      <c r="X99" s="10">
        <v>0.6</v>
      </c>
      <c r="Y99" s="10">
        <v>0.6</v>
      </c>
      <c r="Z99" s="10">
        <v>1.2</v>
      </c>
      <c r="AA99" s="10"/>
      <c r="AB99" s="10">
        <f t="shared" si="1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153</v>
      </c>
      <c r="B100" s="1" t="s">
        <v>31</v>
      </c>
      <c r="C100" s="1">
        <v>118.57299999999999</v>
      </c>
      <c r="D100" s="1">
        <v>410.72399999999999</v>
      </c>
      <c r="E100" s="1">
        <v>106.99299999999999</v>
      </c>
      <c r="F100" s="1">
        <v>389.78399999999999</v>
      </c>
      <c r="G100" s="6">
        <v>1</v>
      </c>
      <c r="H100" s="1">
        <v>40</v>
      </c>
      <c r="I100" s="1" t="s">
        <v>32</v>
      </c>
      <c r="J100" s="1">
        <v>111.724</v>
      </c>
      <c r="K100" s="1">
        <f t="shared" si="10"/>
        <v>-4.7310000000000088</v>
      </c>
      <c r="L100" s="1"/>
      <c r="M100" s="1"/>
      <c r="N100" s="1"/>
      <c r="O100" s="1">
        <f t="shared" si="11"/>
        <v>21.398599999999998</v>
      </c>
      <c r="P100" s="5"/>
      <c r="Q100" s="5"/>
      <c r="R100" s="1"/>
      <c r="S100" s="1">
        <f t="shared" si="12"/>
        <v>18.215397268980215</v>
      </c>
      <c r="T100" s="1">
        <f t="shared" si="13"/>
        <v>18.215397268980215</v>
      </c>
      <c r="U100" s="1">
        <v>27.604399999999998</v>
      </c>
      <c r="V100" s="1">
        <v>30.718399999999999</v>
      </c>
      <c r="W100" s="1">
        <v>50.153399999999998</v>
      </c>
      <c r="X100" s="1">
        <v>51.738799999999998</v>
      </c>
      <c r="Y100" s="1">
        <v>37.696800000000003</v>
      </c>
      <c r="Z100" s="1">
        <v>39.952199999999998</v>
      </c>
      <c r="AA100" s="1"/>
      <c r="AB100" s="1">
        <f t="shared" si="14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154</v>
      </c>
      <c r="B101" s="10" t="s">
        <v>42</v>
      </c>
      <c r="C101" s="10">
        <v>5</v>
      </c>
      <c r="D101" s="10"/>
      <c r="E101" s="10">
        <v>3</v>
      </c>
      <c r="F101" s="10">
        <v>2</v>
      </c>
      <c r="G101" s="11">
        <v>0</v>
      </c>
      <c r="H101" s="10">
        <v>730</v>
      </c>
      <c r="I101" s="10" t="s">
        <v>47</v>
      </c>
      <c r="J101" s="10">
        <v>3</v>
      </c>
      <c r="K101" s="10">
        <f t="shared" si="10"/>
        <v>0</v>
      </c>
      <c r="L101" s="10"/>
      <c r="M101" s="10"/>
      <c r="N101" s="10"/>
      <c r="O101" s="10">
        <f t="shared" si="11"/>
        <v>0.6</v>
      </c>
      <c r="P101" s="12"/>
      <c r="Q101" s="12"/>
      <c r="R101" s="10"/>
      <c r="S101" s="10">
        <f t="shared" si="12"/>
        <v>3.3333333333333335</v>
      </c>
      <c r="T101" s="10">
        <f t="shared" si="13"/>
        <v>3.3333333333333335</v>
      </c>
      <c r="U101" s="10">
        <v>2</v>
      </c>
      <c r="V101" s="10">
        <v>1.4</v>
      </c>
      <c r="W101" s="10">
        <v>0</v>
      </c>
      <c r="X101" s="10">
        <v>1</v>
      </c>
      <c r="Y101" s="10">
        <v>2.2000000000000002</v>
      </c>
      <c r="Z101" s="10">
        <v>1.2</v>
      </c>
      <c r="AA101" s="10"/>
      <c r="AB101" s="10">
        <f t="shared" si="14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155</v>
      </c>
      <c r="B102" s="10" t="s">
        <v>42</v>
      </c>
      <c r="C102" s="10">
        <v>28</v>
      </c>
      <c r="D102" s="10"/>
      <c r="E102" s="16">
        <v>6</v>
      </c>
      <c r="F102" s="16">
        <v>22</v>
      </c>
      <c r="G102" s="11">
        <v>0</v>
      </c>
      <c r="H102" s="10" t="e">
        <v>#N/A</v>
      </c>
      <c r="I102" s="10" t="s">
        <v>47</v>
      </c>
      <c r="J102" s="10">
        <v>6</v>
      </c>
      <c r="K102" s="10">
        <f t="shared" ref="K102:K120" si="17">E102-J102</f>
        <v>0</v>
      </c>
      <c r="L102" s="10"/>
      <c r="M102" s="10"/>
      <c r="N102" s="10"/>
      <c r="O102" s="10">
        <f t="shared" si="11"/>
        <v>1.2</v>
      </c>
      <c r="P102" s="12"/>
      <c r="Q102" s="12"/>
      <c r="R102" s="10"/>
      <c r="S102" s="10">
        <f t="shared" si="12"/>
        <v>18.333333333333336</v>
      </c>
      <c r="T102" s="10">
        <f t="shared" si="13"/>
        <v>18.333333333333336</v>
      </c>
      <c r="U102" s="10">
        <v>0</v>
      </c>
      <c r="V102" s="10">
        <v>0.4</v>
      </c>
      <c r="W102" s="10">
        <v>1</v>
      </c>
      <c r="X102" s="10">
        <v>0.6</v>
      </c>
      <c r="Y102" s="10">
        <v>0.6</v>
      </c>
      <c r="Z102" s="10">
        <v>0.6</v>
      </c>
      <c r="AA102" s="10" t="s">
        <v>156</v>
      </c>
      <c r="AB102" s="10">
        <f t="shared" si="14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157</v>
      </c>
      <c r="B103" s="10" t="s">
        <v>42</v>
      </c>
      <c r="C103" s="10">
        <v>30</v>
      </c>
      <c r="D103" s="10"/>
      <c r="E103" s="10"/>
      <c r="F103" s="16">
        <v>30</v>
      </c>
      <c r="G103" s="11">
        <v>0</v>
      </c>
      <c r="H103" s="10" t="e">
        <v>#N/A</v>
      </c>
      <c r="I103" s="10" t="s">
        <v>47</v>
      </c>
      <c r="J103" s="10"/>
      <c r="K103" s="10">
        <f t="shared" si="17"/>
        <v>0</v>
      </c>
      <c r="L103" s="10"/>
      <c r="M103" s="10"/>
      <c r="N103" s="10"/>
      <c r="O103" s="10">
        <f t="shared" si="11"/>
        <v>0</v>
      </c>
      <c r="P103" s="12"/>
      <c r="Q103" s="12"/>
      <c r="R103" s="10"/>
      <c r="S103" s="10" t="e">
        <f t="shared" si="12"/>
        <v>#DIV/0!</v>
      </c>
      <c r="T103" s="10" t="e">
        <f t="shared" si="13"/>
        <v>#DIV/0!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 t="s">
        <v>158</v>
      </c>
      <c r="AB103" s="10">
        <f t="shared" si="14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159</v>
      </c>
      <c r="B104" s="10" t="s">
        <v>42</v>
      </c>
      <c r="C104" s="10">
        <v>-6</v>
      </c>
      <c r="D104" s="10">
        <v>6</v>
      </c>
      <c r="E104" s="10"/>
      <c r="F104" s="10"/>
      <c r="G104" s="11">
        <v>0</v>
      </c>
      <c r="H104" s="10" t="e">
        <v>#N/A</v>
      </c>
      <c r="I104" s="10" t="s">
        <v>47</v>
      </c>
      <c r="J104" s="10">
        <v>6</v>
      </c>
      <c r="K104" s="10">
        <f t="shared" si="17"/>
        <v>-6</v>
      </c>
      <c r="L104" s="10"/>
      <c r="M104" s="10"/>
      <c r="N104" s="10"/>
      <c r="O104" s="10">
        <f t="shared" si="11"/>
        <v>0</v>
      </c>
      <c r="P104" s="12"/>
      <c r="Q104" s="12"/>
      <c r="R104" s="10"/>
      <c r="S104" s="10" t="e">
        <f t="shared" si="12"/>
        <v>#DIV/0!</v>
      </c>
      <c r="T104" s="10" t="e">
        <f t="shared" si="13"/>
        <v>#DIV/0!</v>
      </c>
      <c r="U104" s="10">
        <v>0</v>
      </c>
      <c r="V104" s="10">
        <v>1.2</v>
      </c>
      <c r="W104" s="10">
        <v>1.2</v>
      </c>
      <c r="X104" s="10">
        <v>0</v>
      </c>
      <c r="Y104" s="10">
        <v>0</v>
      </c>
      <c r="Z104" s="10">
        <v>0</v>
      </c>
      <c r="AA104" s="10"/>
      <c r="AB104" s="10">
        <f t="shared" si="14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160</v>
      </c>
      <c r="B105" s="10" t="s">
        <v>31</v>
      </c>
      <c r="C105" s="10">
        <v>79.462999999999994</v>
      </c>
      <c r="D105" s="10"/>
      <c r="E105" s="10"/>
      <c r="F105" s="10">
        <v>79.462999999999994</v>
      </c>
      <c r="G105" s="11">
        <v>0</v>
      </c>
      <c r="H105" s="10">
        <v>55</v>
      </c>
      <c r="I105" s="10" t="s">
        <v>47</v>
      </c>
      <c r="J105" s="10">
        <v>17.2</v>
      </c>
      <c r="K105" s="10">
        <f t="shared" si="17"/>
        <v>-17.2</v>
      </c>
      <c r="L105" s="10"/>
      <c r="M105" s="10"/>
      <c r="N105" s="10"/>
      <c r="O105" s="10">
        <f t="shared" si="11"/>
        <v>0</v>
      </c>
      <c r="P105" s="12"/>
      <c r="Q105" s="12"/>
      <c r="R105" s="10"/>
      <c r="S105" s="10" t="e">
        <f t="shared" si="12"/>
        <v>#DIV/0!</v>
      </c>
      <c r="T105" s="10" t="e">
        <f t="shared" si="13"/>
        <v>#DIV/0!</v>
      </c>
      <c r="U105" s="10">
        <v>0</v>
      </c>
      <c r="V105" s="10">
        <v>0</v>
      </c>
      <c r="W105" s="10">
        <v>0</v>
      </c>
      <c r="X105" s="10">
        <v>-10.468</v>
      </c>
      <c r="Y105" s="10">
        <v>14.799200000000001</v>
      </c>
      <c r="Z105" s="10">
        <v>16.1372</v>
      </c>
      <c r="AA105" s="17" t="s">
        <v>161</v>
      </c>
      <c r="AB105" s="10">
        <f t="shared" si="14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0" t="s">
        <v>162</v>
      </c>
      <c r="B106" s="10" t="s">
        <v>42</v>
      </c>
      <c r="C106" s="10">
        <v>-24</v>
      </c>
      <c r="D106" s="10">
        <v>36</v>
      </c>
      <c r="E106" s="16">
        <v>6</v>
      </c>
      <c r="F106" s="10"/>
      <c r="G106" s="11">
        <v>0</v>
      </c>
      <c r="H106" s="10" t="e">
        <v>#N/A</v>
      </c>
      <c r="I106" s="10" t="s">
        <v>47</v>
      </c>
      <c r="J106" s="10">
        <v>13</v>
      </c>
      <c r="K106" s="10">
        <f t="shared" si="17"/>
        <v>-7</v>
      </c>
      <c r="L106" s="10"/>
      <c r="M106" s="10"/>
      <c r="N106" s="10"/>
      <c r="O106" s="10">
        <f t="shared" si="11"/>
        <v>1.2</v>
      </c>
      <c r="P106" s="12"/>
      <c r="Q106" s="12"/>
      <c r="R106" s="10"/>
      <c r="S106" s="10">
        <f t="shared" si="12"/>
        <v>0</v>
      </c>
      <c r="T106" s="10">
        <f t="shared" si="13"/>
        <v>0</v>
      </c>
      <c r="U106" s="10">
        <v>0</v>
      </c>
      <c r="V106" s="10">
        <v>4.8</v>
      </c>
      <c r="W106" s="10">
        <v>7.2</v>
      </c>
      <c r="X106" s="10">
        <v>2.4</v>
      </c>
      <c r="Y106" s="10">
        <v>3.6</v>
      </c>
      <c r="Z106" s="10">
        <v>3.6</v>
      </c>
      <c r="AA106" s="10" t="s">
        <v>163</v>
      </c>
      <c r="AB106" s="10">
        <f t="shared" si="14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0" t="s">
        <v>164</v>
      </c>
      <c r="B107" s="10" t="s">
        <v>42</v>
      </c>
      <c r="C107" s="10">
        <v>-18</v>
      </c>
      <c r="D107" s="10">
        <v>36</v>
      </c>
      <c r="E107" s="16">
        <v>12</v>
      </c>
      <c r="F107" s="10"/>
      <c r="G107" s="11">
        <v>0</v>
      </c>
      <c r="H107" s="10">
        <v>45</v>
      </c>
      <c r="I107" s="10" t="s">
        <v>47</v>
      </c>
      <c r="J107" s="10">
        <v>18</v>
      </c>
      <c r="K107" s="10">
        <f t="shared" si="17"/>
        <v>-6</v>
      </c>
      <c r="L107" s="10"/>
      <c r="M107" s="10"/>
      <c r="N107" s="10"/>
      <c r="O107" s="10">
        <f t="shared" si="11"/>
        <v>2.4</v>
      </c>
      <c r="P107" s="12"/>
      <c r="Q107" s="12"/>
      <c r="R107" s="10"/>
      <c r="S107" s="10">
        <f t="shared" si="12"/>
        <v>0</v>
      </c>
      <c r="T107" s="10">
        <f t="shared" si="13"/>
        <v>0</v>
      </c>
      <c r="U107" s="10">
        <v>0</v>
      </c>
      <c r="V107" s="10">
        <v>3.6</v>
      </c>
      <c r="W107" s="10">
        <v>6</v>
      </c>
      <c r="X107" s="10">
        <v>2.4</v>
      </c>
      <c r="Y107" s="10">
        <v>1.2</v>
      </c>
      <c r="Z107" s="10">
        <v>1.2</v>
      </c>
      <c r="AA107" s="10" t="s">
        <v>165</v>
      </c>
      <c r="AB107" s="10">
        <f t="shared" si="14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166</v>
      </c>
      <c r="B108" s="1" t="s">
        <v>42</v>
      </c>
      <c r="C108" s="1">
        <v>58</v>
      </c>
      <c r="D108" s="1">
        <v>18</v>
      </c>
      <c r="E108" s="1">
        <v>7</v>
      </c>
      <c r="F108" s="1">
        <v>69</v>
      </c>
      <c r="G108" s="6">
        <v>0.35</v>
      </c>
      <c r="H108" s="1">
        <v>40</v>
      </c>
      <c r="I108" s="1" t="s">
        <v>32</v>
      </c>
      <c r="J108" s="1">
        <v>7</v>
      </c>
      <c r="K108" s="1">
        <f t="shared" si="17"/>
        <v>0</v>
      </c>
      <c r="L108" s="1"/>
      <c r="M108" s="1"/>
      <c r="N108" s="1"/>
      <c r="O108" s="1">
        <f t="shared" si="11"/>
        <v>1.4</v>
      </c>
      <c r="P108" s="5"/>
      <c r="Q108" s="5"/>
      <c r="R108" s="1"/>
      <c r="S108" s="1">
        <f t="shared" si="12"/>
        <v>49.285714285714292</v>
      </c>
      <c r="T108" s="1">
        <f t="shared" si="13"/>
        <v>49.285714285714292</v>
      </c>
      <c r="U108" s="1">
        <v>1.2</v>
      </c>
      <c r="V108" s="1">
        <v>1.2</v>
      </c>
      <c r="W108" s="1">
        <v>1.8</v>
      </c>
      <c r="X108" s="1">
        <v>6.6</v>
      </c>
      <c r="Y108" s="1">
        <v>6.6</v>
      </c>
      <c r="Z108" s="1">
        <v>3</v>
      </c>
      <c r="AA108" s="20" t="s">
        <v>33</v>
      </c>
      <c r="AB108" s="1">
        <f t="shared" si="14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8" t="s">
        <v>167</v>
      </c>
      <c r="B109" s="1" t="s">
        <v>42</v>
      </c>
      <c r="C109" s="1"/>
      <c r="D109" s="1"/>
      <c r="E109" s="16">
        <f>E111</f>
        <v>18</v>
      </c>
      <c r="F109" s="16">
        <f>F111</f>
        <v>44</v>
      </c>
      <c r="G109" s="6">
        <v>0.35</v>
      </c>
      <c r="H109" s="1" t="e">
        <v>#N/A</v>
      </c>
      <c r="I109" s="1" t="s">
        <v>32</v>
      </c>
      <c r="J109" s="1"/>
      <c r="K109" s="1">
        <f t="shared" si="17"/>
        <v>18</v>
      </c>
      <c r="L109" s="1"/>
      <c r="M109" s="1"/>
      <c r="N109" s="1"/>
      <c r="O109" s="1">
        <f t="shared" si="11"/>
        <v>3.6</v>
      </c>
      <c r="P109" s="5"/>
      <c r="Q109" s="5"/>
      <c r="R109" s="1"/>
      <c r="S109" s="1">
        <f t="shared" si="12"/>
        <v>12.222222222222221</v>
      </c>
      <c r="T109" s="1">
        <f t="shared" si="13"/>
        <v>12.222222222222221</v>
      </c>
      <c r="U109" s="1">
        <v>2.4</v>
      </c>
      <c r="V109" s="1">
        <v>4.2</v>
      </c>
      <c r="W109" s="1">
        <v>2</v>
      </c>
      <c r="X109" s="1">
        <v>2.4</v>
      </c>
      <c r="Y109" s="1">
        <v>6.6</v>
      </c>
      <c r="Z109" s="1">
        <v>4</v>
      </c>
      <c r="AA109" s="17" t="s">
        <v>168</v>
      </c>
      <c r="AB109" s="1">
        <f t="shared" si="14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169</v>
      </c>
      <c r="B110" s="10" t="s">
        <v>42</v>
      </c>
      <c r="C110" s="10">
        <v>8</v>
      </c>
      <c r="D110" s="10"/>
      <c r="E110" s="10">
        <v>-2</v>
      </c>
      <c r="F110" s="10"/>
      <c r="G110" s="11">
        <v>0</v>
      </c>
      <c r="H110" s="10">
        <v>55</v>
      </c>
      <c r="I110" s="10" t="s">
        <v>47</v>
      </c>
      <c r="J110" s="10">
        <v>1</v>
      </c>
      <c r="K110" s="10">
        <f t="shared" si="17"/>
        <v>-3</v>
      </c>
      <c r="L110" s="10"/>
      <c r="M110" s="10"/>
      <c r="N110" s="10"/>
      <c r="O110" s="10">
        <f t="shared" si="11"/>
        <v>-0.4</v>
      </c>
      <c r="P110" s="12"/>
      <c r="Q110" s="12"/>
      <c r="R110" s="10"/>
      <c r="S110" s="10">
        <f t="shared" si="12"/>
        <v>0</v>
      </c>
      <c r="T110" s="10">
        <f t="shared" si="13"/>
        <v>0</v>
      </c>
      <c r="U110" s="10">
        <v>0.6</v>
      </c>
      <c r="V110" s="10">
        <v>0.6</v>
      </c>
      <c r="W110" s="10">
        <v>0</v>
      </c>
      <c r="X110" s="10">
        <v>0.4</v>
      </c>
      <c r="Y110" s="10">
        <v>0.6</v>
      </c>
      <c r="Z110" s="10">
        <v>0.2</v>
      </c>
      <c r="AA110" s="10" t="s">
        <v>170</v>
      </c>
      <c r="AB110" s="10">
        <f t="shared" si="14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0" t="s">
        <v>171</v>
      </c>
      <c r="B111" s="10" t="s">
        <v>42</v>
      </c>
      <c r="C111" s="10">
        <v>63</v>
      </c>
      <c r="D111" s="10"/>
      <c r="E111" s="16">
        <v>18</v>
      </c>
      <c r="F111" s="16">
        <v>44</v>
      </c>
      <c r="G111" s="11">
        <v>0</v>
      </c>
      <c r="H111" s="10">
        <v>45</v>
      </c>
      <c r="I111" s="10" t="s">
        <v>47</v>
      </c>
      <c r="J111" s="10">
        <v>19</v>
      </c>
      <c r="K111" s="10">
        <f t="shared" si="17"/>
        <v>-1</v>
      </c>
      <c r="L111" s="10"/>
      <c r="M111" s="10"/>
      <c r="N111" s="10"/>
      <c r="O111" s="10">
        <f t="shared" si="11"/>
        <v>3.6</v>
      </c>
      <c r="P111" s="12"/>
      <c r="Q111" s="12"/>
      <c r="R111" s="10"/>
      <c r="S111" s="10">
        <f t="shared" si="12"/>
        <v>12.222222222222221</v>
      </c>
      <c r="T111" s="10">
        <f t="shared" si="13"/>
        <v>12.222222222222221</v>
      </c>
      <c r="U111" s="10">
        <v>2.4</v>
      </c>
      <c r="V111" s="10">
        <v>4.2</v>
      </c>
      <c r="W111" s="10">
        <v>2</v>
      </c>
      <c r="X111" s="10">
        <v>2.4</v>
      </c>
      <c r="Y111" s="10">
        <v>6.6</v>
      </c>
      <c r="Z111" s="10">
        <v>4</v>
      </c>
      <c r="AA111" s="10" t="s">
        <v>172</v>
      </c>
      <c r="AB111" s="10">
        <f t="shared" si="14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173</v>
      </c>
      <c r="B112" s="1" t="s">
        <v>31</v>
      </c>
      <c r="C112" s="1">
        <v>33.667000000000002</v>
      </c>
      <c r="D112" s="1"/>
      <c r="E112" s="1">
        <v>9.8919999999999995</v>
      </c>
      <c r="F112" s="1">
        <v>19.577000000000002</v>
      </c>
      <c r="G112" s="6">
        <v>1</v>
      </c>
      <c r="H112" s="1">
        <v>50</v>
      </c>
      <c r="I112" s="1" t="s">
        <v>32</v>
      </c>
      <c r="J112" s="1">
        <v>9.6760000000000002</v>
      </c>
      <c r="K112" s="1">
        <f t="shared" si="17"/>
        <v>0.2159999999999993</v>
      </c>
      <c r="L112" s="1"/>
      <c r="M112" s="1"/>
      <c r="N112" s="1"/>
      <c r="O112" s="1">
        <f t="shared" si="11"/>
        <v>1.9783999999999999</v>
      </c>
      <c r="P112" s="5"/>
      <c r="Q112" s="5"/>
      <c r="R112" s="1"/>
      <c r="S112" s="1">
        <f t="shared" si="12"/>
        <v>9.8953699959563295</v>
      </c>
      <c r="T112" s="1">
        <f t="shared" si="13"/>
        <v>9.8953699959563295</v>
      </c>
      <c r="U112" s="1">
        <v>1.4036</v>
      </c>
      <c r="V112" s="1">
        <v>0.83960000000000012</v>
      </c>
      <c r="W112" s="1">
        <v>0</v>
      </c>
      <c r="X112" s="1">
        <v>0</v>
      </c>
      <c r="Y112" s="1">
        <v>5.9165999999999999</v>
      </c>
      <c r="Z112" s="1">
        <v>5.9165999999999999</v>
      </c>
      <c r="AA112" s="1"/>
      <c r="AB112" s="1">
        <f t="shared" si="14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174</v>
      </c>
      <c r="B113" s="10" t="s">
        <v>31</v>
      </c>
      <c r="C113" s="10">
        <v>70.804000000000002</v>
      </c>
      <c r="D113" s="10"/>
      <c r="E113" s="10"/>
      <c r="F113" s="10">
        <v>69.402000000000001</v>
      </c>
      <c r="G113" s="11">
        <v>0</v>
      </c>
      <c r="H113" s="10">
        <v>50</v>
      </c>
      <c r="I113" s="10" t="s">
        <v>47</v>
      </c>
      <c r="J113" s="10"/>
      <c r="K113" s="10">
        <f t="shared" si="17"/>
        <v>0</v>
      </c>
      <c r="L113" s="10"/>
      <c r="M113" s="10"/>
      <c r="N113" s="10"/>
      <c r="O113" s="10">
        <f t="shared" si="11"/>
        <v>0</v>
      </c>
      <c r="P113" s="12"/>
      <c r="Q113" s="12"/>
      <c r="R113" s="10"/>
      <c r="S113" s="10" t="e">
        <f t="shared" si="12"/>
        <v>#DIV/0!</v>
      </c>
      <c r="T113" s="10" t="e">
        <f t="shared" si="13"/>
        <v>#DIV/0!</v>
      </c>
      <c r="U113" s="10">
        <v>1.1175999999999999</v>
      </c>
      <c r="V113" s="10">
        <v>1.1175999999999999</v>
      </c>
      <c r="W113" s="10">
        <v>0.56640000000000001</v>
      </c>
      <c r="X113" s="10">
        <v>0.56640000000000001</v>
      </c>
      <c r="Y113" s="10">
        <v>1.9688000000000001</v>
      </c>
      <c r="Z113" s="10">
        <v>3.0808</v>
      </c>
      <c r="AA113" s="10"/>
      <c r="AB113" s="10">
        <f t="shared" si="14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175</v>
      </c>
      <c r="B114" s="1" t="s">
        <v>31</v>
      </c>
      <c r="C114" s="1">
        <v>46.65</v>
      </c>
      <c r="D114" s="1">
        <v>57.570999999999998</v>
      </c>
      <c r="E114" s="1">
        <v>33.676000000000002</v>
      </c>
      <c r="F114" s="1">
        <v>42.993000000000002</v>
      </c>
      <c r="G114" s="6">
        <v>1</v>
      </c>
      <c r="H114" s="1" t="e">
        <v>#N/A</v>
      </c>
      <c r="I114" s="1" t="s">
        <v>32</v>
      </c>
      <c r="J114" s="1">
        <v>34.003999999999998</v>
      </c>
      <c r="K114" s="1">
        <f t="shared" si="17"/>
        <v>-0.32799999999999585</v>
      </c>
      <c r="L114" s="1"/>
      <c r="M114" s="1"/>
      <c r="N114" s="1">
        <v>34.265000000000008</v>
      </c>
      <c r="O114" s="1">
        <f t="shared" si="11"/>
        <v>6.7352000000000007</v>
      </c>
      <c r="P114" s="5"/>
      <c r="Q114" s="5"/>
      <c r="R114" s="1"/>
      <c r="S114" s="1">
        <f t="shared" si="12"/>
        <v>11.47078037771707</v>
      </c>
      <c r="T114" s="1">
        <f t="shared" si="13"/>
        <v>11.47078037771707</v>
      </c>
      <c r="U114" s="1">
        <v>7.2656000000000009</v>
      </c>
      <c r="V114" s="1">
        <v>5.5103999999999997</v>
      </c>
      <c r="W114" s="1">
        <v>1.7556</v>
      </c>
      <c r="X114" s="1">
        <v>4.6671999999999993</v>
      </c>
      <c r="Y114" s="1">
        <v>4.9468000000000014</v>
      </c>
      <c r="Z114" s="1">
        <v>2.0352000000000001</v>
      </c>
      <c r="AA114" s="1"/>
      <c r="AB114" s="1">
        <f t="shared" si="14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176</v>
      </c>
      <c r="B115" s="1" t="s">
        <v>31</v>
      </c>
      <c r="C115" s="1">
        <v>43.124000000000002</v>
      </c>
      <c r="D115" s="1">
        <v>162.22900000000001</v>
      </c>
      <c r="E115" s="1">
        <v>60.716999999999999</v>
      </c>
      <c r="F115" s="1">
        <v>115.777</v>
      </c>
      <c r="G115" s="6">
        <v>1</v>
      </c>
      <c r="H115" s="1" t="e">
        <v>#N/A</v>
      </c>
      <c r="I115" s="1" t="s">
        <v>32</v>
      </c>
      <c r="J115" s="1">
        <v>62.962000000000003</v>
      </c>
      <c r="K115" s="1">
        <f t="shared" si="17"/>
        <v>-2.2450000000000045</v>
      </c>
      <c r="L115" s="1"/>
      <c r="M115" s="1"/>
      <c r="N115" s="1"/>
      <c r="O115" s="1">
        <f t="shared" si="11"/>
        <v>12.1434</v>
      </c>
      <c r="P115" s="5">
        <f t="shared" ref="P115" si="18">11*O115-N115-F115</f>
        <v>17.80040000000001</v>
      </c>
      <c r="Q115" s="5"/>
      <c r="R115" s="1"/>
      <c r="S115" s="1">
        <f t="shared" si="12"/>
        <v>11.000000000000002</v>
      </c>
      <c r="T115" s="1">
        <f t="shared" si="13"/>
        <v>9.5341502379893601</v>
      </c>
      <c r="U115" s="1">
        <v>12.7362</v>
      </c>
      <c r="V115" s="1">
        <v>14.2094</v>
      </c>
      <c r="W115" s="1">
        <v>14.472200000000001</v>
      </c>
      <c r="X115" s="1">
        <v>15.854799999999999</v>
      </c>
      <c r="Y115" s="1">
        <v>3.4472</v>
      </c>
      <c r="Z115" s="1">
        <v>1.7267999999999999</v>
      </c>
      <c r="AA115" s="1"/>
      <c r="AB115" s="1">
        <f t="shared" si="14"/>
        <v>18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0" t="s">
        <v>177</v>
      </c>
      <c r="B116" s="10" t="s">
        <v>31</v>
      </c>
      <c r="C116" s="10">
        <v>6.9429999999999996</v>
      </c>
      <c r="D116" s="10"/>
      <c r="E116" s="10"/>
      <c r="F116" s="10">
        <v>4.0730000000000004</v>
      </c>
      <c r="G116" s="11">
        <v>0</v>
      </c>
      <c r="H116" s="10" t="e">
        <v>#N/A</v>
      </c>
      <c r="I116" s="10" t="s">
        <v>47</v>
      </c>
      <c r="J116" s="10">
        <v>7.9</v>
      </c>
      <c r="K116" s="10">
        <f t="shared" si="17"/>
        <v>-7.9</v>
      </c>
      <c r="L116" s="10"/>
      <c r="M116" s="10"/>
      <c r="N116" s="10"/>
      <c r="O116" s="10">
        <f t="shared" si="11"/>
        <v>0</v>
      </c>
      <c r="P116" s="12"/>
      <c r="Q116" s="12"/>
      <c r="R116" s="10"/>
      <c r="S116" s="10" t="e">
        <f t="shared" si="12"/>
        <v>#DIV/0!</v>
      </c>
      <c r="T116" s="10" t="e">
        <f t="shared" si="13"/>
        <v>#DIV/0!</v>
      </c>
      <c r="U116" s="10">
        <v>8.9499999999999993</v>
      </c>
      <c r="V116" s="10">
        <v>10.385199999999999</v>
      </c>
      <c r="W116" s="10">
        <v>12.6952</v>
      </c>
      <c r="X116" s="10">
        <v>12.409599999999999</v>
      </c>
      <c r="Y116" s="10">
        <v>2.3064</v>
      </c>
      <c r="Z116" s="10">
        <v>0.86599999999999999</v>
      </c>
      <c r="AA116" s="10"/>
      <c r="AB116" s="10">
        <f t="shared" si="14"/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178</v>
      </c>
      <c r="B117" s="1" t="s">
        <v>42</v>
      </c>
      <c r="C117" s="1"/>
      <c r="D117" s="1">
        <v>50</v>
      </c>
      <c r="E117" s="1">
        <v>20</v>
      </c>
      <c r="F117" s="1">
        <v>30</v>
      </c>
      <c r="G117" s="6">
        <v>0.4</v>
      </c>
      <c r="H117" s="1" t="e">
        <v>#N/A</v>
      </c>
      <c r="I117" s="1" t="s">
        <v>32</v>
      </c>
      <c r="J117" s="1">
        <v>20</v>
      </c>
      <c r="K117" s="1">
        <f t="shared" si="17"/>
        <v>0</v>
      </c>
      <c r="L117" s="1"/>
      <c r="M117" s="1"/>
      <c r="N117" s="1"/>
      <c r="O117" s="1">
        <f t="shared" si="11"/>
        <v>4</v>
      </c>
      <c r="P117" s="5">
        <f>11*O117-N117-F117</f>
        <v>14</v>
      </c>
      <c r="Q117" s="5"/>
      <c r="R117" s="1"/>
      <c r="S117" s="1">
        <f t="shared" si="12"/>
        <v>11</v>
      </c>
      <c r="T117" s="1">
        <f t="shared" si="13"/>
        <v>7.5</v>
      </c>
      <c r="U117" s="1">
        <v>2</v>
      </c>
      <c r="V117" s="1">
        <v>4</v>
      </c>
      <c r="W117" s="1">
        <v>2</v>
      </c>
      <c r="X117" s="1">
        <v>0</v>
      </c>
      <c r="Y117" s="1">
        <v>0</v>
      </c>
      <c r="Z117" s="1">
        <v>0</v>
      </c>
      <c r="AA117" s="1" t="s">
        <v>179</v>
      </c>
      <c r="AB117" s="1">
        <f t="shared" si="14"/>
        <v>6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0" t="s">
        <v>180</v>
      </c>
      <c r="B118" s="10" t="s">
        <v>31</v>
      </c>
      <c r="C118" s="10">
        <v>70.144999999999996</v>
      </c>
      <c r="D118" s="10"/>
      <c r="E118" s="10">
        <v>8.734</v>
      </c>
      <c r="F118" s="10">
        <v>52.786999999999999</v>
      </c>
      <c r="G118" s="11">
        <v>0</v>
      </c>
      <c r="H118" s="10" t="e">
        <v>#N/A</v>
      </c>
      <c r="I118" s="10" t="s">
        <v>47</v>
      </c>
      <c r="J118" s="10">
        <v>9.9879999999999995</v>
      </c>
      <c r="K118" s="10">
        <f t="shared" si="17"/>
        <v>-1.2539999999999996</v>
      </c>
      <c r="L118" s="10"/>
      <c r="M118" s="10"/>
      <c r="N118" s="10"/>
      <c r="O118" s="10">
        <f t="shared" si="11"/>
        <v>1.7467999999999999</v>
      </c>
      <c r="P118" s="12"/>
      <c r="Q118" s="12"/>
      <c r="R118" s="10"/>
      <c r="S118" s="10">
        <f t="shared" si="12"/>
        <v>30.21925807190291</v>
      </c>
      <c r="T118" s="10">
        <f t="shared" si="13"/>
        <v>30.21925807190291</v>
      </c>
      <c r="U118" s="10">
        <v>4.3224</v>
      </c>
      <c r="V118" s="10">
        <v>3.7387999999999999</v>
      </c>
      <c r="W118" s="10">
        <v>0</v>
      </c>
      <c r="X118" s="10">
        <v>0</v>
      </c>
      <c r="Y118" s="10">
        <v>0</v>
      </c>
      <c r="Z118" s="10">
        <v>0</v>
      </c>
      <c r="AA118" s="10" t="s">
        <v>181</v>
      </c>
      <c r="AB118" s="10">
        <f t="shared" si="14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182</v>
      </c>
      <c r="B119" s="1" t="s">
        <v>42</v>
      </c>
      <c r="C119" s="1">
        <v>18</v>
      </c>
      <c r="D119" s="1"/>
      <c r="E119" s="1">
        <v>18</v>
      </c>
      <c r="F119" s="1"/>
      <c r="G119" s="6">
        <v>0.4</v>
      </c>
      <c r="H119" s="1" t="e">
        <v>#N/A</v>
      </c>
      <c r="I119" s="1" t="s">
        <v>32</v>
      </c>
      <c r="J119" s="1">
        <v>18</v>
      </c>
      <c r="K119" s="1">
        <f t="shared" si="17"/>
        <v>0</v>
      </c>
      <c r="L119" s="1"/>
      <c r="M119" s="1"/>
      <c r="N119" s="1"/>
      <c r="O119" s="1">
        <f t="shared" si="11"/>
        <v>3.6</v>
      </c>
      <c r="P119" s="5">
        <f>8*O119-N119-F119</f>
        <v>28.8</v>
      </c>
      <c r="Q119" s="5"/>
      <c r="R119" s="1"/>
      <c r="S119" s="1">
        <f t="shared" si="12"/>
        <v>8</v>
      </c>
      <c r="T119" s="1">
        <f t="shared" si="13"/>
        <v>0</v>
      </c>
      <c r="U119" s="1">
        <v>1</v>
      </c>
      <c r="V119" s="1">
        <v>0.4</v>
      </c>
      <c r="W119" s="1">
        <v>0</v>
      </c>
      <c r="X119" s="1">
        <v>0</v>
      </c>
      <c r="Y119" s="1">
        <v>0</v>
      </c>
      <c r="Z119" s="1">
        <v>0</v>
      </c>
      <c r="AA119" s="19" t="s">
        <v>179</v>
      </c>
      <c r="AB119" s="1">
        <f t="shared" si="14"/>
        <v>12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3" t="s">
        <v>183</v>
      </c>
      <c r="B120" s="13" t="s">
        <v>31</v>
      </c>
      <c r="C120" s="13"/>
      <c r="D120" s="13"/>
      <c r="E120" s="13"/>
      <c r="F120" s="13"/>
      <c r="G120" s="14">
        <v>0</v>
      </c>
      <c r="H120" s="13">
        <v>40</v>
      </c>
      <c r="I120" s="13" t="s">
        <v>32</v>
      </c>
      <c r="J120" s="13"/>
      <c r="K120" s="13">
        <f t="shared" si="17"/>
        <v>0</v>
      </c>
      <c r="L120" s="13"/>
      <c r="M120" s="13"/>
      <c r="N120" s="13"/>
      <c r="O120" s="13">
        <f t="shared" si="11"/>
        <v>0</v>
      </c>
      <c r="P120" s="15"/>
      <c r="Q120" s="15"/>
      <c r="R120" s="13"/>
      <c r="S120" s="13" t="e">
        <f t="shared" si="12"/>
        <v>#DIV/0!</v>
      </c>
      <c r="T120" s="13" t="e">
        <f t="shared" si="13"/>
        <v>#DIV/0!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 t="s">
        <v>64</v>
      </c>
      <c r="AB120" s="13">
        <f t="shared" si="14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20" xr:uid="{43595046-B95F-419F-BBA7-24033FFF70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2024-04-10T12:54:46Z</dcterms:created>
  <dcterms:modified xsi:type="dcterms:W3CDTF">2024-04-11T09:00:45Z</dcterms:modified>
</cp:coreProperties>
</file>