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4,24 ПОКОМ КИ филиалы\"/>
    </mc:Choice>
  </mc:AlternateContent>
  <xr:revisionPtr revIDLastSave="0" documentId="13_ncr:1_{4285F046-A282-486C-B107-B43140CDCD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P20" i="1" l="1"/>
  <c r="P23" i="1"/>
  <c r="L7" i="1" l="1"/>
  <c r="O7" i="1" s="1"/>
  <c r="P7" i="1" s="1"/>
  <c r="L8" i="1"/>
  <c r="O8" i="1" s="1"/>
  <c r="P8" i="1" s="1"/>
  <c r="L9" i="1"/>
  <c r="O9" i="1" s="1"/>
  <c r="P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P18" i="1" s="1"/>
  <c r="L19" i="1"/>
  <c r="O19" i="1" s="1"/>
  <c r="P19" i="1" s="1"/>
  <c r="L20" i="1"/>
  <c r="O20" i="1" s="1"/>
  <c r="L21" i="1"/>
  <c r="O21" i="1" s="1"/>
  <c r="P21" i="1" s="1"/>
  <c r="L22" i="1"/>
  <c r="O22" i="1" s="1"/>
  <c r="L23" i="1"/>
  <c r="O23" i="1" s="1"/>
  <c r="L24" i="1"/>
  <c r="O24" i="1" s="1"/>
  <c r="L25" i="1"/>
  <c r="O25" i="1" s="1"/>
  <c r="P25" i="1" s="1"/>
  <c r="L26" i="1"/>
  <c r="O26" i="1" s="1"/>
  <c r="P26" i="1" s="1"/>
  <c r="L27" i="1"/>
  <c r="O27" i="1" s="1"/>
  <c r="P27" i="1" s="1"/>
  <c r="L28" i="1"/>
  <c r="O28" i="1" s="1"/>
  <c r="L29" i="1"/>
  <c r="O29" i="1" s="1"/>
  <c r="L30" i="1"/>
  <c r="O30" i="1" s="1"/>
  <c r="P30" i="1" s="1"/>
  <c r="L31" i="1"/>
  <c r="O31" i="1" s="1"/>
  <c r="L32" i="1"/>
  <c r="O32" i="1" s="1"/>
  <c r="L33" i="1"/>
  <c r="O33" i="1" s="1"/>
  <c r="L34" i="1"/>
  <c r="O34" i="1" s="1"/>
  <c r="L35" i="1"/>
  <c r="O35" i="1" s="1"/>
  <c r="P35" i="1" s="1"/>
  <c r="L36" i="1"/>
  <c r="O36" i="1" s="1"/>
  <c r="L37" i="1"/>
  <c r="O37" i="1" s="1"/>
  <c r="P37" i="1" s="1"/>
  <c r="L38" i="1"/>
  <c r="O38" i="1" s="1"/>
  <c r="L39" i="1"/>
  <c r="O39" i="1" s="1"/>
  <c r="P39" i="1" s="1"/>
  <c r="L40" i="1"/>
  <c r="O40" i="1" s="1"/>
  <c r="L41" i="1"/>
  <c r="O41" i="1" s="1"/>
  <c r="P41" i="1" s="1"/>
  <c r="L42" i="1"/>
  <c r="O42" i="1" s="1"/>
  <c r="P42" i="1" s="1"/>
  <c r="L43" i="1"/>
  <c r="O43" i="1" s="1"/>
  <c r="P43" i="1" s="1"/>
  <c r="L44" i="1"/>
  <c r="O44" i="1" s="1"/>
  <c r="L45" i="1"/>
  <c r="O45" i="1" s="1"/>
  <c r="L46" i="1"/>
  <c r="O46" i="1" s="1"/>
  <c r="P46" i="1" s="1"/>
  <c r="L47" i="1"/>
  <c r="O47" i="1" s="1"/>
  <c r="L48" i="1"/>
  <c r="O48" i="1" s="1"/>
  <c r="L49" i="1"/>
  <c r="O49" i="1" s="1"/>
  <c r="L50" i="1"/>
  <c r="O50" i="1" s="1"/>
  <c r="L51" i="1"/>
  <c r="O51" i="1" s="1"/>
  <c r="P51" i="1" s="1"/>
  <c r="L52" i="1"/>
  <c r="O52" i="1" s="1"/>
  <c r="P52" i="1" s="1"/>
  <c r="L53" i="1"/>
  <c r="O53" i="1" s="1"/>
  <c r="P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P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L63" i="1"/>
  <c r="O63" i="1" s="1"/>
  <c r="P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P69" i="1" s="1"/>
  <c r="L70" i="1"/>
  <c r="O70" i="1" s="1"/>
  <c r="L71" i="1"/>
  <c r="O71" i="1" s="1"/>
  <c r="L72" i="1"/>
  <c r="O72" i="1" s="1"/>
  <c r="L73" i="1"/>
  <c r="O73" i="1" s="1"/>
  <c r="P73" i="1" s="1"/>
  <c r="L74" i="1"/>
  <c r="O74" i="1" s="1"/>
  <c r="L75" i="1"/>
  <c r="O75" i="1" s="1"/>
  <c r="P75" i="1" s="1"/>
  <c r="L76" i="1"/>
  <c r="O76" i="1" s="1"/>
  <c r="P76" i="1" s="1"/>
  <c r="L77" i="1"/>
  <c r="O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6" i="1"/>
  <c r="O6" i="1" s="1"/>
  <c r="P6" i="1" s="1"/>
  <c r="AB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40" i="1" l="1"/>
  <c r="P38" i="1"/>
  <c r="P34" i="1"/>
  <c r="P71" i="1"/>
  <c r="P33" i="1"/>
  <c r="P31" i="1"/>
  <c r="P54" i="1"/>
  <c r="P50" i="1"/>
  <c r="P29" i="1"/>
  <c r="P102" i="1"/>
  <c r="K5" i="1"/>
  <c r="T101" i="1"/>
  <c r="S101" i="1"/>
  <c r="T94" i="1"/>
  <c r="S94" i="1"/>
  <c r="S86" i="1"/>
  <c r="T86" i="1"/>
  <c r="S78" i="1"/>
  <c r="T78" i="1"/>
  <c r="S70" i="1"/>
  <c r="T70" i="1"/>
  <c r="S62" i="1"/>
  <c r="T62" i="1"/>
  <c r="T54" i="1"/>
  <c r="S46" i="1"/>
  <c r="T46" i="1"/>
  <c r="T38" i="1"/>
  <c r="S30" i="1"/>
  <c r="T30" i="1"/>
  <c r="S22" i="1"/>
  <c r="T22" i="1"/>
  <c r="S14" i="1"/>
  <c r="T14" i="1"/>
  <c r="S7" i="1"/>
  <c r="T7" i="1"/>
  <c r="S6" i="1"/>
  <c r="T6" i="1"/>
  <c r="T102" i="1"/>
  <c r="T100" i="1"/>
  <c r="S100" i="1"/>
  <c r="T98" i="1"/>
  <c r="S98" i="1"/>
  <c r="T96" i="1"/>
  <c r="S96" i="1"/>
  <c r="T93" i="1"/>
  <c r="S93" i="1"/>
  <c r="T91" i="1"/>
  <c r="S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T35" i="1"/>
  <c r="S33" i="1"/>
  <c r="T33" i="1"/>
  <c r="T31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2" i="1"/>
  <c r="T12" i="1"/>
  <c r="S10" i="1"/>
  <c r="T10" i="1"/>
  <c r="S8" i="1"/>
  <c r="T8" i="1"/>
  <c r="T97" i="1"/>
  <c r="S97" i="1"/>
  <c r="T90" i="1"/>
  <c r="S90" i="1"/>
  <c r="S82" i="1"/>
  <c r="T82" i="1"/>
  <c r="S74" i="1"/>
  <c r="T74" i="1"/>
  <c r="S66" i="1"/>
  <c r="T66" i="1"/>
  <c r="S58" i="1"/>
  <c r="T58" i="1"/>
  <c r="T50" i="1"/>
  <c r="S42" i="1"/>
  <c r="T42" i="1"/>
  <c r="S34" i="1"/>
  <c r="T34" i="1"/>
  <c r="S26" i="1"/>
  <c r="T26" i="1"/>
  <c r="S18" i="1"/>
  <c r="T18" i="1"/>
  <c r="S11" i="1"/>
  <c r="T11" i="1"/>
  <c r="T103" i="1"/>
  <c r="S103" i="1"/>
  <c r="T99" i="1"/>
  <c r="S99" i="1"/>
  <c r="T95" i="1"/>
  <c r="S95" i="1"/>
  <c r="T92" i="1"/>
  <c r="S92" i="1"/>
  <c r="S88" i="1"/>
  <c r="T88" i="1"/>
  <c r="S84" i="1"/>
  <c r="T84" i="1"/>
  <c r="S80" i="1"/>
  <c r="T80" i="1"/>
  <c r="S76" i="1"/>
  <c r="T76" i="1"/>
  <c r="S72" i="1"/>
  <c r="T72" i="1"/>
  <c r="S68" i="1"/>
  <c r="T68" i="1"/>
  <c r="S64" i="1"/>
  <c r="T64" i="1"/>
  <c r="S60" i="1"/>
  <c r="T60" i="1"/>
  <c r="S56" i="1"/>
  <c r="T56" i="1"/>
  <c r="S52" i="1"/>
  <c r="T52" i="1"/>
  <c r="S48" i="1"/>
  <c r="T48" i="1"/>
  <c r="S44" i="1"/>
  <c r="T44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3" i="1"/>
  <c r="T13" i="1"/>
  <c r="S9" i="1"/>
  <c r="T9" i="1"/>
  <c r="L5" i="1"/>
  <c r="O5" i="1"/>
  <c r="S38" i="1" l="1"/>
  <c r="S31" i="1"/>
  <c r="S71" i="1"/>
  <c r="S50" i="1"/>
  <c r="S29" i="1"/>
  <c r="S54" i="1"/>
  <c r="P5" i="1"/>
  <c r="S35" i="1"/>
  <c r="S102" i="1"/>
  <c r="AB5" i="1"/>
</calcChain>
</file>

<file path=xl/sharedStrings.xml><?xml version="1.0" encoding="utf-8"?>
<sst xmlns="http://schemas.openxmlformats.org/spreadsheetml/2006/main" count="376" uniqueCount="148">
  <si>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</si>
  <si>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</si>
  <si>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</si>
  <si>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</si>
  <si>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</si>
  <si>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</si>
  <si>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</si>
  <si>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</si>
  <si>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</si>
  <si>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</si>
  <si>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</si>
  <si>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</si>
  <si>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</si>
  <si>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</si>
  <si>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</si>
  <si>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</si>
  <si>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</si>
  <si>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</si>
  <si>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</si>
  <si>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</si>
  <si>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</si>
  <si>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</si>
  <si>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</si>
  <si>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</si>
  <si>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</si>
  <si>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</si>
  <si>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</si>
  <si>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</si>
  <si>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</si>
  <si>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</si>
  <si>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</si>
  <si>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</si>
  <si>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</si>
  <si>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</si>
  <si>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</si>
  <si>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</si>
  <si>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</si>
  <si>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</si>
  <si>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</si>
  <si>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</si>
  <si>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</si>
  <si>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</si>
  <si>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</si>
  <si>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</si>
  <si>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</si>
  <si>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</si>
  <si>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</si>
  <si>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</si>
  <si>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</si>
  <si>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</si>
  <si>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</si>
  <si>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</si>
  <si>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</si>
  <si>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</si>
  <si>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</si>
  <si>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</si>
  <si>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</si>
  <si>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</si>
  <si>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</si>
  <si>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</si>
  <si>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</si>
  <si>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</si>
  <si>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</si>
  <si>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</si>
  <si>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</si>
  <si>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</si>
  <si>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</si>
  <si>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</si>
  <si>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</si>
  <si>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</si>
  <si>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</si>
  <si>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</si>
  <si>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</si>
  <si>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</si>
  <si>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</si>
  <si>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</si>
  <si>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</si>
  <si>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</si>
  <si>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</si>
  <si>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</si>
  <si>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</si>
  <si>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</si>
  <si>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</si>
  <si>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</si>
  <si>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</si>
  <si>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</si>
  <si>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</si>
  <si>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</si>
  <si>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</si>
  <si>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</si>
  <si>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</si>
  <si>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</si>
  <si>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</si>
  <si>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</si>
  <si>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</si>
  <si>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</si>
  <si>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</si>
  <si>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</si>
  <si>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</si>
  <si>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</si>
  <si>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</si>
  <si>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</si>
  <si>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</si>
  <si>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</si>
  <si>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</si>
  <si>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</si>
  <si>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</si>
  <si>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</si>
  <si>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</si>
  <si>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</si>
  <si>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</si>
  <si>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</si>
  <si>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</si>
  <si>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</si>
  <si>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</si>
  <si>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</si>
  <si>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</si>
  <si>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</si>
  <si>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</si>
  <si>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</si>
  <si>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</si>
  <si>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</si>
  <si>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</si>
  <si>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</si>
  <si>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</si>
  <si>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</si>
  <si>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</si>
  <si>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</si>
  <si>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</si>
  <si>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</si>
  <si>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</si>
  <si>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</si>
  <si>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</si>
  <si>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</si>
  <si>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</si>
  <si>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</si>
  <si>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</si>
  <si>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</si>
  <si>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</si>
  <si>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</si>
  <si>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15кг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</si>
  <si>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</si>
  <si>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</si>
  <si>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</si>
  <si>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перемещение</t>
  </si>
  <si>
    <t>нужно увеличить продажи</t>
  </si>
  <si>
    <t>заказ</t>
  </si>
  <si>
    <t>13,04,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</si>
</sst>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selection activeCell="AF2" sqref="AF2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.42578125" style="8" customWidth="1"/>
    <col min="8" max="8" width="5.42578125" customWidth="1"/>
    <col min="9" max="9" width="12.7109375" customWidth="1"/>
    <col min="10" max="17" width="6.85546875" customWidth="1"/>
    <col min="18" max="18" width="22.140625" customWidth="1"/>
    <col min="19" max="20" width="5.42578125" customWidth="1"/>
    <col min="21" max="26" width="6.42578125" customWidth="1"/>
    <col min="27" max="27" width="31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30288.831000000006</v>
      </c>
      <c r="F5" s="4">
        <f>SUM(F6:F497)</f>
        <v>25494.413999999997</v>
      </c>
      <c r="G5" s="6"/>
      <c r="H5" s="1"/>
      <c r="I5" s="1"/>
      <c r="J5" s="4">
        <f t="shared" ref="J5:Q5" si="0">SUM(J6:J497)</f>
        <v>29658.81900000001</v>
      </c>
      <c r="K5" s="4">
        <f t="shared" si="0"/>
        <v>630.01199999999949</v>
      </c>
      <c r="L5" s="4">
        <f t="shared" si="0"/>
        <v>22530.241000000005</v>
      </c>
      <c r="M5" s="4">
        <f t="shared" si="0"/>
        <v>7758.5899999999992</v>
      </c>
      <c r="N5" s="4">
        <f t="shared" si="0"/>
        <v>7978.4974399999974</v>
      </c>
      <c r="O5" s="4">
        <f t="shared" si="0"/>
        <v>4506.0482000000011</v>
      </c>
      <c r="P5" s="4">
        <f t="shared" si="0"/>
        <v>16404.542660000003</v>
      </c>
      <c r="Q5" s="4">
        <f t="shared" si="0"/>
        <v>0</v>
      </c>
      <c r="R5" s="1"/>
      <c r="S5" s="1"/>
      <c r="T5" s="1"/>
      <c r="U5" s="4">
        <f t="shared" ref="U5:Z5" si="1">SUM(U6:U497)</f>
        <v>4213.2061999999987</v>
      </c>
      <c r="V5" s="4">
        <f t="shared" si="1"/>
        <v>4032.1878000000002</v>
      </c>
      <c r="W5" s="4">
        <f t="shared" si="1"/>
        <v>4170.2493999999997</v>
      </c>
      <c r="X5" s="4">
        <f t="shared" si="1"/>
        <v>4602.7814000000008</v>
      </c>
      <c r="Y5" s="4">
        <f t="shared" si="1"/>
        <v>4831.6682000000019</v>
      </c>
      <c r="Z5" s="4">
        <f t="shared" si="1"/>
        <v>4528.474000000002</v>
      </c>
      <c r="AA5" s="1"/>
      <c r="AB5" s="4">
        <f>SUM(AB6:AB497)</f>
        <v>14777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97.52</v>
      </c>
      <c r="D6" s="1">
        <v>32.22</v>
      </c>
      <c r="E6" s="1">
        <v>90.289000000000001</v>
      </c>
      <c r="F6" s="1">
        <v>32.06</v>
      </c>
      <c r="G6" s="6">
        <v>1</v>
      </c>
      <c r="H6" s="1">
        <v>50</v>
      </c>
      <c r="I6" s="1" t="s">
        <v>32</v>
      </c>
      <c r="J6" s="1">
        <v>83.65</v>
      </c>
      <c r="K6" s="1">
        <f t="shared" ref="K6:K35" si="2">E6-J6</f>
        <v>6.6389999999999958</v>
      </c>
      <c r="L6" s="1">
        <f>E6-M6</f>
        <v>90.289000000000001</v>
      </c>
      <c r="M6" s="1"/>
      <c r="N6" s="1">
        <v>92.782600000000002</v>
      </c>
      <c r="O6" s="1">
        <f>L6/5</f>
        <v>18.0578</v>
      </c>
      <c r="P6" s="5">
        <f>11*O6-N6-F6</f>
        <v>73.793200000000013</v>
      </c>
      <c r="Q6" s="5"/>
      <c r="R6" s="1"/>
      <c r="S6" s="1">
        <f>(F6+N6+P6)/O6</f>
        <v>11</v>
      </c>
      <c r="T6" s="1">
        <f>(F6+N6)/O6</f>
        <v>6.9134999833866804</v>
      </c>
      <c r="U6" s="1">
        <v>13.8348</v>
      </c>
      <c r="V6" s="1">
        <v>10.576599999999999</v>
      </c>
      <c r="W6" s="1">
        <v>9.4340000000000011</v>
      </c>
      <c r="X6" s="1">
        <v>9.6725999999999992</v>
      </c>
      <c r="Y6" s="1">
        <v>13.438000000000001</v>
      </c>
      <c r="Z6" s="1">
        <v>12.911799999999999</v>
      </c>
      <c r="AA6" s="1"/>
      <c r="AB6" s="1">
        <f>ROUND(P6*G6,0)</f>
        <v>74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31</v>
      </c>
      <c r="C7" s="1">
        <v>382.488</v>
      </c>
      <c r="D7" s="1">
        <v>234.23500000000001</v>
      </c>
      <c r="E7" s="1">
        <v>439.779</v>
      </c>
      <c r="F7" s="1">
        <v>144.63999999999999</v>
      </c>
      <c r="G7" s="6">
        <v>1</v>
      </c>
      <c r="H7" s="1">
        <v>45</v>
      </c>
      <c r="I7" s="1" t="s">
        <v>32</v>
      </c>
      <c r="J7" s="1">
        <v>401.2</v>
      </c>
      <c r="K7" s="1">
        <f t="shared" si="2"/>
        <v>38.579000000000008</v>
      </c>
      <c r="L7" s="1">
        <f t="shared" ref="L7:L68" si="3">E7-M7</f>
        <v>439.779</v>
      </c>
      <c r="M7" s="1"/>
      <c r="N7" s="1">
        <v>190.56179999999989</v>
      </c>
      <c r="O7" s="1">
        <f t="shared" ref="O7:O68" si="4">L7/5</f>
        <v>87.955799999999996</v>
      </c>
      <c r="P7" s="5">
        <f t="shared" ref="P7:P9" si="5">11*O7-N7-F7</f>
        <v>632.31200000000001</v>
      </c>
      <c r="Q7" s="5"/>
      <c r="R7" s="1"/>
      <c r="S7" s="1">
        <f t="shared" ref="S7:S68" si="6">(F7+N7+P7)/O7</f>
        <v>11</v>
      </c>
      <c r="T7" s="1">
        <f t="shared" ref="T7:T68" si="7">(F7+N7)/O7</f>
        <v>3.8110255378269526</v>
      </c>
      <c r="U7" s="1">
        <v>57.514000000000003</v>
      </c>
      <c r="V7" s="1">
        <v>50.961199999999998</v>
      </c>
      <c r="W7" s="1">
        <v>51.373399999999997</v>
      </c>
      <c r="X7" s="1">
        <v>62.267800000000001</v>
      </c>
      <c r="Y7" s="1">
        <v>67.41040000000001</v>
      </c>
      <c r="Z7" s="1">
        <v>56.591999999999999</v>
      </c>
      <c r="AA7" s="1"/>
      <c r="AB7" s="1">
        <f t="shared" ref="AB7:AB70" si="8">ROUND(P7*G7,0)</f>
        <v>632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550.64200000000005</v>
      </c>
      <c r="D8" s="1">
        <v>404.61099999999999</v>
      </c>
      <c r="E8" s="1">
        <v>492.63499999999999</v>
      </c>
      <c r="F8" s="1">
        <v>405.22</v>
      </c>
      <c r="G8" s="6">
        <v>1</v>
      </c>
      <c r="H8" s="1">
        <v>45</v>
      </c>
      <c r="I8" s="1" t="s">
        <v>32</v>
      </c>
      <c r="J8" s="1">
        <v>421.2</v>
      </c>
      <c r="K8" s="1">
        <f t="shared" si="2"/>
        <v>71.435000000000002</v>
      </c>
      <c r="L8" s="1">
        <f t="shared" si="3"/>
        <v>492.63499999999999</v>
      </c>
      <c r="M8" s="1"/>
      <c r="N8" s="1">
        <v>89.386600000000044</v>
      </c>
      <c r="O8" s="1">
        <f t="shared" si="4"/>
        <v>98.527000000000001</v>
      </c>
      <c r="P8" s="5">
        <f t="shared" si="5"/>
        <v>589.19039999999995</v>
      </c>
      <c r="Q8" s="5"/>
      <c r="R8" s="1"/>
      <c r="S8" s="1">
        <f t="shared" si="6"/>
        <v>11</v>
      </c>
      <c r="T8" s="1">
        <f t="shared" si="7"/>
        <v>5.0200107584722975</v>
      </c>
      <c r="U8" s="1">
        <v>75.584400000000002</v>
      </c>
      <c r="V8" s="1">
        <v>79.44980000000001</v>
      </c>
      <c r="W8" s="1">
        <v>73.808199999999999</v>
      </c>
      <c r="X8" s="1">
        <v>74.400400000000005</v>
      </c>
      <c r="Y8" s="1">
        <v>96.464399999999998</v>
      </c>
      <c r="Z8" s="1">
        <v>88.393600000000006</v>
      </c>
      <c r="AA8" s="1"/>
      <c r="AB8" s="1">
        <f t="shared" si="8"/>
        <v>589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145.36500000000001</v>
      </c>
      <c r="D9" s="1">
        <v>253.80500000000001</v>
      </c>
      <c r="E9" s="1">
        <v>159.893</v>
      </c>
      <c r="F9" s="1">
        <v>198.87799999999999</v>
      </c>
      <c r="G9" s="6">
        <v>1</v>
      </c>
      <c r="H9" s="1">
        <v>40</v>
      </c>
      <c r="I9" s="1" t="s">
        <v>32</v>
      </c>
      <c r="J9" s="1">
        <v>144.71700000000001</v>
      </c>
      <c r="K9" s="1">
        <f t="shared" si="2"/>
        <v>15.175999999999988</v>
      </c>
      <c r="L9" s="1">
        <f t="shared" si="3"/>
        <v>105.376</v>
      </c>
      <c r="M9" s="1">
        <v>54.517000000000003</v>
      </c>
      <c r="N9" s="1">
        <v>20.023800000000051</v>
      </c>
      <c r="O9" s="1">
        <f t="shared" si="4"/>
        <v>21.075200000000002</v>
      </c>
      <c r="P9" s="5">
        <f t="shared" si="5"/>
        <v>12.925399999999996</v>
      </c>
      <c r="Q9" s="5"/>
      <c r="R9" s="1"/>
      <c r="S9" s="1">
        <f t="shared" si="6"/>
        <v>11</v>
      </c>
      <c r="T9" s="1">
        <f t="shared" si="7"/>
        <v>10.386700956574552</v>
      </c>
      <c r="U9" s="1">
        <v>24.519200000000001</v>
      </c>
      <c r="V9" s="1">
        <v>25.868600000000001</v>
      </c>
      <c r="W9" s="1">
        <v>27.235800000000001</v>
      </c>
      <c r="X9" s="1">
        <v>24.712599999999998</v>
      </c>
      <c r="Y9" s="1">
        <v>26.607800000000001</v>
      </c>
      <c r="Z9" s="1">
        <v>26.664200000000001</v>
      </c>
      <c r="AA9" s="1"/>
      <c r="AB9" s="1">
        <f t="shared" si="8"/>
        <v>13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37</v>
      </c>
      <c r="B10" s="15" t="s">
        <v>38</v>
      </c>
      <c r="C10" s="15"/>
      <c r="D10" s="15"/>
      <c r="E10" s="15"/>
      <c r="F10" s="15"/>
      <c r="G10" s="16">
        <v>0</v>
      </c>
      <c r="H10" s="15" t="e">
        <v>#N/A</v>
      </c>
      <c r="I10" s="15" t="s">
        <v>32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>
        <f t="shared" si="4"/>
        <v>0</v>
      </c>
      <c r="P10" s="17"/>
      <c r="Q10" s="17"/>
      <c r="R10" s="15"/>
      <c r="S10" s="15" t="e">
        <f t="shared" si="6"/>
        <v>#DIV/0!</v>
      </c>
      <c r="T10" s="15" t="e">
        <f t="shared" si="7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 t="s">
        <v>39</v>
      </c>
      <c r="AB10" s="15">
        <f t="shared" si="8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260</v>
      </c>
      <c r="D11" s="1">
        <v>342</v>
      </c>
      <c r="E11" s="1">
        <v>183</v>
      </c>
      <c r="F11" s="1">
        <v>352</v>
      </c>
      <c r="G11" s="6">
        <v>0.45</v>
      </c>
      <c r="H11" s="1">
        <v>45</v>
      </c>
      <c r="I11" s="1" t="s">
        <v>32</v>
      </c>
      <c r="J11" s="1">
        <v>178.2</v>
      </c>
      <c r="K11" s="1">
        <f t="shared" si="2"/>
        <v>4.8000000000000114</v>
      </c>
      <c r="L11" s="1">
        <f t="shared" si="3"/>
        <v>183</v>
      </c>
      <c r="M11" s="1"/>
      <c r="N11" s="1">
        <v>124.4</v>
      </c>
      <c r="O11" s="1">
        <f t="shared" si="4"/>
        <v>36.6</v>
      </c>
      <c r="P11" s="5"/>
      <c r="Q11" s="5"/>
      <c r="R11" s="1"/>
      <c r="S11" s="1">
        <f t="shared" si="6"/>
        <v>13.016393442622949</v>
      </c>
      <c r="T11" s="1">
        <f t="shared" si="7"/>
        <v>13.016393442622949</v>
      </c>
      <c r="U11" s="1">
        <v>49.2</v>
      </c>
      <c r="V11" s="1">
        <v>48.4</v>
      </c>
      <c r="W11" s="1">
        <v>40.799999999999997</v>
      </c>
      <c r="X11" s="1">
        <v>37.799999999999997</v>
      </c>
      <c r="Y11" s="1">
        <v>47.6</v>
      </c>
      <c r="Z11" s="1">
        <v>47.6</v>
      </c>
      <c r="AA11" s="18" t="s">
        <v>145</v>
      </c>
      <c r="AB11" s="1">
        <f t="shared" si="8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41</v>
      </c>
      <c r="B12" s="15" t="s">
        <v>38</v>
      </c>
      <c r="C12" s="15"/>
      <c r="D12" s="15"/>
      <c r="E12" s="15"/>
      <c r="F12" s="15"/>
      <c r="G12" s="16">
        <v>0</v>
      </c>
      <c r="H12" s="15" t="e">
        <v>#N/A</v>
      </c>
      <c r="I12" s="15" t="s">
        <v>32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>
        <f t="shared" si="4"/>
        <v>0</v>
      </c>
      <c r="P12" s="17"/>
      <c r="Q12" s="17"/>
      <c r="R12" s="15"/>
      <c r="S12" s="15" t="e">
        <f t="shared" si="6"/>
        <v>#DIV/0!</v>
      </c>
      <c r="T12" s="15" t="e">
        <f t="shared" si="7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 t="s">
        <v>39</v>
      </c>
      <c r="AB12" s="15">
        <f t="shared" si="8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5" t="s">
        <v>42</v>
      </c>
      <c r="B13" s="15" t="s">
        <v>38</v>
      </c>
      <c r="C13" s="15"/>
      <c r="D13" s="15"/>
      <c r="E13" s="15"/>
      <c r="F13" s="15"/>
      <c r="G13" s="16">
        <v>0</v>
      </c>
      <c r="H13" s="15" t="e">
        <v>#N/A</v>
      </c>
      <c r="I13" s="15" t="s">
        <v>32</v>
      </c>
      <c r="J13" s="15"/>
      <c r="K13" s="15">
        <f t="shared" si="2"/>
        <v>0</v>
      </c>
      <c r="L13" s="15">
        <f t="shared" si="3"/>
        <v>0</v>
      </c>
      <c r="M13" s="15"/>
      <c r="N13" s="15"/>
      <c r="O13" s="15">
        <f t="shared" si="4"/>
        <v>0</v>
      </c>
      <c r="P13" s="17"/>
      <c r="Q13" s="17"/>
      <c r="R13" s="15"/>
      <c r="S13" s="15" t="e">
        <f t="shared" si="6"/>
        <v>#DIV/0!</v>
      </c>
      <c r="T13" s="15" t="e">
        <f t="shared" si="7"/>
        <v>#DIV/0!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 t="s">
        <v>39</v>
      </c>
      <c r="AB13" s="15">
        <f t="shared" si="8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44</v>
      </c>
      <c r="B14" s="15" t="s">
        <v>38</v>
      </c>
      <c r="C14" s="15"/>
      <c r="D14" s="15"/>
      <c r="E14" s="15"/>
      <c r="F14" s="15"/>
      <c r="G14" s="16">
        <v>0</v>
      </c>
      <c r="H14" s="15" t="e">
        <v>#N/A</v>
      </c>
      <c r="I14" s="15" t="s">
        <v>32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>
        <f t="shared" si="4"/>
        <v>0</v>
      </c>
      <c r="P14" s="17"/>
      <c r="Q14" s="17"/>
      <c r="R14" s="15"/>
      <c r="S14" s="15" t="e">
        <f t="shared" si="6"/>
        <v>#DIV/0!</v>
      </c>
      <c r="T14" s="15" t="e">
        <f t="shared" si="7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 t="s">
        <v>39</v>
      </c>
      <c r="AB14" s="15">
        <f t="shared" si="8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45</v>
      </c>
      <c r="B15" s="15" t="s">
        <v>38</v>
      </c>
      <c r="C15" s="15"/>
      <c r="D15" s="15"/>
      <c r="E15" s="15"/>
      <c r="F15" s="15"/>
      <c r="G15" s="16">
        <v>0</v>
      </c>
      <c r="H15" s="15" t="e">
        <v>#N/A</v>
      </c>
      <c r="I15" s="15" t="s">
        <v>32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>
        <f t="shared" si="4"/>
        <v>0</v>
      </c>
      <c r="P15" s="17"/>
      <c r="Q15" s="17"/>
      <c r="R15" s="15"/>
      <c r="S15" s="15" t="e">
        <f t="shared" si="6"/>
        <v>#DIV/0!</v>
      </c>
      <c r="T15" s="15" t="e">
        <f t="shared" si="7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39</v>
      </c>
      <c r="AB15" s="15">
        <f t="shared" si="8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43</v>
      </c>
      <c r="D16" s="1">
        <v>330</v>
      </c>
      <c r="E16" s="1">
        <v>27</v>
      </c>
      <c r="F16" s="1">
        <v>319</v>
      </c>
      <c r="G16" s="6">
        <v>0.17</v>
      </c>
      <c r="H16" s="1">
        <v>120</v>
      </c>
      <c r="I16" s="1" t="s">
        <v>32</v>
      </c>
      <c r="J16" s="1">
        <v>47</v>
      </c>
      <c r="K16" s="1">
        <f t="shared" si="2"/>
        <v>-20</v>
      </c>
      <c r="L16" s="1">
        <f t="shared" si="3"/>
        <v>27</v>
      </c>
      <c r="M16" s="1"/>
      <c r="N16" s="1"/>
      <c r="O16" s="1">
        <f t="shared" si="4"/>
        <v>5.4</v>
      </c>
      <c r="P16" s="5"/>
      <c r="Q16" s="5"/>
      <c r="R16" s="1"/>
      <c r="S16" s="1">
        <f t="shared" si="6"/>
        <v>59.074074074074069</v>
      </c>
      <c r="T16" s="1">
        <f t="shared" si="7"/>
        <v>59.074074074074069</v>
      </c>
      <c r="U16" s="1">
        <v>18.2</v>
      </c>
      <c r="V16" s="1">
        <v>29.4</v>
      </c>
      <c r="W16" s="1">
        <v>18.600000000000001</v>
      </c>
      <c r="X16" s="1">
        <v>7</v>
      </c>
      <c r="Y16" s="1">
        <v>15.6</v>
      </c>
      <c r="Z16" s="1">
        <v>17.2</v>
      </c>
      <c r="AA16" s="1"/>
      <c r="AB16" s="1">
        <f t="shared" si="8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47</v>
      </c>
      <c r="B17" s="15" t="s">
        <v>38</v>
      </c>
      <c r="C17" s="15">
        <v>97</v>
      </c>
      <c r="D17" s="15"/>
      <c r="E17" s="15">
        <v>78</v>
      </c>
      <c r="F17" s="15"/>
      <c r="G17" s="16">
        <v>0</v>
      </c>
      <c r="H17" s="15">
        <v>45</v>
      </c>
      <c r="I17" s="15" t="s">
        <v>32</v>
      </c>
      <c r="J17" s="15">
        <v>88</v>
      </c>
      <c r="K17" s="15">
        <f t="shared" si="2"/>
        <v>-10</v>
      </c>
      <c r="L17" s="15">
        <f t="shared" si="3"/>
        <v>78</v>
      </c>
      <c r="M17" s="15"/>
      <c r="N17" s="15"/>
      <c r="O17" s="15">
        <f t="shared" si="4"/>
        <v>15.6</v>
      </c>
      <c r="P17" s="17"/>
      <c r="Q17" s="17"/>
      <c r="R17" s="15"/>
      <c r="S17" s="15">
        <f t="shared" si="6"/>
        <v>0</v>
      </c>
      <c r="T17" s="15">
        <f t="shared" si="7"/>
        <v>0</v>
      </c>
      <c r="U17" s="15">
        <v>13.8</v>
      </c>
      <c r="V17" s="15">
        <v>15.8</v>
      </c>
      <c r="W17" s="15">
        <v>25.8</v>
      </c>
      <c r="X17" s="15">
        <v>26.6</v>
      </c>
      <c r="Y17" s="15">
        <v>10.4</v>
      </c>
      <c r="Z17" s="15">
        <v>11</v>
      </c>
      <c r="AA17" s="15" t="s">
        <v>33</v>
      </c>
      <c r="AB17" s="15">
        <f t="shared" si="8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190</v>
      </c>
      <c r="D18" s="1">
        <v>104</v>
      </c>
      <c r="E18" s="1">
        <v>124</v>
      </c>
      <c r="F18" s="1">
        <v>133</v>
      </c>
      <c r="G18" s="6">
        <v>0.35</v>
      </c>
      <c r="H18" s="1">
        <v>45</v>
      </c>
      <c r="I18" s="1" t="s">
        <v>32</v>
      </c>
      <c r="J18" s="1">
        <v>131</v>
      </c>
      <c r="K18" s="1">
        <f t="shared" si="2"/>
        <v>-7</v>
      </c>
      <c r="L18" s="1">
        <f t="shared" si="3"/>
        <v>124</v>
      </c>
      <c r="M18" s="1"/>
      <c r="N18" s="1">
        <v>10.600000000000019</v>
      </c>
      <c r="O18" s="1">
        <f t="shared" si="4"/>
        <v>24.8</v>
      </c>
      <c r="P18" s="5">
        <f t="shared" ref="P18:P21" si="9">11*O18-N18-F18</f>
        <v>129.19999999999999</v>
      </c>
      <c r="Q18" s="5"/>
      <c r="R18" s="1"/>
      <c r="S18" s="1">
        <f t="shared" si="6"/>
        <v>11</v>
      </c>
      <c r="T18" s="1">
        <f t="shared" si="7"/>
        <v>5.7903225806451619</v>
      </c>
      <c r="U18" s="1">
        <v>19.8</v>
      </c>
      <c r="V18" s="1">
        <v>21.2</v>
      </c>
      <c r="W18" s="1">
        <v>26.2</v>
      </c>
      <c r="X18" s="1">
        <v>27.2</v>
      </c>
      <c r="Y18" s="1">
        <v>29.2</v>
      </c>
      <c r="Z18" s="1">
        <v>31.2</v>
      </c>
      <c r="AA18" s="1"/>
      <c r="AB18" s="1">
        <f t="shared" si="8"/>
        <v>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31</v>
      </c>
      <c r="C19" s="1">
        <v>409.46600000000001</v>
      </c>
      <c r="D19" s="1">
        <v>408.98399999999998</v>
      </c>
      <c r="E19" s="1">
        <v>390.37</v>
      </c>
      <c r="F19" s="1">
        <v>351.20800000000003</v>
      </c>
      <c r="G19" s="6">
        <v>1</v>
      </c>
      <c r="H19" s="1">
        <v>55</v>
      </c>
      <c r="I19" s="1" t="s">
        <v>32</v>
      </c>
      <c r="J19" s="1">
        <v>360.59</v>
      </c>
      <c r="K19" s="1">
        <f t="shared" si="2"/>
        <v>29.78000000000003</v>
      </c>
      <c r="L19" s="1">
        <f t="shared" si="3"/>
        <v>390.37</v>
      </c>
      <c r="M19" s="1"/>
      <c r="N19" s="1">
        <v>164.8720000000001</v>
      </c>
      <c r="O19" s="1">
        <f t="shared" si="4"/>
        <v>78.073999999999998</v>
      </c>
      <c r="P19" s="5">
        <f t="shared" si="9"/>
        <v>342.73399999999987</v>
      </c>
      <c r="Q19" s="5"/>
      <c r="R19" s="1"/>
      <c r="S19" s="1">
        <f t="shared" si="6"/>
        <v>11.000000000000002</v>
      </c>
      <c r="T19" s="1">
        <f t="shared" si="7"/>
        <v>6.6101390988037014</v>
      </c>
      <c r="U19" s="1">
        <v>68.09</v>
      </c>
      <c r="V19" s="1">
        <v>64.182600000000008</v>
      </c>
      <c r="W19" s="1">
        <v>74.752600000000001</v>
      </c>
      <c r="X19" s="1">
        <v>71.101599999999991</v>
      </c>
      <c r="Y19" s="1">
        <v>77.708200000000005</v>
      </c>
      <c r="Z19" s="1">
        <v>77.915800000000004</v>
      </c>
      <c r="AA19" s="1"/>
      <c r="AB19" s="1">
        <f t="shared" si="8"/>
        <v>343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31</v>
      </c>
      <c r="C20" s="1">
        <v>2621.3989999999999</v>
      </c>
      <c r="D20" s="1">
        <v>4249.5150000000003</v>
      </c>
      <c r="E20" s="1">
        <v>2885.422</v>
      </c>
      <c r="F20" s="1">
        <v>3375.2930000000001</v>
      </c>
      <c r="G20" s="6">
        <v>1</v>
      </c>
      <c r="H20" s="1">
        <v>50</v>
      </c>
      <c r="I20" s="1" t="s">
        <v>32</v>
      </c>
      <c r="J20" s="1">
        <v>2861.53</v>
      </c>
      <c r="K20" s="1">
        <f t="shared" si="2"/>
        <v>23.891999999999825</v>
      </c>
      <c r="L20" s="1">
        <f t="shared" si="3"/>
        <v>2301.8919999999998</v>
      </c>
      <c r="M20" s="1">
        <v>583.53</v>
      </c>
      <c r="N20" s="1">
        <v>785.08787999999913</v>
      </c>
      <c r="O20" s="1">
        <f t="shared" si="4"/>
        <v>460.37839999999994</v>
      </c>
      <c r="P20" s="5">
        <f>11.5*O20-N20-F20</f>
        <v>1133.9707199999998</v>
      </c>
      <c r="Q20" s="5"/>
      <c r="R20" s="1"/>
      <c r="S20" s="1">
        <f t="shared" si="6"/>
        <v>11.499999999999998</v>
      </c>
      <c r="T20" s="1">
        <f t="shared" si="7"/>
        <v>9.036872451009863</v>
      </c>
      <c r="U20" s="1">
        <v>468.90840000000009</v>
      </c>
      <c r="V20" s="1">
        <v>452.47180000000009</v>
      </c>
      <c r="W20" s="1">
        <v>415.81180000000012</v>
      </c>
      <c r="X20" s="1">
        <v>465.7518</v>
      </c>
      <c r="Y20" s="1">
        <v>522.04340000000002</v>
      </c>
      <c r="Z20" s="1">
        <v>492.91539999999998</v>
      </c>
      <c r="AA20" s="1"/>
      <c r="AB20" s="1">
        <f t="shared" si="8"/>
        <v>1134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31</v>
      </c>
      <c r="C21" s="1">
        <v>592.25</v>
      </c>
      <c r="D21" s="1">
        <v>456.108</v>
      </c>
      <c r="E21" s="1">
        <v>426.16399999999999</v>
      </c>
      <c r="F21" s="1">
        <v>546.47799999999995</v>
      </c>
      <c r="G21" s="6">
        <v>1</v>
      </c>
      <c r="H21" s="1">
        <v>55</v>
      </c>
      <c r="I21" s="1" t="s">
        <v>32</v>
      </c>
      <c r="J21" s="1">
        <v>391.48</v>
      </c>
      <c r="K21" s="1">
        <f t="shared" si="2"/>
        <v>34.683999999999969</v>
      </c>
      <c r="L21" s="1">
        <f t="shared" si="3"/>
        <v>426.16399999999999</v>
      </c>
      <c r="M21" s="1"/>
      <c r="N21" s="1">
        <v>211.62420000000029</v>
      </c>
      <c r="O21" s="1">
        <f t="shared" si="4"/>
        <v>85.232799999999997</v>
      </c>
      <c r="P21" s="5">
        <f t="shared" si="9"/>
        <v>179.45859999999971</v>
      </c>
      <c r="Q21" s="5"/>
      <c r="R21" s="1"/>
      <c r="S21" s="1">
        <f t="shared" si="6"/>
        <v>11</v>
      </c>
      <c r="T21" s="1">
        <f t="shared" si="7"/>
        <v>8.8944889760749408</v>
      </c>
      <c r="U21" s="1">
        <v>90.155600000000007</v>
      </c>
      <c r="V21" s="1">
        <v>86.812999999999988</v>
      </c>
      <c r="W21" s="1">
        <v>85.840800000000002</v>
      </c>
      <c r="X21" s="1">
        <v>89.951799999999992</v>
      </c>
      <c r="Y21" s="1">
        <v>107.3856</v>
      </c>
      <c r="Z21" s="1">
        <v>101.3296</v>
      </c>
      <c r="AA21" s="1"/>
      <c r="AB21" s="1">
        <f t="shared" si="8"/>
        <v>179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52</v>
      </c>
      <c r="B22" s="15" t="s">
        <v>31</v>
      </c>
      <c r="C22" s="15"/>
      <c r="D22" s="15"/>
      <c r="E22" s="15"/>
      <c r="F22" s="15"/>
      <c r="G22" s="16">
        <v>0</v>
      </c>
      <c r="H22" s="15">
        <v>60</v>
      </c>
      <c r="I22" s="15" t="s">
        <v>32</v>
      </c>
      <c r="J22" s="15"/>
      <c r="K22" s="15">
        <f t="shared" si="2"/>
        <v>0</v>
      </c>
      <c r="L22" s="15">
        <f t="shared" si="3"/>
        <v>0</v>
      </c>
      <c r="M22" s="15"/>
      <c r="N22" s="15"/>
      <c r="O22" s="15">
        <f t="shared" si="4"/>
        <v>0</v>
      </c>
      <c r="P22" s="17"/>
      <c r="Q22" s="17"/>
      <c r="R22" s="15"/>
      <c r="S22" s="15" t="e">
        <f t="shared" si="6"/>
        <v>#DIV/0!</v>
      </c>
      <c r="T22" s="15" t="e">
        <f t="shared" si="7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 t="s">
        <v>53</v>
      </c>
      <c r="AB22" s="15">
        <f t="shared" si="8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31</v>
      </c>
      <c r="C23" s="1">
        <v>4534.4549999999999</v>
      </c>
      <c r="D23" s="1">
        <v>3925.145</v>
      </c>
      <c r="E23" s="1">
        <v>3513.194</v>
      </c>
      <c r="F23" s="1">
        <v>4269.7920000000004</v>
      </c>
      <c r="G23" s="6">
        <v>1</v>
      </c>
      <c r="H23" s="1">
        <v>60</v>
      </c>
      <c r="I23" s="1" t="s">
        <v>32</v>
      </c>
      <c r="J23" s="1">
        <v>3410.2950000000001</v>
      </c>
      <c r="K23" s="1">
        <f t="shared" si="2"/>
        <v>102.89899999999989</v>
      </c>
      <c r="L23" s="1">
        <f t="shared" si="3"/>
        <v>3001.9989999999998</v>
      </c>
      <c r="M23" s="1">
        <v>511.19499999999999</v>
      </c>
      <c r="N23" s="1">
        <v>1041.007639999998</v>
      </c>
      <c r="O23" s="1">
        <f t="shared" si="4"/>
        <v>600.39979999999991</v>
      </c>
      <c r="P23" s="5">
        <f>11.5*O23-N23-F23</f>
        <v>1593.798060000001</v>
      </c>
      <c r="Q23" s="5"/>
      <c r="R23" s="1"/>
      <c r="S23" s="1">
        <f t="shared" si="6"/>
        <v>11.5</v>
      </c>
      <c r="T23" s="1">
        <f t="shared" si="7"/>
        <v>8.8454387226644631</v>
      </c>
      <c r="U23" s="1">
        <v>598.21679999999992</v>
      </c>
      <c r="V23" s="1">
        <v>580.42740000000003</v>
      </c>
      <c r="W23" s="1">
        <v>581.34059999999999</v>
      </c>
      <c r="X23" s="1">
        <v>666.80820000000006</v>
      </c>
      <c r="Y23" s="1">
        <v>683.88940000000002</v>
      </c>
      <c r="Z23" s="1">
        <v>611.07819999999992</v>
      </c>
      <c r="AA23" s="1"/>
      <c r="AB23" s="1">
        <f t="shared" si="8"/>
        <v>1594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123.36199999999999</v>
      </c>
      <c r="D24" s="1">
        <v>191.88800000000001</v>
      </c>
      <c r="E24" s="1">
        <v>133.624</v>
      </c>
      <c r="F24" s="1">
        <v>145.44999999999999</v>
      </c>
      <c r="G24" s="6">
        <v>1</v>
      </c>
      <c r="H24" s="1">
        <v>50</v>
      </c>
      <c r="I24" s="1" t="s">
        <v>32</v>
      </c>
      <c r="J24" s="1">
        <v>145.52000000000001</v>
      </c>
      <c r="K24" s="1">
        <f t="shared" si="2"/>
        <v>-11.896000000000015</v>
      </c>
      <c r="L24" s="1">
        <f t="shared" si="3"/>
        <v>75.994</v>
      </c>
      <c r="M24" s="1">
        <v>57.63</v>
      </c>
      <c r="N24" s="1">
        <v>51.586399999999969</v>
      </c>
      <c r="O24" s="1">
        <f t="shared" si="4"/>
        <v>15.1988</v>
      </c>
      <c r="P24" s="5"/>
      <c r="Q24" s="5"/>
      <c r="R24" s="1"/>
      <c r="S24" s="1">
        <f t="shared" si="6"/>
        <v>12.963944521935939</v>
      </c>
      <c r="T24" s="1">
        <f t="shared" si="7"/>
        <v>12.963944521935939</v>
      </c>
      <c r="U24" s="1">
        <v>19.912800000000001</v>
      </c>
      <c r="V24" s="1">
        <v>19.019200000000001</v>
      </c>
      <c r="W24" s="1">
        <v>12.756</v>
      </c>
      <c r="X24" s="1">
        <v>12.098800000000001</v>
      </c>
      <c r="Y24" s="1">
        <v>18.256399999999999</v>
      </c>
      <c r="Z24" s="1">
        <v>18.258800000000001</v>
      </c>
      <c r="AA24" s="1"/>
      <c r="AB24" s="1">
        <f t="shared" si="8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31</v>
      </c>
      <c r="C25" s="1">
        <v>416.298</v>
      </c>
      <c r="D25" s="1">
        <v>549.46600000000001</v>
      </c>
      <c r="E25" s="1">
        <v>426.166</v>
      </c>
      <c r="F25" s="1">
        <v>453.59199999999998</v>
      </c>
      <c r="G25" s="6">
        <v>1</v>
      </c>
      <c r="H25" s="1">
        <v>55</v>
      </c>
      <c r="I25" s="1" t="s">
        <v>32</v>
      </c>
      <c r="J25" s="1">
        <v>394.32</v>
      </c>
      <c r="K25" s="1">
        <f t="shared" si="2"/>
        <v>31.846000000000004</v>
      </c>
      <c r="L25" s="1">
        <f t="shared" si="3"/>
        <v>426.166</v>
      </c>
      <c r="M25" s="1"/>
      <c r="N25" s="1">
        <v>286.66239999999999</v>
      </c>
      <c r="O25" s="1">
        <f t="shared" si="4"/>
        <v>85.233199999999997</v>
      </c>
      <c r="P25" s="5">
        <f t="shared" ref="P25:P30" si="10">11*O25-N25-F25</f>
        <v>197.31080000000009</v>
      </c>
      <c r="Q25" s="5"/>
      <c r="R25" s="1"/>
      <c r="S25" s="1">
        <f t="shared" si="6"/>
        <v>11.000000000000002</v>
      </c>
      <c r="T25" s="1">
        <f t="shared" si="7"/>
        <v>8.6850476105555128</v>
      </c>
      <c r="U25" s="1">
        <v>87.724800000000002</v>
      </c>
      <c r="V25" s="1">
        <v>78.915199999999999</v>
      </c>
      <c r="W25" s="1">
        <v>81.484000000000009</v>
      </c>
      <c r="X25" s="1">
        <v>83.452399999999997</v>
      </c>
      <c r="Y25" s="1">
        <v>87.279200000000003</v>
      </c>
      <c r="Z25" s="1">
        <v>83.987200000000001</v>
      </c>
      <c r="AA25" s="1"/>
      <c r="AB25" s="1">
        <f t="shared" si="8"/>
        <v>197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31</v>
      </c>
      <c r="C26" s="1">
        <v>3630.0010000000002</v>
      </c>
      <c r="D26" s="1">
        <v>3023.518</v>
      </c>
      <c r="E26" s="1">
        <v>3115.5810000000001</v>
      </c>
      <c r="F26" s="1">
        <v>3206.4050000000002</v>
      </c>
      <c r="G26" s="6">
        <v>1</v>
      </c>
      <c r="H26" s="1">
        <v>60</v>
      </c>
      <c r="I26" s="1" t="s">
        <v>32</v>
      </c>
      <c r="J26" s="1">
        <v>3096.55</v>
      </c>
      <c r="K26" s="1">
        <f t="shared" si="2"/>
        <v>19.030999999999949</v>
      </c>
      <c r="L26" s="1">
        <f t="shared" si="3"/>
        <v>2604.0810000000001</v>
      </c>
      <c r="M26" s="1">
        <v>511.5</v>
      </c>
      <c r="N26" s="1">
        <v>234.05903999999919</v>
      </c>
      <c r="O26" s="1">
        <f t="shared" si="4"/>
        <v>520.81619999999998</v>
      </c>
      <c r="P26" s="5">
        <f t="shared" si="10"/>
        <v>2288.5141600000002</v>
      </c>
      <c r="Q26" s="5"/>
      <c r="R26" s="1"/>
      <c r="S26" s="1">
        <f t="shared" si="6"/>
        <v>11</v>
      </c>
      <c r="T26" s="1">
        <f t="shared" si="7"/>
        <v>6.605908264758277</v>
      </c>
      <c r="U26" s="1">
        <v>467.00900000000001</v>
      </c>
      <c r="V26" s="1">
        <v>465.43040000000002</v>
      </c>
      <c r="W26" s="1">
        <v>511.22320000000002</v>
      </c>
      <c r="X26" s="1">
        <v>571.67160000000001</v>
      </c>
      <c r="Y26" s="1">
        <v>576.77760000000001</v>
      </c>
      <c r="Z26" s="1">
        <v>512.21499999999992</v>
      </c>
      <c r="AA26" s="1"/>
      <c r="AB26" s="1">
        <f t="shared" si="8"/>
        <v>2289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2398.6219999999998</v>
      </c>
      <c r="D27" s="1">
        <v>2486.723</v>
      </c>
      <c r="E27" s="1">
        <v>2243.2179999999998</v>
      </c>
      <c r="F27" s="1">
        <v>2258.6170000000002</v>
      </c>
      <c r="G27" s="6">
        <v>1</v>
      </c>
      <c r="H27" s="1">
        <v>60</v>
      </c>
      <c r="I27" s="1" t="s">
        <v>32</v>
      </c>
      <c r="J27" s="1">
        <v>2170.0500000000002</v>
      </c>
      <c r="K27" s="1">
        <f t="shared" si="2"/>
        <v>73.167999999999665</v>
      </c>
      <c r="L27" s="1">
        <f t="shared" si="3"/>
        <v>1720.1679999999999</v>
      </c>
      <c r="M27" s="1">
        <v>523.04999999999995</v>
      </c>
      <c r="N27" s="1">
        <v>314.37527999999969</v>
      </c>
      <c r="O27" s="1">
        <f t="shared" si="4"/>
        <v>344.03359999999998</v>
      </c>
      <c r="P27" s="5">
        <f t="shared" si="10"/>
        <v>1211.3773200000001</v>
      </c>
      <c r="Q27" s="5"/>
      <c r="R27" s="1"/>
      <c r="S27" s="1">
        <f t="shared" si="6"/>
        <v>11</v>
      </c>
      <c r="T27" s="1">
        <f t="shared" si="7"/>
        <v>7.4788982238944106</v>
      </c>
      <c r="U27" s="1">
        <v>330.41860000000003</v>
      </c>
      <c r="V27" s="1">
        <v>315.95080000000002</v>
      </c>
      <c r="W27" s="1">
        <v>338.98939999999988</v>
      </c>
      <c r="X27" s="1">
        <v>364.99939999999998</v>
      </c>
      <c r="Y27" s="1">
        <v>383.72919999999999</v>
      </c>
      <c r="Z27" s="1">
        <v>363.18860000000001</v>
      </c>
      <c r="AA27" s="1"/>
      <c r="AB27" s="1">
        <f t="shared" si="8"/>
        <v>1211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31</v>
      </c>
      <c r="C28" s="1">
        <v>361.99</v>
      </c>
      <c r="D28" s="1">
        <v>553.12</v>
      </c>
      <c r="E28" s="1">
        <v>379.57299999999998</v>
      </c>
      <c r="F28" s="1">
        <v>433.70800000000003</v>
      </c>
      <c r="G28" s="6">
        <v>1</v>
      </c>
      <c r="H28" s="1">
        <v>60</v>
      </c>
      <c r="I28" s="1" t="s">
        <v>32</v>
      </c>
      <c r="J28" s="1">
        <v>360.71</v>
      </c>
      <c r="K28" s="1">
        <f t="shared" si="2"/>
        <v>18.863</v>
      </c>
      <c r="L28" s="1">
        <f t="shared" si="3"/>
        <v>254.26299999999998</v>
      </c>
      <c r="M28" s="1">
        <v>125.31</v>
      </c>
      <c r="N28" s="1">
        <v>140.0882000000002</v>
      </c>
      <c r="O28" s="1">
        <f t="shared" si="4"/>
        <v>50.852599999999995</v>
      </c>
      <c r="P28" s="5"/>
      <c r="Q28" s="5"/>
      <c r="R28" s="1"/>
      <c r="S28" s="1">
        <f t="shared" si="6"/>
        <v>11.283517460267523</v>
      </c>
      <c r="T28" s="1">
        <f t="shared" si="7"/>
        <v>11.283517460267523</v>
      </c>
      <c r="U28" s="1">
        <v>63.4482</v>
      </c>
      <c r="V28" s="1">
        <v>61.5246</v>
      </c>
      <c r="W28" s="1">
        <v>60.372799999999998</v>
      </c>
      <c r="X28" s="1">
        <v>64.5548</v>
      </c>
      <c r="Y28" s="1">
        <v>69.983199999999997</v>
      </c>
      <c r="Z28" s="1">
        <v>70.188800000000001</v>
      </c>
      <c r="AA28" s="1"/>
      <c r="AB28" s="1">
        <f t="shared" si="8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31</v>
      </c>
      <c r="C29" s="1"/>
      <c r="D29" s="1">
        <v>130.99600000000001</v>
      </c>
      <c r="E29" s="1">
        <v>93.513000000000005</v>
      </c>
      <c r="F29" s="1">
        <v>37.313000000000002</v>
      </c>
      <c r="G29" s="6">
        <v>1</v>
      </c>
      <c r="H29" s="1" t="e">
        <v>#N/A</v>
      </c>
      <c r="I29" s="1" t="s">
        <v>32</v>
      </c>
      <c r="J29" s="1">
        <v>125.6</v>
      </c>
      <c r="K29" s="1">
        <f t="shared" si="2"/>
        <v>-32.086999999999989</v>
      </c>
      <c r="L29" s="1">
        <f t="shared" si="3"/>
        <v>93.513000000000005</v>
      </c>
      <c r="M29" s="1"/>
      <c r="N29" s="1"/>
      <c r="O29" s="1">
        <f t="shared" si="4"/>
        <v>18.7026</v>
      </c>
      <c r="P29" s="5">
        <f>9*O29-N29-F29</f>
        <v>131.0104</v>
      </c>
      <c r="Q29" s="5"/>
      <c r="R29" s="1"/>
      <c r="S29" s="1">
        <f t="shared" si="6"/>
        <v>9</v>
      </c>
      <c r="T29" s="1">
        <f t="shared" si="7"/>
        <v>1.9950702041427395</v>
      </c>
      <c r="U29" s="1">
        <v>1.95</v>
      </c>
      <c r="V29" s="1">
        <v>1.95</v>
      </c>
      <c r="W29" s="1">
        <v>9.3120000000000012</v>
      </c>
      <c r="X29" s="1">
        <v>9.3120000000000012</v>
      </c>
      <c r="Y29" s="1">
        <v>0</v>
      </c>
      <c r="Z29" s="1">
        <v>4.7610000000000001</v>
      </c>
      <c r="AA29" s="1"/>
      <c r="AB29" s="1">
        <f t="shared" si="8"/>
        <v>131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441.64499999999998</v>
      </c>
      <c r="D30" s="1">
        <v>137.29499999999999</v>
      </c>
      <c r="E30" s="1">
        <v>305.68</v>
      </c>
      <c r="F30" s="1">
        <v>174.68299999999999</v>
      </c>
      <c r="G30" s="6">
        <v>1</v>
      </c>
      <c r="H30" s="1">
        <v>60</v>
      </c>
      <c r="I30" s="1" t="s">
        <v>32</v>
      </c>
      <c r="J30" s="1">
        <v>284.08</v>
      </c>
      <c r="K30" s="1">
        <f t="shared" si="2"/>
        <v>21.600000000000023</v>
      </c>
      <c r="L30" s="1">
        <f t="shared" si="3"/>
        <v>305.68</v>
      </c>
      <c r="M30" s="1"/>
      <c r="N30" s="1">
        <v>263.7808</v>
      </c>
      <c r="O30" s="1">
        <f t="shared" si="4"/>
        <v>61.136000000000003</v>
      </c>
      <c r="P30" s="5">
        <f t="shared" si="10"/>
        <v>234.03219999999999</v>
      </c>
      <c r="Q30" s="5"/>
      <c r="R30" s="1"/>
      <c r="S30" s="1">
        <f t="shared" si="6"/>
        <v>11</v>
      </c>
      <c r="T30" s="1">
        <f t="shared" si="7"/>
        <v>7.1719412457471865</v>
      </c>
      <c r="U30" s="1">
        <v>56.037199999999999</v>
      </c>
      <c r="V30" s="1">
        <v>42.865400000000001</v>
      </c>
      <c r="W30" s="1">
        <v>38.012400000000007</v>
      </c>
      <c r="X30" s="1">
        <v>51.316600000000008</v>
      </c>
      <c r="Y30" s="1">
        <v>68.102400000000003</v>
      </c>
      <c r="Z30" s="1">
        <v>66.724999999999994</v>
      </c>
      <c r="AA30" s="1"/>
      <c r="AB30" s="1">
        <f t="shared" si="8"/>
        <v>234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/>
      <c r="D31" s="1">
        <v>281.178</v>
      </c>
      <c r="E31" s="1">
        <v>178.87700000000001</v>
      </c>
      <c r="F31" s="1">
        <v>98.661000000000001</v>
      </c>
      <c r="G31" s="6">
        <v>1</v>
      </c>
      <c r="H31" s="1">
        <v>35</v>
      </c>
      <c r="I31" s="1" t="s">
        <v>32</v>
      </c>
      <c r="J31" s="1">
        <v>202.41</v>
      </c>
      <c r="K31" s="1">
        <f t="shared" si="2"/>
        <v>-23.532999999999987</v>
      </c>
      <c r="L31" s="1">
        <f t="shared" si="3"/>
        <v>90.867000000000004</v>
      </c>
      <c r="M31" s="1">
        <v>88.01</v>
      </c>
      <c r="N31" s="1"/>
      <c r="O31" s="1">
        <f t="shared" si="4"/>
        <v>18.173400000000001</v>
      </c>
      <c r="P31" s="5">
        <f>10*O31-N31-F31</f>
        <v>83.073000000000008</v>
      </c>
      <c r="Q31" s="5"/>
      <c r="R31" s="1"/>
      <c r="S31" s="1">
        <f t="shared" si="6"/>
        <v>10</v>
      </c>
      <c r="T31" s="1">
        <f t="shared" si="7"/>
        <v>5.4288685661461251</v>
      </c>
      <c r="U31" s="1">
        <v>7.2705999999999991</v>
      </c>
      <c r="V31" s="1">
        <v>10.2544</v>
      </c>
      <c r="W31" s="1">
        <v>21.2226</v>
      </c>
      <c r="X31" s="1">
        <v>20.641999999999999</v>
      </c>
      <c r="Y31" s="1">
        <v>21.282599999999999</v>
      </c>
      <c r="Z31" s="1">
        <v>27.75259999999999</v>
      </c>
      <c r="AA31" s="1"/>
      <c r="AB31" s="1">
        <f t="shared" si="8"/>
        <v>83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63</v>
      </c>
      <c r="B32" s="10" t="s">
        <v>31</v>
      </c>
      <c r="C32" s="10"/>
      <c r="D32" s="10">
        <v>50.697000000000003</v>
      </c>
      <c r="E32" s="10">
        <v>49.253999999999998</v>
      </c>
      <c r="F32" s="10"/>
      <c r="G32" s="11">
        <v>0</v>
      </c>
      <c r="H32" s="10">
        <v>40</v>
      </c>
      <c r="I32" s="10" t="s">
        <v>43</v>
      </c>
      <c r="J32" s="10">
        <v>50.697000000000003</v>
      </c>
      <c r="K32" s="10">
        <f t="shared" si="2"/>
        <v>-1.4430000000000049</v>
      </c>
      <c r="L32" s="10">
        <f t="shared" si="3"/>
        <v>-1.4430000000000049</v>
      </c>
      <c r="M32" s="10">
        <v>50.697000000000003</v>
      </c>
      <c r="N32" s="10"/>
      <c r="O32" s="10">
        <f t="shared" si="4"/>
        <v>-0.28860000000000097</v>
      </c>
      <c r="P32" s="12"/>
      <c r="Q32" s="12"/>
      <c r="R32" s="10"/>
      <c r="S32" s="10">
        <f t="shared" si="6"/>
        <v>0</v>
      </c>
      <c r="T32" s="10">
        <f t="shared" si="7"/>
        <v>0</v>
      </c>
      <c r="U32" s="10">
        <v>0</v>
      </c>
      <c r="V32" s="10">
        <v>0</v>
      </c>
      <c r="W32" s="10">
        <v>5.8671999999999969</v>
      </c>
      <c r="X32" s="10">
        <v>6.2988</v>
      </c>
      <c r="Y32" s="10">
        <v>2.9194</v>
      </c>
      <c r="Z32" s="10">
        <v>3.3553999999999999</v>
      </c>
      <c r="AA32" s="10" t="s">
        <v>64</v>
      </c>
      <c r="AB32" s="10">
        <f t="shared" si="8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200.68100000000001</v>
      </c>
      <c r="D33" s="1">
        <v>672.65300000000002</v>
      </c>
      <c r="E33" s="1">
        <v>660.01400000000001</v>
      </c>
      <c r="F33" s="1">
        <v>148.37799999999999</v>
      </c>
      <c r="G33" s="6">
        <v>1</v>
      </c>
      <c r="H33" s="1">
        <v>30</v>
      </c>
      <c r="I33" s="1" t="s">
        <v>32</v>
      </c>
      <c r="J33" s="1">
        <v>636.16700000000003</v>
      </c>
      <c r="K33" s="1">
        <f t="shared" si="2"/>
        <v>23.84699999999998</v>
      </c>
      <c r="L33" s="1">
        <f t="shared" si="3"/>
        <v>257.947</v>
      </c>
      <c r="M33" s="1">
        <v>402.06700000000001</v>
      </c>
      <c r="N33" s="1">
        <v>36.174400000000112</v>
      </c>
      <c r="O33" s="1">
        <f t="shared" si="4"/>
        <v>51.589399999999998</v>
      </c>
      <c r="P33" s="5">
        <f t="shared" ref="P33:P34" si="11">10*O33-N33-F33</f>
        <v>331.34159999999991</v>
      </c>
      <c r="Q33" s="5"/>
      <c r="R33" s="1"/>
      <c r="S33" s="1">
        <f t="shared" si="6"/>
        <v>10</v>
      </c>
      <c r="T33" s="1">
        <f t="shared" si="7"/>
        <v>3.5773317774581619</v>
      </c>
      <c r="U33" s="1">
        <v>39.018600000000013</v>
      </c>
      <c r="V33" s="1">
        <v>36.281999999999996</v>
      </c>
      <c r="W33" s="1">
        <v>39.489199999999997</v>
      </c>
      <c r="X33" s="1">
        <v>45.325800000000001</v>
      </c>
      <c r="Y33" s="1">
        <v>44.045400000000001</v>
      </c>
      <c r="Z33" s="1">
        <v>41.997999999999998</v>
      </c>
      <c r="AA33" s="1"/>
      <c r="AB33" s="1">
        <f t="shared" si="8"/>
        <v>331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275.173</v>
      </c>
      <c r="D34" s="1">
        <v>434.72</v>
      </c>
      <c r="E34" s="1">
        <v>368.91399999999999</v>
      </c>
      <c r="F34" s="1">
        <v>275.49700000000001</v>
      </c>
      <c r="G34" s="6">
        <v>1</v>
      </c>
      <c r="H34" s="1">
        <v>30</v>
      </c>
      <c r="I34" s="1" t="s">
        <v>32</v>
      </c>
      <c r="J34" s="1">
        <v>360.53</v>
      </c>
      <c r="K34" s="1">
        <f t="shared" si="2"/>
        <v>8.3840000000000146</v>
      </c>
      <c r="L34" s="1">
        <f t="shared" si="3"/>
        <v>312.18399999999997</v>
      </c>
      <c r="M34" s="1">
        <v>56.73</v>
      </c>
      <c r="N34" s="1">
        <v>256.47459999999978</v>
      </c>
      <c r="O34" s="1">
        <f t="shared" si="4"/>
        <v>62.436799999999991</v>
      </c>
      <c r="P34" s="5">
        <f t="shared" si="11"/>
        <v>92.396400000000142</v>
      </c>
      <c r="Q34" s="5"/>
      <c r="R34" s="1"/>
      <c r="S34" s="1">
        <f t="shared" si="6"/>
        <v>10</v>
      </c>
      <c r="T34" s="1">
        <f t="shared" si="7"/>
        <v>8.5201611869922846</v>
      </c>
      <c r="U34" s="1">
        <v>66.822199999999995</v>
      </c>
      <c r="V34" s="1">
        <v>51.777600000000007</v>
      </c>
      <c r="W34" s="1">
        <v>46.679200000000023</v>
      </c>
      <c r="X34" s="1">
        <v>56.100400000000008</v>
      </c>
      <c r="Y34" s="1">
        <v>65.077799999999996</v>
      </c>
      <c r="Z34" s="1">
        <v>63.104199999999992</v>
      </c>
      <c r="AA34" s="1"/>
      <c r="AB34" s="1">
        <f t="shared" si="8"/>
        <v>92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225.965</v>
      </c>
      <c r="D35" s="1">
        <v>407.685</v>
      </c>
      <c r="E35" s="1">
        <v>469.78</v>
      </c>
      <c r="F35" s="1">
        <v>116.17</v>
      </c>
      <c r="G35" s="6">
        <v>1</v>
      </c>
      <c r="H35" s="1">
        <v>30</v>
      </c>
      <c r="I35" s="1" t="s">
        <v>32</v>
      </c>
      <c r="J35" s="1">
        <v>463.83499999999998</v>
      </c>
      <c r="K35" s="1">
        <f t="shared" si="2"/>
        <v>5.9449999999999932</v>
      </c>
      <c r="L35" s="1">
        <f t="shared" si="3"/>
        <v>409.04499999999996</v>
      </c>
      <c r="M35" s="1">
        <v>60.734999999999999</v>
      </c>
      <c r="N35" s="1">
        <v>20.09900000000005</v>
      </c>
      <c r="O35" s="1">
        <f t="shared" si="4"/>
        <v>81.808999999999997</v>
      </c>
      <c r="P35" s="5">
        <f>8*O35-N35-F35</f>
        <v>518.20299999999997</v>
      </c>
      <c r="Q35" s="5"/>
      <c r="R35" s="1"/>
      <c r="S35" s="1">
        <f t="shared" si="6"/>
        <v>8</v>
      </c>
      <c r="T35" s="1">
        <f t="shared" si="7"/>
        <v>1.6656969282108334</v>
      </c>
      <c r="U35" s="1">
        <v>46.585999999999999</v>
      </c>
      <c r="V35" s="1">
        <v>45.028399999999998</v>
      </c>
      <c r="W35" s="1">
        <v>63.875599999999999</v>
      </c>
      <c r="X35" s="1">
        <v>65.579800000000006</v>
      </c>
      <c r="Y35" s="1">
        <v>61.736800000000002</v>
      </c>
      <c r="Z35" s="1">
        <v>63.461199999999998</v>
      </c>
      <c r="AA35" s="1"/>
      <c r="AB35" s="1">
        <f t="shared" si="8"/>
        <v>518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68</v>
      </c>
      <c r="B36" s="15" t="s">
        <v>31</v>
      </c>
      <c r="C36" s="15"/>
      <c r="D36" s="15"/>
      <c r="E36" s="15"/>
      <c r="F36" s="15"/>
      <c r="G36" s="16">
        <v>0</v>
      </c>
      <c r="H36" s="15" t="e">
        <v>#N/A</v>
      </c>
      <c r="I36" s="15" t="s">
        <v>32</v>
      </c>
      <c r="J36" s="15"/>
      <c r="K36" s="15">
        <f t="shared" ref="K36:K67" si="12">E36-J36</f>
        <v>0</v>
      </c>
      <c r="L36" s="15">
        <f t="shared" si="3"/>
        <v>0</v>
      </c>
      <c r="M36" s="15"/>
      <c r="N36" s="15"/>
      <c r="O36" s="15">
        <f t="shared" si="4"/>
        <v>0</v>
      </c>
      <c r="P36" s="17"/>
      <c r="Q36" s="17"/>
      <c r="R36" s="15"/>
      <c r="S36" s="15" t="e">
        <f t="shared" si="6"/>
        <v>#DIV/0!</v>
      </c>
      <c r="T36" s="15" t="e">
        <f t="shared" si="7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39</v>
      </c>
      <c r="AB36" s="15">
        <f t="shared" si="8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31</v>
      </c>
      <c r="C37" s="1">
        <v>668.36500000000001</v>
      </c>
      <c r="D37" s="1">
        <v>1083.002</v>
      </c>
      <c r="E37" s="1">
        <v>1146.296</v>
      </c>
      <c r="F37" s="1">
        <v>537.64300000000003</v>
      </c>
      <c r="G37" s="6">
        <v>1</v>
      </c>
      <c r="H37" s="1">
        <v>40</v>
      </c>
      <c r="I37" s="1" t="s">
        <v>32</v>
      </c>
      <c r="J37" s="1">
        <v>1100.722</v>
      </c>
      <c r="K37" s="1">
        <f t="shared" si="12"/>
        <v>45.574000000000069</v>
      </c>
      <c r="L37" s="1">
        <f t="shared" si="3"/>
        <v>632.07400000000007</v>
      </c>
      <c r="M37" s="1">
        <v>514.22199999999998</v>
      </c>
      <c r="N37" s="1">
        <v>153.84219999999999</v>
      </c>
      <c r="O37" s="1">
        <f t="shared" si="4"/>
        <v>126.41480000000001</v>
      </c>
      <c r="P37" s="5">
        <f t="shared" ref="P37:P43" si="13">11*O37-N37-F37</f>
        <v>699.07760000000007</v>
      </c>
      <c r="Q37" s="5"/>
      <c r="R37" s="1"/>
      <c r="S37" s="1">
        <f t="shared" si="6"/>
        <v>11</v>
      </c>
      <c r="T37" s="1">
        <f t="shared" si="7"/>
        <v>5.4699702882890291</v>
      </c>
      <c r="U37" s="1">
        <v>103.1416</v>
      </c>
      <c r="V37" s="1">
        <v>105.52</v>
      </c>
      <c r="W37" s="1">
        <v>125.14019999999999</v>
      </c>
      <c r="X37" s="1">
        <v>119.8168</v>
      </c>
      <c r="Y37" s="1">
        <v>111.733</v>
      </c>
      <c r="Z37" s="1">
        <v>110.68680000000001</v>
      </c>
      <c r="AA37" s="1" t="s">
        <v>70</v>
      </c>
      <c r="AB37" s="1">
        <f t="shared" si="8"/>
        <v>699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291.01100000000002</v>
      </c>
      <c r="D38" s="1">
        <v>293.77800000000002</v>
      </c>
      <c r="E38" s="1">
        <v>404.23399999999998</v>
      </c>
      <c r="F38" s="1">
        <v>142.13900000000001</v>
      </c>
      <c r="G38" s="6">
        <v>1</v>
      </c>
      <c r="H38" s="1">
        <v>35</v>
      </c>
      <c r="I38" s="1" t="s">
        <v>32</v>
      </c>
      <c r="J38" s="1">
        <v>379.22</v>
      </c>
      <c r="K38" s="1">
        <f t="shared" si="12"/>
        <v>25.013999999999953</v>
      </c>
      <c r="L38" s="1">
        <f t="shared" si="3"/>
        <v>211.91399999999999</v>
      </c>
      <c r="M38" s="1">
        <v>192.32</v>
      </c>
      <c r="N38" s="1">
        <v>162.48380000000009</v>
      </c>
      <c r="O38" s="1">
        <f t="shared" si="4"/>
        <v>42.382799999999996</v>
      </c>
      <c r="P38" s="5">
        <f t="shared" ref="P38" si="14">10*O38-N38-F38</f>
        <v>119.20519999999988</v>
      </c>
      <c r="Q38" s="5"/>
      <c r="R38" s="1"/>
      <c r="S38" s="1">
        <f t="shared" si="6"/>
        <v>10</v>
      </c>
      <c r="T38" s="1">
        <f t="shared" si="7"/>
        <v>7.187415649744711</v>
      </c>
      <c r="U38" s="1">
        <v>39.168599999999998</v>
      </c>
      <c r="V38" s="1">
        <v>31.461400000000001</v>
      </c>
      <c r="W38" s="1">
        <v>10.026</v>
      </c>
      <c r="X38" s="1">
        <v>11.970800000000009</v>
      </c>
      <c r="Y38" s="1">
        <v>40.012999999999998</v>
      </c>
      <c r="Z38" s="1">
        <v>44.730200000000004</v>
      </c>
      <c r="AA38" s="1"/>
      <c r="AB38" s="1">
        <f t="shared" si="8"/>
        <v>119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>
        <v>110.071</v>
      </c>
      <c r="D39" s="1">
        <v>97.236999999999995</v>
      </c>
      <c r="E39" s="1">
        <v>102.72199999999999</v>
      </c>
      <c r="F39" s="1">
        <v>88.691999999999993</v>
      </c>
      <c r="G39" s="6">
        <v>1</v>
      </c>
      <c r="H39" s="1">
        <v>45</v>
      </c>
      <c r="I39" s="1" t="s">
        <v>32</v>
      </c>
      <c r="J39" s="1">
        <v>93.7</v>
      </c>
      <c r="K39" s="1">
        <f t="shared" si="12"/>
        <v>9.0219999999999914</v>
      </c>
      <c r="L39" s="1">
        <f t="shared" si="3"/>
        <v>102.72199999999999</v>
      </c>
      <c r="M39" s="1"/>
      <c r="N39" s="1">
        <v>67.679799999999972</v>
      </c>
      <c r="O39" s="1">
        <f t="shared" si="4"/>
        <v>20.5444</v>
      </c>
      <c r="P39" s="5">
        <f t="shared" si="13"/>
        <v>69.61660000000002</v>
      </c>
      <c r="Q39" s="5"/>
      <c r="R39" s="1"/>
      <c r="S39" s="1">
        <f t="shared" si="6"/>
        <v>10.999999999999998</v>
      </c>
      <c r="T39" s="1">
        <f t="shared" si="7"/>
        <v>7.6114074881719569</v>
      </c>
      <c r="U39" s="1">
        <v>18.644400000000001</v>
      </c>
      <c r="V39" s="1">
        <v>12.699400000000001</v>
      </c>
      <c r="W39" s="1">
        <v>17.423999999999999</v>
      </c>
      <c r="X39" s="1">
        <v>22.238399999999999</v>
      </c>
      <c r="Y39" s="1">
        <v>19.7882</v>
      </c>
      <c r="Z39" s="1">
        <v>15.4216</v>
      </c>
      <c r="AA39" s="1"/>
      <c r="AB39" s="1">
        <f t="shared" si="8"/>
        <v>70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50.515000000000001</v>
      </c>
      <c r="D40" s="1">
        <v>212.36799999999999</v>
      </c>
      <c r="E40" s="1">
        <v>115.922</v>
      </c>
      <c r="F40" s="1">
        <v>121.435</v>
      </c>
      <c r="G40" s="6">
        <v>1</v>
      </c>
      <c r="H40" s="1">
        <v>30</v>
      </c>
      <c r="I40" s="1" t="s">
        <v>32</v>
      </c>
      <c r="J40" s="1">
        <v>117.422</v>
      </c>
      <c r="K40" s="1">
        <f t="shared" si="12"/>
        <v>-1.5</v>
      </c>
      <c r="L40" s="1">
        <f t="shared" si="3"/>
        <v>85.8</v>
      </c>
      <c r="M40" s="1">
        <v>30.122</v>
      </c>
      <c r="N40" s="1"/>
      <c r="O40" s="1">
        <f t="shared" si="4"/>
        <v>17.16</v>
      </c>
      <c r="P40" s="5">
        <f t="shared" ref="P40" si="15">10*O40-N40-F40</f>
        <v>50.164999999999992</v>
      </c>
      <c r="Q40" s="5"/>
      <c r="R40" s="1"/>
      <c r="S40" s="1">
        <f t="shared" si="6"/>
        <v>10</v>
      </c>
      <c r="T40" s="1">
        <f t="shared" si="7"/>
        <v>7.076631701631702</v>
      </c>
      <c r="U40" s="1">
        <v>14.532</v>
      </c>
      <c r="V40" s="1">
        <v>17.618600000000001</v>
      </c>
      <c r="W40" s="1">
        <v>19.5106</v>
      </c>
      <c r="X40" s="1">
        <v>18.1084</v>
      </c>
      <c r="Y40" s="1">
        <v>16.949400000000001</v>
      </c>
      <c r="Z40" s="1">
        <v>16.4542</v>
      </c>
      <c r="AA40" s="1"/>
      <c r="AB40" s="1">
        <f t="shared" si="8"/>
        <v>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31</v>
      </c>
      <c r="C41" s="1">
        <v>403.822</v>
      </c>
      <c r="D41" s="1">
        <v>418.04500000000002</v>
      </c>
      <c r="E41" s="1">
        <v>439.16300000000001</v>
      </c>
      <c r="F41" s="1">
        <v>294.18299999999999</v>
      </c>
      <c r="G41" s="6">
        <v>1</v>
      </c>
      <c r="H41" s="1">
        <v>45</v>
      </c>
      <c r="I41" s="1" t="s">
        <v>32</v>
      </c>
      <c r="J41" s="1">
        <v>453</v>
      </c>
      <c r="K41" s="1">
        <f t="shared" si="12"/>
        <v>-13.836999999999989</v>
      </c>
      <c r="L41" s="1">
        <f t="shared" si="3"/>
        <v>439.16300000000001</v>
      </c>
      <c r="M41" s="1"/>
      <c r="N41" s="1">
        <v>162.78899999999999</v>
      </c>
      <c r="O41" s="1">
        <f t="shared" si="4"/>
        <v>87.832599999999999</v>
      </c>
      <c r="P41" s="5">
        <f t="shared" si="13"/>
        <v>509.1866</v>
      </c>
      <c r="Q41" s="5"/>
      <c r="R41" s="1"/>
      <c r="S41" s="1">
        <f t="shared" si="6"/>
        <v>11</v>
      </c>
      <c r="T41" s="1">
        <f t="shared" si="7"/>
        <v>5.2027607061614933</v>
      </c>
      <c r="U41" s="1">
        <v>70.37339999999999</v>
      </c>
      <c r="V41" s="1">
        <v>66.082599999999999</v>
      </c>
      <c r="W41" s="1">
        <v>69.079599999999999</v>
      </c>
      <c r="X41" s="1">
        <v>75.734799999999993</v>
      </c>
      <c r="Y41" s="1">
        <v>80.6922</v>
      </c>
      <c r="Z41" s="1">
        <v>79.718400000000003</v>
      </c>
      <c r="AA41" s="1"/>
      <c r="AB41" s="1">
        <f t="shared" si="8"/>
        <v>509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31</v>
      </c>
      <c r="C42" s="1">
        <v>206.4</v>
      </c>
      <c r="D42" s="1">
        <v>323.07499999999999</v>
      </c>
      <c r="E42" s="1">
        <v>255.863</v>
      </c>
      <c r="F42" s="1">
        <v>215.25800000000001</v>
      </c>
      <c r="G42" s="6">
        <v>1</v>
      </c>
      <c r="H42" s="1">
        <v>45</v>
      </c>
      <c r="I42" s="1" t="s">
        <v>32</v>
      </c>
      <c r="J42" s="1">
        <v>267</v>
      </c>
      <c r="K42" s="1">
        <f t="shared" si="12"/>
        <v>-11.137</v>
      </c>
      <c r="L42" s="1">
        <f t="shared" si="3"/>
        <v>255.863</v>
      </c>
      <c r="M42" s="1"/>
      <c r="N42" s="1">
        <v>134.49359999999999</v>
      </c>
      <c r="O42" s="1">
        <f t="shared" si="4"/>
        <v>51.172600000000003</v>
      </c>
      <c r="P42" s="5">
        <f t="shared" si="13"/>
        <v>213.14699999999996</v>
      </c>
      <c r="Q42" s="5"/>
      <c r="R42" s="1"/>
      <c r="S42" s="1">
        <f t="shared" si="6"/>
        <v>11</v>
      </c>
      <c r="T42" s="1">
        <f t="shared" si="7"/>
        <v>6.8347435932510754</v>
      </c>
      <c r="U42" s="1">
        <v>47.1922</v>
      </c>
      <c r="V42" s="1">
        <v>42.435600000000001</v>
      </c>
      <c r="W42" s="1">
        <v>42.377600000000001</v>
      </c>
      <c r="X42" s="1">
        <v>45.941400000000002</v>
      </c>
      <c r="Y42" s="1">
        <v>53.982199999999999</v>
      </c>
      <c r="Z42" s="1">
        <v>60.939200000000007</v>
      </c>
      <c r="AA42" s="1"/>
      <c r="AB42" s="1">
        <f t="shared" si="8"/>
        <v>213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158.55799999999999</v>
      </c>
      <c r="D43" s="1">
        <v>117.233</v>
      </c>
      <c r="E43" s="1">
        <v>182.05</v>
      </c>
      <c r="F43" s="1">
        <v>74.578999999999994</v>
      </c>
      <c r="G43" s="6">
        <v>1</v>
      </c>
      <c r="H43" s="1">
        <v>45</v>
      </c>
      <c r="I43" s="1" t="s">
        <v>32</v>
      </c>
      <c r="J43" s="1">
        <v>191.464</v>
      </c>
      <c r="K43" s="1">
        <f t="shared" si="12"/>
        <v>-9.4139999999999873</v>
      </c>
      <c r="L43" s="1">
        <f t="shared" si="3"/>
        <v>139.18600000000001</v>
      </c>
      <c r="M43" s="1">
        <v>42.863999999999997</v>
      </c>
      <c r="N43" s="1">
        <v>80.02899999999994</v>
      </c>
      <c r="O43" s="1">
        <f t="shared" si="4"/>
        <v>27.837200000000003</v>
      </c>
      <c r="P43" s="5">
        <f t="shared" si="13"/>
        <v>151.60120000000006</v>
      </c>
      <c r="Q43" s="5"/>
      <c r="R43" s="1"/>
      <c r="S43" s="1">
        <f t="shared" si="6"/>
        <v>11</v>
      </c>
      <c r="T43" s="1">
        <f t="shared" si="7"/>
        <v>5.554006868506888</v>
      </c>
      <c r="U43" s="1">
        <v>21.579799999999999</v>
      </c>
      <c r="V43" s="1">
        <v>19.0318</v>
      </c>
      <c r="W43" s="1">
        <v>20.5246</v>
      </c>
      <c r="X43" s="1">
        <v>24.680399999999999</v>
      </c>
      <c r="Y43" s="1">
        <v>26.578600000000002</v>
      </c>
      <c r="Z43" s="1">
        <v>25.434799999999999</v>
      </c>
      <c r="AA43" s="1"/>
      <c r="AB43" s="1">
        <f t="shared" si="8"/>
        <v>152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77</v>
      </c>
      <c r="B44" s="15" t="s">
        <v>31</v>
      </c>
      <c r="C44" s="15"/>
      <c r="D44" s="15">
        <v>390.524</v>
      </c>
      <c r="E44" s="15">
        <v>390.524</v>
      </c>
      <c r="F44" s="15"/>
      <c r="G44" s="16">
        <v>0</v>
      </c>
      <c r="H44" s="15" t="e">
        <v>#N/A</v>
      </c>
      <c r="I44" s="15" t="s">
        <v>32</v>
      </c>
      <c r="J44" s="15">
        <v>390.524</v>
      </c>
      <c r="K44" s="15">
        <f t="shared" si="12"/>
        <v>0</v>
      </c>
      <c r="L44" s="15">
        <f t="shared" si="3"/>
        <v>0</v>
      </c>
      <c r="M44" s="15">
        <v>390.524</v>
      </c>
      <c r="N44" s="15"/>
      <c r="O44" s="15">
        <f t="shared" si="4"/>
        <v>0</v>
      </c>
      <c r="P44" s="17"/>
      <c r="Q44" s="17"/>
      <c r="R44" s="15"/>
      <c r="S44" s="15" t="e">
        <f t="shared" si="6"/>
        <v>#DIV/0!</v>
      </c>
      <c r="T44" s="15" t="e">
        <f t="shared" si="7"/>
        <v>#DIV/0!</v>
      </c>
      <c r="U44" s="15">
        <v>0</v>
      </c>
      <c r="V44" s="15">
        <v>0</v>
      </c>
      <c r="W44" s="15">
        <v>0.54000000000000059</v>
      </c>
      <c r="X44" s="15">
        <v>1.075199999999999</v>
      </c>
      <c r="Y44" s="15">
        <v>4.2915999999999999</v>
      </c>
      <c r="Z44" s="15">
        <v>3.7564000000000002</v>
      </c>
      <c r="AA44" s="15" t="s">
        <v>33</v>
      </c>
      <c r="AB44" s="15">
        <f t="shared" si="8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78</v>
      </c>
      <c r="B45" s="10" t="s">
        <v>31</v>
      </c>
      <c r="C45" s="10"/>
      <c r="D45" s="10">
        <v>56.526000000000003</v>
      </c>
      <c r="E45" s="10">
        <v>55.802</v>
      </c>
      <c r="F45" s="10"/>
      <c r="G45" s="11">
        <v>0</v>
      </c>
      <c r="H45" s="10" t="e">
        <v>#N/A</v>
      </c>
      <c r="I45" s="10" t="s">
        <v>43</v>
      </c>
      <c r="J45" s="10">
        <v>56.526000000000003</v>
      </c>
      <c r="K45" s="10">
        <f t="shared" si="12"/>
        <v>-0.72400000000000375</v>
      </c>
      <c r="L45" s="10">
        <f t="shared" si="3"/>
        <v>-0.72400000000000375</v>
      </c>
      <c r="M45" s="10">
        <v>56.526000000000003</v>
      </c>
      <c r="N45" s="10"/>
      <c r="O45" s="10">
        <f t="shared" si="4"/>
        <v>-0.14480000000000076</v>
      </c>
      <c r="P45" s="12"/>
      <c r="Q45" s="12"/>
      <c r="R45" s="10"/>
      <c r="S45" s="10">
        <f t="shared" si="6"/>
        <v>0</v>
      </c>
      <c r="T45" s="10">
        <f t="shared" si="7"/>
        <v>0</v>
      </c>
      <c r="U45" s="10">
        <v>-0.14480000000000079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/>
      <c r="AB45" s="10">
        <f t="shared" si="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38</v>
      </c>
      <c r="C46" s="1">
        <v>465</v>
      </c>
      <c r="D46" s="1">
        <v>470</v>
      </c>
      <c r="E46" s="1">
        <v>420</v>
      </c>
      <c r="F46" s="1">
        <v>430</v>
      </c>
      <c r="G46" s="6">
        <v>0.4</v>
      </c>
      <c r="H46" s="1">
        <v>45</v>
      </c>
      <c r="I46" s="1" t="s">
        <v>32</v>
      </c>
      <c r="J46" s="1">
        <v>417</v>
      </c>
      <c r="K46" s="1">
        <f t="shared" si="12"/>
        <v>3</v>
      </c>
      <c r="L46" s="1">
        <f t="shared" si="3"/>
        <v>420</v>
      </c>
      <c r="M46" s="1"/>
      <c r="N46" s="1">
        <v>118.1999999999998</v>
      </c>
      <c r="O46" s="1">
        <f t="shared" si="4"/>
        <v>84</v>
      </c>
      <c r="P46" s="5">
        <f>11*O46-N46-F46</f>
        <v>375.80000000000018</v>
      </c>
      <c r="Q46" s="5"/>
      <c r="R46" s="1"/>
      <c r="S46" s="1">
        <f t="shared" si="6"/>
        <v>11</v>
      </c>
      <c r="T46" s="1">
        <f t="shared" si="7"/>
        <v>6.5261904761904743</v>
      </c>
      <c r="U46" s="1">
        <v>73.2</v>
      </c>
      <c r="V46" s="1">
        <v>76.400000000000006</v>
      </c>
      <c r="W46" s="1">
        <v>78</v>
      </c>
      <c r="X46" s="1">
        <v>89.2</v>
      </c>
      <c r="Y46" s="1">
        <v>87.4</v>
      </c>
      <c r="Z46" s="1">
        <v>75.8</v>
      </c>
      <c r="AA46" s="1"/>
      <c r="AB46" s="1">
        <f t="shared" si="8"/>
        <v>150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80</v>
      </c>
      <c r="B47" s="15" t="s">
        <v>38</v>
      </c>
      <c r="C47" s="15"/>
      <c r="D47" s="15"/>
      <c r="E47" s="15"/>
      <c r="F47" s="15"/>
      <c r="G47" s="16">
        <v>0</v>
      </c>
      <c r="H47" s="15" t="e">
        <v>#N/A</v>
      </c>
      <c r="I47" s="15" t="s">
        <v>32</v>
      </c>
      <c r="J47" s="15"/>
      <c r="K47" s="15">
        <f t="shared" si="12"/>
        <v>0</v>
      </c>
      <c r="L47" s="15">
        <f t="shared" si="3"/>
        <v>0</v>
      </c>
      <c r="M47" s="15"/>
      <c r="N47" s="15"/>
      <c r="O47" s="15">
        <f t="shared" si="4"/>
        <v>0</v>
      </c>
      <c r="P47" s="17"/>
      <c r="Q47" s="17"/>
      <c r="R47" s="15"/>
      <c r="S47" s="15" t="e">
        <f t="shared" si="6"/>
        <v>#DIV/0!</v>
      </c>
      <c r="T47" s="15" t="e">
        <f t="shared" si="7"/>
        <v>#DIV/0!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 t="s">
        <v>39</v>
      </c>
      <c r="AB47" s="15">
        <f t="shared" si="8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81</v>
      </c>
      <c r="B48" s="15" t="s">
        <v>31</v>
      </c>
      <c r="C48" s="15"/>
      <c r="D48" s="15">
        <v>156.73099999999999</v>
      </c>
      <c r="E48" s="15">
        <v>156.73099999999999</v>
      </c>
      <c r="F48" s="15"/>
      <c r="G48" s="16">
        <v>0</v>
      </c>
      <c r="H48" s="15" t="e">
        <v>#N/A</v>
      </c>
      <c r="I48" s="15" t="s">
        <v>32</v>
      </c>
      <c r="J48" s="15">
        <v>156.73099999999999</v>
      </c>
      <c r="K48" s="15">
        <f t="shared" si="12"/>
        <v>0</v>
      </c>
      <c r="L48" s="15">
        <f t="shared" si="3"/>
        <v>0</v>
      </c>
      <c r="M48" s="15">
        <v>156.73099999999999</v>
      </c>
      <c r="N48" s="15"/>
      <c r="O48" s="15">
        <f t="shared" si="4"/>
        <v>0</v>
      </c>
      <c r="P48" s="17"/>
      <c r="Q48" s="17"/>
      <c r="R48" s="15"/>
      <c r="S48" s="15" t="e">
        <f t="shared" si="6"/>
        <v>#DIV/0!</v>
      </c>
      <c r="T48" s="15" t="e">
        <f t="shared" si="7"/>
        <v>#DIV/0!</v>
      </c>
      <c r="U48" s="15">
        <v>0</v>
      </c>
      <c r="V48" s="15">
        <v>0</v>
      </c>
      <c r="W48" s="15">
        <v>0.28960000000000152</v>
      </c>
      <c r="X48" s="15">
        <v>0.28960000000000152</v>
      </c>
      <c r="Y48" s="15">
        <v>6.3346</v>
      </c>
      <c r="Z48" s="15">
        <v>6.6158000000000001</v>
      </c>
      <c r="AA48" s="15" t="s">
        <v>33</v>
      </c>
      <c r="AB48" s="15">
        <f t="shared" si="8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82</v>
      </c>
      <c r="B49" s="15" t="s">
        <v>38</v>
      </c>
      <c r="C49" s="15"/>
      <c r="D49" s="15"/>
      <c r="E49" s="15"/>
      <c r="F49" s="15"/>
      <c r="G49" s="16">
        <v>0</v>
      </c>
      <c r="H49" s="15" t="e">
        <v>#N/A</v>
      </c>
      <c r="I49" s="15" t="s">
        <v>32</v>
      </c>
      <c r="J49" s="15"/>
      <c r="K49" s="15">
        <f t="shared" si="12"/>
        <v>0</v>
      </c>
      <c r="L49" s="15">
        <f t="shared" si="3"/>
        <v>0</v>
      </c>
      <c r="M49" s="15"/>
      <c r="N49" s="15"/>
      <c r="O49" s="15">
        <f t="shared" si="4"/>
        <v>0</v>
      </c>
      <c r="P49" s="17"/>
      <c r="Q49" s="17"/>
      <c r="R49" s="15"/>
      <c r="S49" s="15" t="e">
        <f t="shared" si="6"/>
        <v>#DIV/0!</v>
      </c>
      <c r="T49" s="15" t="e">
        <f t="shared" si="7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 t="s">
        <v>39</v>
      </c>
      <c r="AB49" s="15">
        <f t="shared" si="8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31</v>
      </c>
      <c r="C50" s="1">
        <v>180.858</v>
      </c>
      <c r="D50" s="1">
        <v>233.71600000000001</v>
      </c>
      <c r="E50" s="1">
        <v>307.31200000000001</v>
      </c>
      <c r="F50" s="1">
        <v>80.733999999999995</v>
      </c>
      <c r="G50" s="6">
        <v>1</v>
      </c>
      <c r="H50" s="1">
        <v>40</v>
      </c>
      <c r="I50" s="1" t="s">
        <v>32</v>
      </c>
      <c r="J50" s="1">
        <v>302.50599999999997</v>
      </c>
      <c r="K50" s="1">
        <f t="shared" si="12"/>
        <v>4.80600000000004</v>
      </c>
      <c r="L50" s="1">
        <f t="shared" si="3"/>
        <v>233.50600000000003</v>
      </c>
      <c r="M50" s="1">
        <v>73.805999999999997</v>
      </c>
      <c r="N50" s="1">
        <v>63.064600000000148</v>
      </c>
      <c r="O50" s="1">
        <f t="shared" si="4"/>
        <v>46.701200000000007</v>
      </c>
      <c r="P50" s="5">
        <f>10*O50-N50-F50</f>
        <v>323.21339999999992</v>
      </c>
      <c r="Q50" s="5"/>
      <c r="R50" s="1"/>
      <c r="S50" s="1">
        <f t="shared" si="6"/>
        <v>10</v>
      </c>
      <c r="T50" s="1">
        <f t="shared" si="7"/>
        <v>3.0791200226118409</v>
      </c>
      <c r="U50" s="1">
        <v>28.903200000000009</v>
      </c>
      <c r="V50" s="1">
        <v>27.301600000000001</v>
      </c>
      <c r="W50" s="1">
        <v>31.667000000000002</v>
      </c>
      <c r="X50" s="1">
        <v>34.509399999999999</v>
      </c>
      <c r="Y50" s="1">
        <v>35.590599999999988</v>
      </c>
      <c r="Z50" s="1">
        <v>38.456400000000002</v>
      </c>
      <c r="AA50" s="1"/>
      <c r="AB50" s="1">
        <f t="shared" si="8"/>
        <v>323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38</v>
      </c>
      <c r="C51" s="1">
        <v>787</v>
      </c>
      <c r="D51" s="1">
        <v>174</v>
      </c>
      <c r="E51" s="1">
        <v>317</v>
      </c>
      <c r="F51" s="1">
        <v>553</v>
      </c>
      <c r="G51" s="6">
        <v>0.4</v>
      </c>
      <c r="H51" s="1">
        <v>40</v>
      </c>
      <c r="I51" s="1" t="s">
        <v>32</v>
      </c>
      <c r="J51" s="1">
        <v>313</v>
      </c>
      <c r="K51" s="1">
        <f t="shared" si="12"/>
        <v>4</v>
      </c>
      <c r="L51" s="1">
        <f t="shared" si="3"/>
        <v>257</v>
      </c>
      <c r="M51" s="1">
        <v>60</v>
      </c>
      <c r="N51" s="1"/>
      <c r="O51" s="1">
        <f t="shared" si="4"/>
        <v>51.4</v>
      </c>
      <c r="P51" s="5">
        <f t="shared" ref="P51:P55" si="16">11*O51-N51-F51</f>
        <v>12.399999999999977</v>
      </c>
      <c r="Q51" s="5"/>
      <c r="R51" s="1"/>
      <c r="S51" s="1">
        <f t="shared" si="6"/>
        <v>11</v>
      </c>
      <c r="T51" s="1">
        <f t="shared" si="7"/>
        <v>10.75875486381323</v>
      </c>
      <c r="U51" s="1">
        <v>55.2</v>
      </c>
      <c r="V51" s="1">
        <v>54.8</v>
      </c>
      <c r="W51" s="1">
        <v>83</v>
      </c>
      <c r="X51" s="1">
        <v>99.4</v>
      </c>
      <c r="Y51" s="1">
        <v>91.8</v>
      </c>
      <c r="Z51" s="1">
        <v>74.8</v>
      </c>
      <c r="AA51" s="1"/>
      <c r="AB51" s="1">
        <f t="shared" si="8"/>
        <v>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38</v>
      </c>
      <c r="C52" s="1">
        <v>799</v>
      </c>
      <c r="D52" s="1">
        <v>171</v>
      </c>
      <c r="E52" s="1">
        <v>401</v>
      </c>
      <c r="F52" s="1">
        <v>480</v>
      </c>
      <c r="G52" s="6">
        <v>0.4</v>
      </c>
      <c r="H52" s="1">
        <v>45</v>
      </c>
      <c r="I52" s="1" t="s">
        <v>32</v>
      </c>
      <c r="J52" s="1">
        <v>397</v>
      </c>
      <c r="K52" s="1">
        <f t="shared" si="12"/>
        <v>4</v>
      </c>
      <c r="L52" s="1">
        <f t="shared" si="3"/>
        <v>341</v>
      </c>
      <c r="M52" s="1">
        <v>60</v>
      </c>
      <c r="N52" s="1">
        <v>160.1999999999999</v>
      </c>
      <c r="O52" s="1">
        <f t="shared" si="4"/>
        <v>68.2</v>
      </c>
      <c r="P52" s="5">
        <f t="shared" si="16"/>
        <v>110.00000000000011</v>
      </c>
      <c r="Q52" s="5"/>
      <c r="R52" s="1"/>
      <c r="S52" s="1">
        <f t="shared" si="6"/>
        <v>11</v>
      </c>
      <c r="T52" s="1">
        <f t="shared" si="7"/>
        <v>9.3870967741935463</v>
      </c>
      <c r="U52" s="1">
        <v>71.599999999999994</v>
      </c>
      <c r="V52" s="1">
        <v>64.2</v>
      </c>
      <c r="W52" s="1">
        <v>80.2</v>
      </c>
      <c r="X52" s="1">
        <v>105</v>
      </c>
      <c r="Y52" s="1">
        <v>95.6</v>
      </c>
      <c r="Z52" s="1">
        <v>76.8</v>
      </c>
      <c r="AA52" s="1"/>
      <c r="AB52" s="1">
        <f t="shared" si="8"/>
        <v>44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38</v>
      </c>
      <c r="C53" s="1">
        <v>1022</v>
      </c>
      <c r="D53" s="1">
        <v>516</v>
      </c>
      <c r="E53" s="1">
        <v>619</v>
      </c>
      <c r="F53" s="1">
        <v>751</v>
      </c>
      <c r="G53" s="6">
        <v>0.4</v>
      </c>
      <c r="H53" s="1">
        <v>40</v>
      </c>
      <c r="I53" s="1" t="s">
        <v>32</v>
      </c>
      <c r="J53" s="1">
        <v>617</v>
      </c>
      <c r="K53" s="1">
        <f t="shared" si="12"/>
        <v>2</v>
      </c>
      <c r="L53" s="1">
        <f t="shared" si="3"/>
        <v>559</v>
      </c>
      <c r="M53" s="1">
        <v>60</v>
      </c>
      <c r="N53" s="1">
        <v>253.40000000000029</v>
      </c>
      <c r="O53" s="1">
        <f t="shared" si="4"/>
        <v>111.8</v>
      </c>
      <c r="P53" s="5">
        <f t="shared" si="16"/>
        <v>225.39999999999964</v>
      </c>
      <c r="Q53" s="5"/>
      <c r="R53" s="1"/>
      <c r="S53" s="1">
        <f t="shared" si="6"/>
        <v>11</v>
      </c>
      <c r="T53" s="1">
        <f t="shared" si="7"/>
        <v>8.9838998211091265</v>
      </c>
      <c r="U53" s="1">
        <v>121.2</v>
      </c>
      <c r="V53" s="1">
        <v>119.6</v>
      </c>
      <c r="W53" s="1">
        <v>132</v>
      </c>
      <c r="X53" s="1">
        <v>153.19999999999999</v>
      </c>
      <c r="Y53" s="1">
        <v>151.19999999999999</v>
      </c>
      <c r="Z53" s="1">
        <v>140.6</v>
      </c>
      <c r="AA53" s="1"/>
      <c r="AB53" s="1">
        <f t="shared" si="8"/>
        <v>90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>
        <v>125.346</v>
      </c>
      <c r="D54" s="1">
        <v>7.0000000000000001E-3</v>
      </c>
      <c r="E54" s="1">
        <v>86.081000000000003</v>
      </c>
      <c r="F54" s="1">
        <v>25.795000000000002</v>
      </c>
      <c r="G54" s="6">
        <v>1</v>
      </c>
      <c r="H54" s="1">
        <v>50</v>
      </c>
      <c r="I54" s="1" t="s">
        <v>32</v>
      </c>
      <c r="J54" s="1">
        <v>77.95</v>
      </c>
      <c r="K54" s="1">
        <f t="shared" si="12"/>
        <v>8.1310000000000002</v>
      </c>
      <c r="L54" s="1">
        <f t="shared" si="3"/>
        <v>86.081000000000003</v>
      </c>
      <c r="M54" s="1"/>
      <c r="N54" s="1">
        <v>30.255600000000001</v>
      </c>
      <c r="O54" s="1">
        <f t="shared" si="4"/>
        <v>17.216200000000001</v>
      </c>
      <c r="P54" s="5">
        <f>10*O54-N54-F54</f>
        <v>116.11140000000002</v>
      </c>
      <c r="Q54" s="5"/>
      <c r="R54" s="1"/>
      <c r="S54" s="1">
        <f t="shared" si="6"/>
        <v>10.000000000000002</v>
      </c>
      <c r="T54" s="1">
        <f t="shared" si="7"/>
        <v>3.2556894088126298</v>
      </c>
      <c r="U54" s="1">
        <v>11.326599999999999</v>
      </c>
      <c r="V54" s="1">
        <v>10.255599999999999</v>
      </c>
      <c r="W54" s="1">
        <v>9.4340000000000011</v>
      </c>
      <c r="X54" s="1">
        <v>8.3414000000000001</v>
      </c>
      <c r="Y54" s="1">
        <v>9.9597999999999995</v>
      </c>
      <c r="Z54" s="1">
        <v>10.7714</v>
      </c>
      <c r="AA54" s="1"/>
      <c r="AB54" s="1">
        <f t="shared" si="8"/>
        <v>116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122.35</v>
      </c>
      <c r="D55" s="1">
        <v>140.571</v>
      </c>
      <c r="E55" s="1">
        <v>109.67100000000001</v>
      </c>
      <c r="F55" s="1">
        <v>130.297</v>
      </c>
      <c r="G55" s="6">
        <v>1</v>
      </c>
      <c r="H55" s="1">
        <v>50</v>
      </c>
      <c r="I55" s="1" t="s">
        <v>32</v>
      </c>
      <c r="J55" s="1">
        <v>94.25</v>
      </c>
      <c r="K55" s="1">
        <f t="shared" si="12"/>
        <v>15.421000000000006</v>
      </c>
      <c r="L55" s="1">
        <f t="shared" si="3"/>
        <v>109.67100000000001</v>
      </c>
      <c r="M55" s="1"/>
      <c r="N55" s="1">
        <v>58.032000000000011</v>
      </c>
      <c r="O55" s="1">
        <f t="shared" si="4"/>
        <v>21.934200000000001</v>
      </c>
      <c r="P55" s="5">
        <f t="shared" si="16"/>
        <v>52.947200000000009</v>
      </c>
      <c r="Q55" s="5"/>
      <c r="R55" s="1"/>
      <c r="S55" s="1">
        <f t="shared" si="6"/>
        <v>11</v>
      </c>
      <c r="T55" s="1">
        <f t="shared" si="7"/>
        <v>8.5860893034621739</v>
      </c>
      <c r="U55" s="1">
        <v>21.757999999999999</v>
      </c>
      <c r="V55" s="1">
        <v>20.946400000000001</v>
      </c>
      <c r="W55" s="1">
        <v>16.7988</v>
      </c>
      <c r="X55" s="1">
        <v>19.7348</v>
      </c>
      <c r="Y55" s="1">
        <v>22.2364</v>
      </c>
      <c r="Z55" s="1">
        <v>20.3568</v>
      </c>
      <c r="AA55" s="1"/>
      <c r="AB55" s="1">
        <f t="shared" si="8"/>
        <v>53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89</v>
      </c>
      <c r="B56" s="15" t="s">
        <v>31</v>
      </c>
      <c r="C56" s="15">
        <v>34.835999999999999</v>
      </c>
      <c r="D56" s="15">
        <v>6.0999999999999999E-2</v>
      </c>
      <c r="E56" s="15">
        <v>32.219000000000001</v>
      </c>
      <c r="F56" s="15"/>
      <c r="G56" s="16">
        <v>0</v>
      </c>
      <c r="H56" s="15">
        <v>55</v>
      </c>
      <c r="I56" s="15" t="s">
        <v>32</v>
      </c>
      <c r="J56" s="15">
        <v>32.200000000000003</v>
      </c>
      <c r="K56" s="15">
        <f t="shared" si="12"/>
        <v>1.8999999999998352E-2</v>
      </c>
      <c r="L56" s="15">
        <f t="shared" si="3"/>
        <v>32.219000000000001</v>
      </c>
      <c r="M56" s="15"/>
      <c r="N56" s="15"/>
      <c r="O56" s="15">
        <f t="shared" si="4"/>
        <v>6.4438000000000004</v>
      </c>
      <c r="P56" s="17"/>
      <c r="Q56" s="17"/>
      <c r="R56" s="15"/>
      <c r="S56" s="15">
        <f t="shared" si="6"/>
        <v>0</v>
      </c>
      <c r="T56" s="15">
        <f t="shared" si="7"/>
        <v>0</v>
      </c>
      <c r="U56" s="15">
        <v>5.6896000000000004</v>
      </c>
      <c r="V56" s="15">
        <v>4.09</v>
      </c>
      <c r="W56" s="15">
        <v>5.6404000000000014</v>
      </c>
      <c r="X56" s="15">
        <v>6.9640000000000004</v>
      </c>
      <c r="Y56" s="15">
        <v>4.8108000000000004</v>
      </c>
      <c r="Z56" s="15">
        <v>4.0107999999999997</v>
      </c>
      <c r="AA56" s="15" t="s">
        <v>33</v>
      </c>
      <c r="AB56" s="15">
        <f t="shared" si="8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90</v>
      </c>
      <c r="B57" s="10" t="s">
        <v>31</v>
      </c>
      <c r="C57" s="10">
        <v>31.56</v>
      </c>
      <c r="D57" s="10">
        <v>0.224</v>
      </c>
      <c r="E57" s="10">
        <v>6.024</v>
      </c>
      <c r="F57" s="10">
        <v>25.76</v>
      </c>
      <c r="G57" s="11">
        <v>0</v>
      </c>
      <c r="H57" s="10">
        <v>50</v>
      </c>
      <c r="I57" s="10" t="s">
        <v>43</v>
      </c>
      <c r="J57" s="10">
        <v>5.5</v>
      </c>
      <c r="K57" s="10">
        <f t="shared" si="12"/>
        <v>0.52400000000000002</v>
      </c>
      <c r="L57" s="10">
        <f t="shared" si="3"/>
        <v>6.024</v>
      </c>
      <c r="M57" s="10"/>
      <c r="N57" s="10"/>
      <c r="O57" s="10">
        <f t="shared" si="4"/>
        <v>1.2048000000000001</v>
      </c>
      <c r="P57" s="12"/>
      <c r="Q57" s="12"/>
      <c r="R57" s="10"/>
      <c r="S57" s="10">
        <f t="shared" si="6"/>
        <v>21.381142098273571</v>
      </c>
      <c r="T57" s="10">
        <f t="shared" si="7"/>
        <v>21.381142098273571</v>
      </c>
      <c r="U57" s="10">
        <v>0.59599999999999997</v>
      </c>
      <c r="V57" s="10">
        <v>0.59599999999999997</v>
      </c>
      <c r="W57" s="10">
        <v>0.29800000000000038</v>
      </c>
      <c r="X57" s="10">
        <v>0.29800000000000038</v>
      </c>
      <c r="Y57" s="10">
        <v>1.53</v>
      </c>
      <c r="Z57" s="10">
        <v>2.1372</v>
      </c>
      <c r="AA57" s="13" t="s">
        <v>91</v>
      </c>
      <c r="AB57" s="10">
        <f t="shared" si="8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117.631</v>
      </c>
      <c r="D58" s="1">
        <v>206.851</v>
      </c>
      <c r="E58" s="1">
        <v>187.85</v>
      </c>
      <c r="F58" s="1">
        <v>106.614</v>
      </c>
      <c r="G58" s="6">
        <v>1</v>
      </c>
      <c r="H58" s="1">
        <v>40</v>
      </c>
      <c r="I58" s="1" t="s">
        <v>32</v>
      </c>
      <c r="J58" s="1">
        <v>193.77</v>
      </c>
      <c r="K58" s="1">
        <f t="shared" si="12"/>
        <v>-5.9200000000000159</v>
      </c>
      <c r="L58" s="1">
        <f t="shared" si="3"/>
        <v>113.47999999999999</v>
      </c>
      <c r="M58" s="1">
        <v>74.37</v>
      </c>
      <c r="N58" s="1">
        <v>57.039599999999993</v>
      </c>
      <c r="O58" s="1">
        <f t="shared" si="4"/>
        <v>22.695999999999998</v>
      </c>
      <c r="P58" s="5">
        <f t="shared" ref="P58:P61" si="17">11*O58-N58-F58</f>
        <v>86.002399999999994</v>
      </c>
      <c r="Q58" s="5"/>
      <c r="R58" s="1"/>
      <c r="S58" s="1">
        <f t="shared" si="6"/>
        <v>11</v>
      </c>
      <c r="T58" s="1">
        <f t="shared" si="7"/>
        <v>7.2106802960874159</v>
      </c>
      <c r="U58" s="1">
        <v>21.539400000000001</v>
      </c>
      <c r="V58" s="1">
        <v>19.482800000000001</v>
      </c>
      <c r="W58" s="1">
        <v>17.355599999999999</v>
      </c>
      <c r="X58" s="1">
        <v>19.3734</v>
      </c>
      <c r="Y58" s="1">
        <v>22.089400000000001</v>
      </c>
      <c r="Z58" s="1">
        <v>20.635200000000001</v>
      </c>
      <c r="AA58" s="1" t="s">
        <v>93</v>
      </c>
      <c r="AB58" s="1">
        <f t="shared" si="8"/>
        <v>86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31</v>
      </c>
      <c r="C59" s="1">
        <v>132.666</v>
      </c>
      <c r="D59" s="1">
        <v>257.35399999999998</v>
      </c>
      <c r="E59" s="1">
        <v>272.27699999999999</v>
      </c>
      <c r="F59" s="1">
        <v>101.521</v>
      </c>
      <c r="G59" s="6">
        <v>1</v>
      </c>
      <c r="H59" s="1">
        <v>40</v>
      </c>
      <c r="I59" s="1" t="s">
        <v>32</v>
      </c>
      <c r="J59" s="1">
        <v>277.43200000000002</v>
      </c>
      <c r="K59" s="1">
        <f t="shared" si="12"/>
        <v>-5.1550000000000296</v>
      </c>
      <c r="L59" s="1">
        <f t="shared" si="3"/>
        <v>117.345</v>
      </c>
      <c r="M59" s="1">
        <v>154.93199999999999</v>
      </c>
      <c r="N59" s="1">
        <v>84.359600000000015</v>
      </c>
      <c r="O59" s="1">
        <f t="shared" si="4"/>
        <v>23.469000000000001</v>
      </c>
      <c r="P59" s="5">
        <f t="shared" si="17"/>
        <v>72.278399999999991</v>
      </c>
      <c r="Q59" s="5"/>
      <c r="R59" s="1"/>
      <c r="S59" s="1">
        <f t="shared" si="6"/>
        <v>10.999999999999998</v>
      </c>
      <c r="T59" s="1">
        <f t="shared" si="7"/>
        <v>7.9202607695257576</v>
      </c>
      <c r="U59" s="1">
        <v>22.770399999999999</v>
      </c>
      <c r="V59" s="1">
        <v>19.516200000000001</v>
      </c>
      <c r="W59" s="1">
        <v>16.657399999999999</v>
      </c>
      <c r="X59" s="1">
        <v>18.1296</v>
      </c>
      <c r="Y59" s="1">
        <v>23.442799999999998</v>
      </c>
      <c r="Z59" s="1">
        <v>22.5654</v>
      </c>
      <c r="AA59" s="1"/>
      <c r="AB59" s="1">
        <f t="shared" si="8"/>
        <v>72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31</v>
      </c>
      <c r="C60" s="1">
        <v>653.40899999999999</v>
      </c>
      <c r="D60" s="1">
        <v>1929.3030000000001</v>
      </c>
      <c r="E60" s="1">
        <v>1897.6089999999999</v>
      </c>
      <c r="F60" s="1">
        <v>518.76499999999999</v>
      </c>
      <c r="G60" s="6">
        <v>1</v>
      </c>
      <c r="H60" s="1">
        <v>40</v>
      </c>
      <c r="I60" s="1" t="s">
        <v>32</v>
      </c>
      <c r="J60" s="1">
        <v>1877.6320000000001</v>
      </c>
      <c r="K60" s="1">
        <f t="shared" si="12"/>
        <v>19.976999999999862</v>
      </c>
      <c r="L60" s="1">
        <f t="shared" si="3"/>
        <v>589.87699999999995</v>
      </c>
      <c r="M60" s="1">
        <v>1307.732</v>
      </c>
      <c r="N60" s="1">
        <v>222.77859999999899</v>
      </c>
      <c r="O60" s="1">
        <f t="shared" si="4"/>
        <v>117.97539999999999</v>
      </c>
      <c r="P60" s="5">
        <f t="shared" si="17"/>
        <v>556.185800000001</v>
      </c>
      <c r="Q60" s="5"/>
      <c r="R60" s="1"/>
      <c r="S60" s="1">
        <f t="shared" si="6"/>
        <v>11</v>
      </c>
      <c r="T60" s="1">
        <f t="shared" si="7"/>
        <v>6.2855781798578265</v>
      </c>
      <c r="U60" s="1">
        <v>105.488</v>
      </c>
      <c r="V60" s="1">
        <v>98.586400000000054</v>
      </c>
      <c r="W60" s="1">
        <v>90.081999999999965</v>
      </c>
      <c r="X60" s="1">
        <v>100.5476</v>
      </c>
      <c r="Y60" s="1">
        <v>99.801000000000016</v>
      </c>
      <c r="Z60" s="1">
        <v>91.015799999999984</v>
      </c>
      <c r="AA60" s="1" t="s">
        <v>96</v>
      </c>
      <c r="AB60" s="1">
        <f t="shared" si="8"/>
        <v>556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38</v>
      </c>
      <c r="C61" s="1">
        <v>835</v>
      </c>
      <c r="D61" s="1">
        <v>516</v>
      </c>
      <c r="E61" s="1">
        <v>791</v>
      </c>
      <c r="F61" s="1">
        <v>437</v>
      </c>
      <c r="G61" s="6">
        <v>0.4</v>
      </c>
      <c r="H61" s="1">
        <v>45</v>
      </c>
      <c r="I61" s="1" t="s">
        <v>32</v>
      </c>
      <c r="J61" s="1">
        <v>786</v>
      </c>
      <c r="K61" s="1">
        <f t="shared" si="12"/>
        <v>5</v>
      </c>
      <c r="L61" s="1">
        <f t="shared" si="3"/>
        <v>491</v>
      </c>
      <c r="M61" s="1">
        <v>300</v>
      </c>
      <c r="N61" s="1">
        <v>308.8</v>
      </c>
      <c r="O61" s="1">
        <f t="shared" si="4"/>
        <v>98.2</v>
      </c>
      <c r="P61" s="5">
        <f t="shared" si="17"/>
        <v>334.40000000000009</v>
      </c>
      <c r="Q61" s="5"/>
      <c r="R61" s="1"/>
      <c r="S61" s="1">
        <f t="shared" si="6"/>
        <v>11</v>
      </c>
      <c r="T61" s="1">
        <f t="shared" si="7"/>
        <v>7.5947046843177182</v>
      </c>
      <c r="U61" s="1">
        <v>93.8</v>
      </c>
      <c r="V61" s="1">
        <v>84.8</v>
      </c>
      <c r="W61" s="1">
        <v>91.4</v>
      </c>
      <c r="X61" s="1">
        <v>112.2</v>
      </c>
      <c r="Y61" s="1">
        <v>116.6</v>
      </c>
      <c r="Z61" s="1">
        <v>106.6</v>
      </c>
      <c r="AA61" s="1"/>
      <c r="AB61" s="1">
        <f t="shared" si="8"/>
        <v>134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98</v>
      </c>
      <c r="B62" s="10" t="s">
        <v>31</v>
      </c>
      <c r="C62" s="10">
        <v>28.692</v>
      </c>
      <c r="D62" s="10"/>
      <c r="E62" s="10">
        <v>16.369</v>
      </c>
      <c r="F62" s="10"/>
      <c r="G62" s="11">
        <v>0</v>
      </c>
      <c r="H62" s="10">
        <v>40</v>
      </c>
      <c r="I62" s="10" t="s">
        <v>43</v>
      </c>
      <c r="J62" s="10">
        <v>20.2</v>
      </c>
      <c r="K62" s="10">
        <f t="shared" si="12"/>
        <v>-3.8309999999999995</v>
      </c>
      <c r="L62" s="10">
        <f t="shared" si="3"/>
        <v>16.369</v>
      </c>
      <c r="M62" s="10"/>
      <c r="N62" s="10"/>
      <c r="O62" s="10">
        <f t="shared" si="4"/>
        <v>3.2738</v>
      </c>
      <c r="P62" s="12"/>
      <c r="Q62" s="12"/>
      <c r="R62" s="10"/>
      <c r="S62" s="10">
        <f t="shared" si="6"/>
        <v>0</v>
      </c>
      <c r="T62" s="10">
        <f t="shared" si="7"/>
        <v>0</v>
      </c>
      <c r="U62" s="10">
        <v>8.7517999999999994</v>
      </c>
      <c r="V62" s="10">
        <v>7.7180000000000009</v>
      </c>
      <c r="W62" s="10">
        <v>8.4420000000000002</v>
      </c>
      <c r="X62" s="10">
        <v>8.2823999999999991</v>
      </c>
      <c r="Y62" s="10">
        <v>10.1768</v>
      </c>
      <c r="Z62" s="10">
        <v>13.689399999999999</v>
      </c>
      <c r="AA62" s="10" t="s">
        <v>99</v>
      </c>
      <c r="AB62" s="10">
        <f t="shared" si="8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31</v>
      </c>
      <c r="C63" s="1">
        <v>385.33300000000003</v>
      </c>
      <c r="D63" s="1">
        <v>364.11500000000001</v>
      </c>
      <c r="E63" s="1">
        <v>476.63099999999997</v>
      </c>
      <c r="F63" s="1">
        <v>209.50200000000001</v>
      </c>
      <c r="G63" s="6">
        <v>1</v>
      </c>
      <c r="H63" s="1">
        <v>40</v>
      </c>
      <c r="I63" s="1" t="s">
        <v>32</v>
      </c>
      <c r="J63" s="1">
        <v>416.67399999999998</v>
      </c>
      <c r="K63" s="1">
        <f t="shared" si="12"/>
        <v>59.956999999999994</v>
      </c>
      <c r="L63" s="1">
        <f t="shared" si="3"/>
        <v>342.25699999999995</v>
      </c>
      <c r="M63" s="1">
        <v>134.374</v>
      </c>
      <c r="N63" s="1">
        <v>186.29140000000001</v>
      </c>
      <c r="O63" s="1">
        <f t="shared" si="4"/>
        <v>68.451399999999992</v>
      </c>
      <c r="P63" s="5">
        <f>11*O63-N63-F63</f>
        <v>357.17199999999997</v>
      </c>
      <c r="Q63" s="5"/>
      <c r="R63" s="1"/>
      <c r="S63" s="1">
        <f t="shared" si="6"/>
        <v>11.000000000000002</v>
      </c>
      <c r="T63" s="1">
        <f t="shared" si="7"/>
        <v>5.7821081818633377</v>
      </c>
      <c r="U63" s="1">
        <v>55.2624</v>
      </c>
      <c r="V63" s="1">
        <v>48.941400000000002</v>
      </c>
      <c r="W63" s="1">
        <v>55.396800000000013</v>
      </c>
      <c r="X63" s="1">
        <v>63.294600000000017</v>
      </c>
      <c r="Y63" s="1">
        <v>52.944200000000002</v>
      </c>
      <c r="Z63" s="1">
        <v>45.045000000000002</v>
      </c>
      <c r="AA63" s="1"/>
      <c r="AB63" s="1">
        <f t="shared" si="8"/>
        <v>357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101</v>
      </c>
      <c r="B64" s="10" t="s">
        <v>38</v>
      </c>
      <c r="C64" s="10"/>
      <c r="D64" s="10">
        <v>84</v>
      </c>
      <c r="E64" s="10">
        <v>79</v>
      </c>
      <c r="F64" s="10"/>
      <c r="G64" s="11">
        <v>0</v>
      </c>
      <c r="H64" s="10" t="e">
        <v>#N/A</v>
      </c>
      <c r="I64" s="10" t="s">
        <v>43</v>
      </c>
      <c r="J64" s="10">
        <v>84</v>
      </c>
      <c r="K64" s="10">
        <f t="shared" si="12"/>
        <v>-5</v>
      </c>
      <c r="L64" s="10">
        <f t="shared" si="3"/>
        <v>-5</v>
      </c>
      <c r="M64" s="10">
        <v>84</v>
      </c>
      <c r="N64" s="10"/>
      <c r="O64" s="10">
        <f t="shared" si="4"/>
        <v>-1</v>
      </c>
      <c r="P64" s="12"/>
      <c r="Q64" s="12"/>
      <c r="R64" s="10"/>
      <c r="S64" s="10">
        <f t="shared" si="6"/>
        <v>0</v>
      </c>
      <c r="T64" s="10">
        <f t="shared" si="7"/>
        <v>0</v>
      </c>
      <c r="U64" s="10">
        <v>-0.2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/>
      <c r="AB64" s="10">
        <f t="shared" si="8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102</v>
      </c>
      <c r="B65" s="15" t="s">
        <v>38</v>
      </c>
      <c r="C65" s="15"/>
      <c r="D65" s="15">
        <v>60</v>
      </c>
      <c r="E65" s="15">
        <v>60</v>
      </c>
      <c r="F65" s="15"/>
      <c r="G65" s="16">
        <v>0</v>
      </c>
      <c r="H65" s="15" t="e">
        <v>#N/A</v>
      </c>
      <c r="I65" s="15" t="s">
        <v>32</v>
      </c>
      <c r="J65" s="15">
        <v>60</v>
      </c>
      <c r="K65" s="15">
        <f t="shared" si="12"/>
        <v>0</v>
      </c>
      <c r="L65" s="15">
        <f t="shared" si="3"/>
        <v>0</v>
      </c>
      <c r="M65" s="15">
        <v>60</v>
      </c>
      <c r="N65" s="15"/>
      <c r="O65" s="15">
        <f t="shared" si="4"/>
        <v>0</v>
      </c>
      <c r="P65" s="17"/>
      <c r="Q65" s="17"/>
      <c r="R65" s="15"/>
      <c r="S65" s="15" t="e">
        <f t="shared" si="6"/>
        <v>#DIV/0!</v>
      </c>
      <c r="T65" s="15" t="e">
        <f t="shared" si="7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6.6</v>
      </c>
      <c r="Z65" s="15">
        <v>7.2</v>
      </c>
      <c r="AA65" s="15" t="s">
        <v>33</v>
      </c>
      <c r="AB65" s="15">
        <f t="shared" si="8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103</v>
      </c>
      <c r="B66" s="15" t="s">
        <v>38</v>
      </c>
      <c r="C66" s="15"/>
      <c r="D66" s="15"/>
      <c r="E66" s="15"/>
      <c r="F66" s="15"/>
      <c r="G66" s="16">
        <v>0</v>
      </c>
      <c r="H66" s="15" t="e">
        <v>#N/A</v>
      </c>
      <c r="I66" s="15" t="s">
        <v>32</v>
      </c>
      <c r="J66" s="15"/>
      <c r="K66" s="15">
        <f t="shared" si="12"/>
        <v>0</v>
      </c>
      <c r="L66" s="15">
        <f t="shared" si="3"/>
        <v>0</v>
      </c>
      <c r="M66" s="15"/>
      <c r="N66" s="15"/>
      <c r="O66" s="15">
        <f t="shared" si="4"/>
        <v>0</v>
      </c>
      <c r="P66" s="17"/>
      <c r="Q66" s="17"/>
      <c r="R66" s="15"/>
      <c r="S66" s="15" t="e">
        <f t="shared" si="6"/>
        <v>#DIV/0!</v>
      </c>
      <c r="T66" s="15" t="e">
        <f t="shared" si="7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 t="s">
        <v>39</v>
      </c>
      <c r="AB66" s="15">
        <f t="shared" si="8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104</v>
      </c>
      <c r="B67" s="10" t="s">
        <v>38</v>
      </c>
      <c r="C67" s="10"/>
      <c r="D67" s="10"/>
      <c r="E67" s="10"/>
      <c r="F67" s="10"/>
      <c r="G67" s="11">
        <v>0</v>
      </c>
      <c r="H67" s="10" t="e">
        <v>#N/A</v>
      </c>
      <c r="I67" s="10" t="s">
        <v>43</v>
      </c>
      <c r="J67" s="10"/>
      <c r="K67" s="10">
        <f t="shared" si="12"/>
        <v>0</v>
      </c>
      <c r="L67" s="10">
        <f t="shared" si="3"/>
        <v>0</v>
      </c>
      <c r="M67" s="10"/>
      <c r="N67" s="10"/>
      <c r="O67" s="10">
        <f t="shared" si="4"/>
        <v>0</v>
      </c>
      <c r="P67" s="12"/>
      <c r="Q67" s="12"/>
      <c r="R67" s="10"/>
      <c r="S67" s="10" t="e">
        <f t="shared" si="6"/>
        <v>#DIV/0!</v>
      </c>
      <c r="T67" s="10" t="e">
        <f t="shared" si="7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/>
      <c r="AB67" s="10">
        <f t="shared" si="8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105</v>
      </c>
      <c r="B68" s="15" t="s">
        <v>38</v>
      </c>
      <c r="C68" s="15"/>
      <c r="D68" s="15"/>
      <c r="E68" s="15"/>
      <c r="F68" s="15"/>
      <c r="G68" s="16">
        <v>0</v>
      </c>
      <c r="H68" s="15" t="e">
        <v>#N/A</v>
      </c>
      <c r="I68" s="15" t="s">
        <v>32</v>
      </c>
      <c r="J68" s="15"/>
      <c r="K68" s="15">
        <f t="shared" ref="K68:K98" si="18">E68-J68</f>
        <v>0</v>
      </c>
      <c r="L68" s="15">
        <f t="shared" si="3"/>
        <v>0</v>
      </c>
      <c r="M68" s="15"/>
      <c r="N68" s="15"/>
      <c r="O68" s="15">
        <f t="shared" si="4"/>
        <v>0</v>
      </c>
      <c r="P68" s="17"/>
      <c r="Q68" s="17"/>
      <c r="R68" s="15"/>
      <c r="S68" s="15" t="e">
        <f t="shared" si="6"/>
        <v>#DIV/0!</v>
      </c>
      <c r="T68" s="15" t="e">
        <f t="shared" si="7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 t="s">
        <v>39</v>
      </c>
      <c r="AB68" s="15">
        <f t="shared" si="8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38</v>
      </c>
      <c r="C69" s="1">
        <v>652</v>
      </c>
      <c r="D69" s="1">
        <v>104</v>
      </c>
      <c r="E69" s="1">
        <v>449</v>
      </c>
      <c r="F69" s="1">
        <v>235</v>
      </c>
      <c r="G69" s="6">
        <v>0.4</v>
      </c>
      <c r="H69" s="1">
        <v>40</v>
      </c>
      <c r="I69" s="1" t="s">
        <v>32</v>
      </c>
      <c r="J69" s="1">
        <v>443</v>
      </c>
      <c r="K69" s="1">
        <f t="shared" si="18"/>
        <v>6</v>
      </c>
      <c r="L69" s="1">
        <f t="shared" ref="L69:L103" si="19">E69-M69</f>
        <v>449</v>
      </c>
      <c r="M69" s="1"/>
      <c r="N69" s="1">
        <v>233.40000000000009</v>
      </c>
      <c r="O69" s="1">
        <f t="shared" ref="O69:O103" si="20">L69/5</f>
        <v>89.8</v>
      </c>
      <c r="P69" s="5">
        <f>11*O69-N69-F69</f>
        <v>519.39999999999986</v>
      </c>
      <c r="Q69" s="5"/>
      <c r="R69" s="1"/>
      <c r="S69" s="1">
        <f t="shared" ref="S69:S103" si="21">(F69+N69+P69)/O69</f>
        <v>11</v>
      </c>
      <c r="T69" s="1">
        <f t="shared" ref="T69:T103" si="22">(F69+N69)/O69</f>
        <v>5.2160356347438768</v>
      </c>
      <c r="U69" s="1">
        <v>68.2</v>
      </c>
      <c r="V69" s="1">
        <v>53.8</v>
      </c>
      <c r="W69" s="1">
        <v>65.8</v>
      </c>
      <c r="X69" s="1">
        <v>86.4</v>
      </c>
      <c r="Y69" s="1">
        <v>85.2</v>
      </c>
      <c r="Z69" s="1">
        <v>78</v>
      </c>
      <c r="AA69" s="1"/>
      <c r="AB69" s="1">
        <f t="shared" si="8"/>
        <v>208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107</v>
      </c>
      <c r="B70" s="15" t="s">
        <v>31</v>
      </c>
      <c r="C70" s="15"/>
      <c r="D70" s="15">
        <v>43.375999999999998</v>
      </c>
      <c r="E70" s="15">
        <v>43.375999999999998</v>
      </c>
      <c r="F70" s="15"/>
      <c r="G70" s="16">
        <v>0</v>
      </c>
      <c r="H70" s="15" t="e">
        <v>#N/A</v>
      </c>
      <c r="I70" s="15" t="s">
        <v>32</v>
      </c>
      <c r="J70" s="15">
        <v>43.375999999999998</v>
      </c>
      <c r="K70" s="15">
        <f t="shared" si="18"/>
        <v>0</v>
      </c>
      <c r="L70" s="15">
        <f t="shared" si="19"/>
        <v>0</v>
      </c>
      <c r="M70" s="15">
        <v>43.375999999999998</v>
      </c>
      <c r="N70" s="15"/>
      <c r="O70" s="15">
        <f t="shared" si="20"/>
        <v>0</v>
      </c>
      <c r="P70" s="17"/>
      <c r="Q70" s="17"/>
      <c r="R70" s="15"/>
      <c r="S70" s="15" t="e">
        <f t="shared" si="21"/>
        <v>#DIV/0!</v>
      </c>
      <c r="T70" s="15" t="e">
        <f t="shared" si="22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4.4596</v>
      </c>
      <c r="Z70" s="15">
        <v>4.7468000000000004</v>
      </c>
      <c r="AA70" s="15" t="s">
        <v>33</v>
      </c>
      <c r="AB70" s="15">
        <f t="shared" si="8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31</v>
      </c>
      <c r="C71" s="1">
        <v>88.649000000000001</v>
      </c>
      <c r="D71" s="1">
        <v>186.268</v>
      </c>
      <c r="E71" s="1">
        <v>144.71899999999999</v>
      </c>
      <c r="F71" s="1">
        <v>98.055000000000007</v>
      </c>
      <c r="G71" s="6">
        <v>1</v>
      </c>
      <c r="H71" s="1">
        <v>30</v>
      </c>
      <c r="I71" s="1" t="s">
        <v>32</v>
      </c>
      <c r="J71" s="1">
        <v>145.9</v>
      </c>
      <c r="K71" s="1">
        <f t="shared" si="18"/>
        <v>-1.1810000000000116</v>
      </c>
      <c r="L71" s="1">
        <f t="shared" si="19"/>
        <v>144.71899999999999</v>
      </c>
      <c r="M71" s="1"/>
      <c r="N71" s="1">
        <v>32.306799999999981</v>
      </c>
      <c r="O71" s="1">
        <f t="shared" si="20"/>
        <v>28.9438</v>
      </c>
      <c r="P71" s="5">
        <f t="shared" ref="P71" si="23">10*O71-N71-F71</f>
        <v>159.07620000000003</v>
      </c>
      <c r="Q71" s="5"/>
      <c r="R71" s="1"/>
      <c r="S71" s="1">
        <f t="shared" si="21"/>
        <v>10</v>
      </c>
      <c r="T71" s="1">
        <f t="shared" si="22"/>
        <v>4.5039628521479553</v>
      </c>
      <c r="U71" s="1">
        <v>22.902799999999999</v>
      </c>
      <c r="V71" s="1">
        <v>20.4864</v>
      </c>
      <c r="W71" s="1">
        <v>29.3094</v>
      </c>
      <c r="X71" s="1">
        <v>30.528600000000001</v>
      </c>
      <c r="Y71" s="1">
        <v>26.605399999999999</v>
      </c>
      <c r="Z71" s="1">
        <v>25.100200000000001</v>
      </c>
      <c r="AA71" s="1"/>
      <c r="AB71" s="1">
        <f t="shared" ref="AB71:AB103" si="24">ROUND(P71*G71,0)</f>
        <v>159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109</v>
      </c>
      <c r="B72" s="15" t="s">
        <v>38</v>
      </c>
      <c r="C72" s="15"/>
      <c r="D72" s="15"/>
      <c r="E72" s="15"/>
      <c r="F72" s="15"/>
      <c r="G72" s="16">
        <v>0</v>
      </c>
      <c r="H72" s="15" t="e">
        <v>#N/A</v>
      </c>
      <c r="I72" s="15" t="s">
        <v>32</v>
      </c>
      <c r="J72" s="15"/>
      <c r="K72" s="15">
        <f t="shared" si="18"/>
        <v>0</v>
      </c>
      <c r="L72" s="15">
        <f t="shared" si="19"/>
        <v>0</v>
      </c>
      <c r="M72" s="15"/>
      <c r="N72" s="15"/>
      <c r="O72" s="15">
        <f t="shared" si="20"/>
        <v>0</v>
      </c>
      <c r="P72" s="17"/>
      <c r="Q72" s="17"/>
      <c r="R72" s="15"/>
      <c r="S72" s="15" t="e">
        <f t="shared" si="21"/>
        <v>#DIV/0!</v>
      </c>
      <c r="T72" s="15" t="e">
        <f t="shared" si="22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39</v>
      </c>
      <c r="AB72" s="15">
        <f t="shared" si="2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31</v>
      </c>
      <c r="C73" s="1">
        <v>139.73500000000001</v>
      </c>
      <c r="D73" s="1">
        <v>45.85</v>
      </c>
      <c r="E73" s="1">
        <v>131.80000000000001</v>
      </c>
      <c r="F73" s="1">
        <v>40.277000000000001</v>
      </c>
      <c r="G73" s="6">
        <v>1</v>
      </c>
      <c r="H73" s="1">
        <v>50</v>
      </c>
      <c r="I73" s="1" t="s">
        <v>32</v>
      </c>
      <c r="J73" s="1">
        <v>114.2</v>
      </c>
      <c r="K73" s="1">
        <f t="shared" si="18"/>
        <v>17.600000000000009</v>
      </c>
      <c r="L73" s="1">
        <f t="shared" si="19"/>
        <v>131.80000000000001</v>
      </c>
      <c r="M73" s="1"/>
      <c r="N73" s="1">
        <v>82.68719999999999</v>
      </c>
      <c r="O73" s="1">
        <f t="shared" si="20"/>
        <v>26.360000000000003</v>
      </c>
      <c r="P73" s="5">
        <f>11*O73-N73-F73</f>
        <v>166.99580000000003</v>
      </c>
      <c r="Q73" s="5"/>
      <c r="R73" s="1"/>
      <c r="S73" s="1">
        <f t="shared" si="21"/>
        <v>11</v>
      </c>
      <c r="T73" s="1">
        <f t="shared" si="22"/>
        <v>4.6648027314112284</v>
      </c>
      <c r="U73" s="1">
        <v>18.335599999999999</v>
      </c>
      <c r="V73" s="1">
        <v>14.3714</v>
      </c>
      <c r="W73" s="1">
        <v>17.7972</v>
      </c>
      <c r="X73" s="1">
        <v>20.8596</v>
      </c>
      <c r="Y73" s="1">
        <v>20.8322</v>
      </c>
      <c r="Z73" s="1">
        <v>18.750599999999999</v>
      </c>
      <c r="AA73" s="1"/>
      <c r="AB73" s="1">
        <f t="shared" si="24"/>
        <v>167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111</v>
      </c>
      <c r="B74" s="15" t="s">
        <v>31</v>
      </c>
      <c r="C74" s="15"/>
      <c r="D74" s="15"/>
      <c r="E74" s="15"/>
      <c r="F74" s="15"/>
      <c r="G74" s="16">
        <v>0</v>
      </c>
      <c r="H74" s="15">
        <v>50</v>
      </c>
      <c r="I74" s="15" t="s">
        <v>32</v>
      </c>
      <c r="J74" s="15"/>
      <c r="K74" s="15">
        <f t="shared" si="18"/>
        <v>0</v>
      </c>
      <c r="L74" s="15">
        <f t="shared" si="19"/>
        <v>0</v>
      </c>
      <c r="M74" s="15"/>
      <c r="N74" s="15"/>
      <c r="O74" s="15">
        <f t="shared" si="20"/>
        <v>0</v>
      </c>
      <c r="P74" s="17"/>
      <c r="Q74" s="17"/>
      <c r="R74" s="15"/>
      <c r="S74" s="15" t="e">
        <f t="shared" si="21"/>
        <v>#DIV/0!</v>
      </c>
      <c r="T74" s="15" t="e">
        <f t="shared" si="22"/>
        <v>#DIV/0!</v>
      </c>
      <c r="U74" s="15">
        <v>1.0784</v>
      </c>
      <c r="V74" s="15">
        <v>3.5146000000000002</v>
      </c>
      <c r="W74" s="15">
        <v>6.6831999999999994</v>
      </c>
      <c r="X74" s="15">
        <v>4.5182000000000002</v>
      </c>
      <c r="Y74" s="15">
        <v>8.9938000000000002</v>
      </c>
      <c r="Z74" s="15">
        <v>8.9974000000000007</v>
      </c>
      <c r="AA74" s="15" t="s">
        <v>33</v>
      </c>
      <c r="AB74" s="15">
        <f t="shared" si="2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38</v>
      </c>
      <c r="C75" s="1">
        <v>872</v>
      </c>
      <c r="D75" s="1">
        <v>618</v>
      </c>
      <c r="E75" s="1">
        <v>650</v>
      </c>
      <c r="F75" s="1">
        <v>712</v>
      </c>
      <c r="G75" s="6">
        <v>0.4</v>
      </c>
      <c r="H75" s="1">
        <v>40</v>
      </c>
      <c r="I75" s="1" t="s">
        <v>32</v>
      </c>
      <c r="J75" s="1">
        <v>642</v>
      </c>
      <c r="K75" s="1">
        <f t="shared" si="18"/>
        <v>8</v>
      </c>
      <c r="L75" s="1">
        <f t="shared" si="19"/>
        <v>590</v>
      </c>
      <c r="M75" s="1">
        <v>60</v>
      </c>
      <c r="N75" s="1">
        <v>291.40000000000032</v>
      </c>
      <c r="O75" s="1">
        <f t="shared" si="20"/>
        <v>118</v>
      </c>
      <c r="P75" s="5">
        <f t="shared" ref="P75:P76" si="25">11*O75-N75-F75</f>
        <v>294.59999999999968</v>
      </c>
      <c r="Q75" s="5"/>
      <c r="R75" s="1"/>
      <c r="S75" s="1">
        <f t="shared" si="21"/>
        <v>11</v>
      </c>
      <c r="T75" s="1">
        <f t="shared" si="22"/>
        <v>8.5033898305084765</v>
      </c>
      <c r="U75" s="1">
        <v>120.4</v>
      </c>
      <c r="V75" s="1">
        <v>117.6</v>
      </c>
      <c r="W75" s="1">
        <v>128.19999999999999</v>
      </c>
      <c r="X75" s="1">
        <v>139.6</v>
      </c>
      <c r="Y75" s="1">
        <v>124.6</v>
      </c>
      <c r="Z75" s="1">
        <v>111</v>
      </c>
      <c r="AA75" s="1"/>
      <c r="AB75" s="1">
        <f t="shared" si="24"/>
        <v>118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38</v>
      </c>
      <c r="C76" s="1">
        <v>551</v>
      </c>
      <c r="D76" s="1">
        <v>821</v>
      </c>
      <c r="E76" s="1">
        <v>598</v>
      </c>
      <c r="F76" s="1">
        <v>667</v>
      </c>
      <c r="G76" s="6">
        <v>0.4</v>
      </c>
      <c r="H76" s="1">
        <v>40</v>
      </c>
      <c r="I76" s="1" t="s">
        <v>32</v>
      </c>
      <c r="J76" s="1">
        <v>590</v>
      </c>
      <c r="K76" s="1">
        <f t="shared" si="18"/>
        <v>8</v>
      </c>
      <c r="L76" s="1">
        <f t="shared" si="19"/>
        <v>478</v>
      </c>
      <c r="M76" s="1">
        <v>120</v>
      </c>
      <c r="N76" s="1">
        <v>206.89999999999989</v>
      </c>
      <c r="O76" s="1">
        <f t="shared" si="20"/>
        <v>95.6</v>
      </c>
      <c r="P76" s="5">
        <f t="shared" si="25"/>
        <v>177.70000000000005</v>
      </c>
      <c r="Q76" s="5"/>
      <c r="R76" s="1"/>
      <c r="S76" s="1">
        <f t="shared" si="21"/>
        <v>11</v>
      </c>
      <c r="T76" s="1">
        <f t="shared" si="22"/>
        <v>9.1412133891213383</v>
      </c>
      <c r="U76" s="1">
        <v>102.8</v>
      </c>
      <c r="V76" s="1">
        <v>103.2</v>
      </c>
      <c r="W76" s="1">
        <v>101.4</v>
      </c>
      <c r="X76" s="1">
        <v>102</v>
      </c>
      <c r="Y76" s="1">
        <v>100</v>
      </c>
      <c r="Z76" s="1">
        <v>93</v>
      </c>
      <c r="AA76" s="1"/>
      <c r="AB76" s="1">
        <f t="shared" si="24"/>
        <v>71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114</v>
      </c>
      <c r="B77" s="15" t="s">
        <v>38</v>
      </c>
      <c r="C77" s="15"/>
      <c r="D77" s="15"/>
      <c r="E77" s="15"/>
      <c r="F77" s="15"/>
      <c r="G77" s="16">
        <v>0</v>
      </c>
      <c r="H77" s="15" t="e">
        <v>#N/A</v>
      </c>
      <c r="I77" s="15" t="s">
        <v>32</v>
      </c>
      <c r="J77" s="15"/>
      <c r="K77" s="15">
        <f t="shared" si="18"/>
        <v>0</v>
      </c>
      <c r="L77" s="15">
        <f t="shared" si="19"/>
        <v>0</v>
      </c>
      <c r="M77" s="15"/>
      <c r="N77" s="15"/>
      <c r="O77" s="15">
        <f t="shared" si="20"/>
        <v>0</v>
      </c>
      <c r="P77" s="17"/>
      <c r="Q77" s="17"/>
      <c r="R77" s="15"/>
      <c r="S77" s="15" t="e">
        <f t="shared" si="21"/>
        <v>#DIV/0!</v>
      </c>
      <c r="T77" s="15" t="e">
        <f t="shared" si="22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 t="s">
        <v>39</v>
      </c>
      <c r="AB77" s="15">
        <f t="shared" si="2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38</v>
      </c>
      <c r="C78" s="1">
        <v>463</v>
      </c>
      <c r="D78" s="1">
        <v>450</v>
      </c>
      <c r="E78" s="1">
        <v>602</v>
      </c>
      <c r="F78" s="1">
        <v>257</v>
      </c>
      <c r="G78" s="6">
        <v>0.4</v>
      </c>
      <c r="H78" s="1">
        <v>40</v>
      </c>
      <c r="I78" s="1" t="s">
        <v>32</v>
      </c>
      <c r="J78" s="1">
        <v>595</v>
      </c>
      <c r="K78" s="1">
        <f t="shared" si="18"/>
        <v>7</v>
      </c>
      <c r="L78" s="1">
        <f t="shared" si="19"/>
        <v>398</v>
      </c>
      <c r="M78" s="1">
        <v>204</v>
      </c>
      <c r="N78" s="1">
        <v>127.40000000000011</v>
      </c>
      <c r="O78" s="1">
        <f t="shared" si="20"/>
        <v>79.599999999999994</v>
      </c>
      <c r="P78" s="5">
        <f t="shared" ref="P78:P80" si="26">11*O78-N78-F78</f>
        <v>491.19999999999982</v>
      </c>
      <c r="Q78" s="5"/>
      <c r="R78" s="1"/>
      <c r="S78" s="1">
        <f t="shared" si="21"/>
        <v>11</v>
      </c>
      <c r="T78" s="1">
        <f t="shared" si="22"/>
        <v>4.8291457286432173</v>
      </c>
      <c r="U78" s="1">
        <v>58.2</v>
      </c>
      <c r="V78" s="1">
        <v>50.514000000000003</v>
      </c>
      <c r="W78" s="1">
        <v>70.8</v>
      </c>
      <c r="X78" s="1">
        <v>75.599999999999994</v>
      </c>
      <c r="Y78" s="1">
        <v>64.2</v>
      </c>
      <c r="Z78" s="1">
        <v>68.8</v>
      </c>
      <c r="AA78" s="1"/>
      <c r="AB78" s="1">
        <f t="shared" si="24"/>
        <v>196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31</v>
      </c>
      <c r="C79" s="1">
        <v>158.51599999999999</v>
      </c>
      <c r="D79" s="1">
        <v>209.041</v>
      </c>
      <c r="E79" s="1">
        <v>208.36099999999999</v>
      </c>
      <c r="F79" s="1">
        <v>139.947</v>
      </c>
      <c r="G79" s="6">
        <v>1</v>
      </c>
      <c r="H79" s="1">
        <v>40</v>
      </c>
      <c r="I79" s="1" t="s">
        <v>32</v>
      </c>
      <c r="J79" s="1">
        <v>198.464</v>
      </c>
      <c r="K79" s="1">
        <f t="shared" si="18"/>
        <v>9.8969999999999914</v>
      </c>
      <c r="L79" s="1">
        <f t="shared" si="19"/>
        <v>150.09699999999998</v>
      </c>
      <c r="M79" s="1">
        <v>58.264000000000003</v>
      </c>
      <c r="N79" s="1">
        <v>22.76079999999985</v>
      </c>
      <c r="O79" s="1">
        <f t="shared" si="20"/>
        <v>30.019399999999997</v>
      </c>
      <c r="P79" s="5">
        <f t="shared" si="26"/>
        <v>167.50560000000013</v>
      </c>
      <c r="Q79" s="5"/>
      <c r="R79" s="1"/>
      <c r="S79" s="1">
        <f t="shared" si="21"/>
        <v>11</v>
      </c>
      <c r="T79" s="1">
        <f t="shared" si="22"/>
        <v>5.4200883428716056</v>
      </c>
      <c r="U79" s="1">
        <v>24.338399999999989</v>
      </c>
      <c r="V79" s="1">
        <v>23.53919999999999</v>
      </c>
      <c r="W79" s="1">
        <v>31.16</v>
      </c>
      <c r="X79" s="1">
        <v>34.905999999999999</v>
      </c>
      <c r="Y79" s="1">
        <v>31.853000000000002</v>
      </c>
      <c r="Z79" s="1">
        <v>30.24059999999999</v>
      </c>
      <c r="AA79" s="1"/>
      <c r="AB79" s="1">
        <f t="shared" si="24"/>
        <v>168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31</v>
      </c>
      <c r="C80" s="1">
        <v>251.483</v>
      </c>
      <c r="D80" s="1">
        <v>58.036000000000001</v>
      </c>
      <c r="E80" s="1">
        <v>216.40100000000001</v>
      </c>
      <c r="F80" s="1">
        <v>74.277000000000001</v>
      </c>
      <c r="G80" s="6">
        <v>1</v>
      </c>
      <c r="H80" s="1">
        <v>40</v>
      </c>
      <c r="I80" s="1" t="s">
        <v>32</v>
      </c>
      <c r="J80" s="1">
        <v>205.036</v>
      </c>
      <c r="K80" s="1">
        <f t="shared" si="18"/>
        <v>11.365000000000009</v>
      </c>
      <c r="L80" s="1">
        <f t="shared" si="19"/>
        <v>158.36500000000001</v>
      </c>
      <c r="M80" s="1">
        <v>58.036000000000001</v>
      </c>
      <c r="N80" s="1">
        <v>82.611999999999995</v>
      </c>
      <c r="O80" s="1">
        <f t="shared" si="20"/>
        <v>31.673000000000002</v>
      </c>
      <c r="P80" s="5">
        <f t="shared" si="26"/>
        <v>191.51400000000007</v>
      </c>
      <c r="Q80" s="5"/>
      <c r="R80" s="1"/>
      <c r="S80" s="1">
        <f t="shared" si="21"/>
        <v>11.000000000000002</v>
      </c>
      <c r="T80" s="1">
        <f t="shared" si="22"/>
        <v>4.9533987939254258</v>
      </c>
      <c r="U80" s="1">
        <v>23.968</v>
      </c>
      <c r="V80" s="1">
        <v>21.070999999999991</v>
      </c>
      <c r="W80" s="1">
        <v>13.893800000000001</v>
      </c>
      <c r="X80" s="1">
        <v>16.009599999999999</v>
      </c>
      <c r="Y80" s="1">
        <v>32.400599999999997</v>
      </c>
      <c r="Z80" s="1">
        <v>35.441400000000002</v>
      </c>
      <c r="AA80" s="1"/>
      <c r="AB80" s="1">
        <f t="shared" si="24"/>
        <v>192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118</v>
      </c>
      <c r="B81" s="15" t="s">
        <v>38</v>
      </c>
      <c r="C81" s="15"/>
      <c r="D81" s="15"/>
      <c r="E81" s="15"/>
      <c r="F81" s="15"/>
      <c r="G81" s="16">
        <v>0</v>
      </c>
      <c r="H81" s="15" t="e">
        <v>#N/A</v>
      </c>
      <c r="I81" s="15" t="s">
        <v>32</v>
      </c>
      <c r="J81" s="15"/>
      <c r="K81" s="15">
        <f t="shared" si="18"/>
        <v>0</v>
      </c>
      <c r="L81" s="15">
        <f t="shared" si="19"/>
        <v>0</v>
      </c>
      <c r="M81" s="15"/>
      <c r="N81" s="15"/>
      <c r="O81" s="15">
        <f t="shared" si="20"/>
        <v>0</v>
      </c>
      <c r="P81" s="17"/>
      <c r="Q81" s="17"/>
      <c r="R81" s="15"/>
      <c r="S81" s="15" t="e">
        <f t="shared" si="21"/>
        <v>#DIV/0!</v>
      </c>
      <c r="T81" s="15" t="e">
        <f t="shared" si="22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 t="s">
        <v>39</v>
      </c>
      <c r="AB81" s="15">
        <f t="shared" si="2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119</v>
      </c>
      <c r="B82" s="15" t="s">
        <v>38</v>
      </c>
      <c r="C82" s="15"/>
      <c r="D82" s="15"/>
      <c r="E82" s="15"/>
      <c r="F82" s="15"/>
      <c r="G82" s="16">
        <v>0</v>
      </c>
      <c r="H82" s="15" t="e">
        <v>#N/A</v>
      </c>
      <c r="I82" s="15" t="s">
        <v>32</v>
      </c>
      <c r="J82" s="15"/>
      <c r="K82" s="15">
        <f t="shared" si="18"/>
        <v>0</v>
      </c>
      <c r="L82" s="15">
        <f t="shared" si="19"/>
        <v>0</v>
      </c>
      <c r="M82" s="15"/>
      <c r="N82" s="15"/>
      <c r="O82" s="15">
        <f t="shared" si="20"/>
        <v>0</v>
      </c>
      <c r="P82" s="17"/>
      <c r="Q82" s="17"/>
      <c r="R82" s="15"/>
      <c r="S82" s="15" t="e">
        <f t="shared" si="21"/>
        <v>#DIV/0!</v>
      </c>
      <c r="T82" s="15" t="e">
        <f t="shared" si="22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 t="s">
        <v>39</v>
      </c>
      <c r="AB82" s="15">
        <f t="shared" si="2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120</v>
      </c>
      <c r="B83" s="15" t="s">
        <v>38</v>
      </c>
      <c r="C83" s="15"/>
      <c r="D83" s="15"/>
      <c r="E83" s="15"/>
      <c r="F83" s="15"/>
      <c r="G83" s="16">
        <v>0</v>
      </c>
      <c r="H83" s="15" t="e">
        <v>#N/A</v>
      </c>
      <c r="I83" s="15" t="s">
        <v>32</v>
      </c>
      <c r="J83" s="15"/>
      <c r="K83" s="15">
        <f t="shared" si="18"/>
        <v>0</v>
      </c>
      <c r="L83" s="15">
        <f t="shared" si="19"/>
        <v>0</v>
      </c>
      <c r="M83" s="15"/>
      <c r="N83" s="15"/>
      <c r="O83" s="15">
        <f t="shared" si="20"/>
        <v>0</v>
      </c>
      <c r="P83" s="17"/>
      <c r="Q83" s="17"/>
      <c r="R83" s="15"/>
      <c r="S83" s="15" t="e">
        <f t="shared" si="21"/>
        <v>#DIV/0!</v>
      </c>
      <c r="T83" s="15" t="e">
        <f t="shared" si="22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39</v>
      </c>
      <c r="AB83" s="15">
        <f t="shared" si="2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121</v>
      </c>
      <c r="B84" s="15" t="s">
        <v>38</v>
      </c>
      <c r="C84" s="15"/>
      <c r="D84" s="15"/>
      <c r="E84" s="15"/>
      <c r="F84" s="15"/>
      <c r="G84" s="16">
        <v>0</v>
      </c>
      <c r="H84" s="15" t="e">
        <v>#N/A</v>
      </c>
      <c r="I84" s="15" t="s">
        <v>32</v>
      </c>
      <c r="J84" s="15"/>
      <c r="K84" s="15">
        <f t="shared" si="18"/>
        <v>0</v>
      </c>
      <c r="L84" s="15">
        <f t="shared" si="19"/>
        <v>0</v>
      </c>
      <c r="M84" s="15"/>
      <c r="N84" s="15"/>
      <c r="O84" s="15">
        <f t="shared" si="20"/>
        <v>0</v>
      </c>
      <c r="P84" s="17"/>
      <c r="Q84" s="17"/>
      <c r="R84" s="15"/>
      <c r="S84" s="15" t="e">
        <f t="shared" si="21"/>
        <v>#DIV/0!</v>
      </c>
      <c r="T84" s="15" t="e">
        <f t="shared" si="22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 t="s">
        <v>39</v>
      </c>
      <c r="AB84" s="15">
        <f t="shared" si="2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122</v>
      </c>
      <c r="B85" s="15" t="s">
        <v>38</v>
      </c>
      <c r="C85" s="15"/>
      <c r="D85" s="15"/>
      <c r="E85" s="15"/>
      <c r="F85" s="15"/>
      <c r="G85" s="16">
        <v>0</v>
      </c>
      <c r="H85" s="15" t="e">
        <v>#N/A</v>
      </c>
      <c r="I85" s="15" t="s">
        <v>32</v>
      </c>
      <c r="J85" s="15"/>
      <c r="K85" s="15">
        <f t="shared" si="18"/>
        <v>0</v>
      </c>
      <c r="L85" s="15">
        <f t="shared" si="19"/>
        <v>0</v>
      </c>
      <c r="M85" s="15"/>
      <c r="N85" s="15"/>
      <c r="O85" s="15">
        <f t="shared" si="20"/>
        <v>0</v>
      </c>
      <c r="P85" s="17"/>
      <c r="Q85" s="17"/>
      <c r="R85" s="15"/>
      <c r="S85" s="15" t="e">
        <f t="shared" si="21"/>
        <v>#DIV/0!</v>
      </c>
      <c r="T85" s="15" t="e">
        <f t="shared" si="22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39</v>
      </c>
      <c r="AB85" s="15">
        <f t="shared" si="2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123</v>
      </c>
      <c r="B86" s="15" t="s">
        <v>38</v>
      </c>
      <c r="C86" s="15"/>
      <c r="D86" s="15"/>
      <c r="E86" s="15"/>
      <c r="F86" s="15"/>
      <c r="G86" s="16">
        <v>0</v>
      </c>
      <c r="H86" s="15" t="e">
        <v>#N/A</v>
      </c>
      <c r="I86" s="15" t="s">
        <v>32</v>
      </c>
      <c r="J86" s="15"/>
      <c r="K86" s="15">
        <f t="shared" si="18"/>
        <v>0</v>
      </c>
      <c r="L86" s="15">
        <f t="shared" si="19"/>
        <v>0</v>
      </c>
      <c r="M86" s="15"/>
      <c r="N86" s="15"/>
      <c r="O86" s="15">
        <f t="shared" si="20"/>
        <v>0</v>
      </c>
      <c r="P86" s="17"/>
      <c r="Q86" s="17"/>
      <c r="R86" s="15"/>
      <c r="S86" s="15" t="e">
        <f t="shared" si="21"/>
        <v>#DIV/0!</v>
      </c>
      <c r="T86" s="15" t="e">
        <f t="shared" si="22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39</v>
      </c>
      <c r="AB86" s="15">
        <f t="shared" si="2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124</v>
      </c>
      <c r="B87" s="15" t="s">
        <v>38</v>
      </c>
      <c r="C87" s="15"/>
      <c r="D87" s="15"/>
      <c r="E87" s="15"/>
      <c r="F87" s="15"/>
      <c r="G87" s="16">
        <v>0</v>
      </c>
      <c r="H87" s="15" t="e">
        <v>#N/A</v>
      </c>
      <c r="I87" s="15" t="s">
        <v>32</v>
      </c>
      <c r="J87" s="15"/>
      <c r="K87" s="15">
        <f t="shared" si="18"/>
        <v>0</v>
      </c>
      <c r="L87" s="15">
        <f t="shared" si="19"/>
        <v>0</v>
      </c>
      <c r="M87" s="15"/>
      <c r="N87" s="15"/>
      <c r="O87" s="15">
        <f t="shared" si="20"/>
        <v>0</v>
      </c>
      <c r="P87" s="17"/>
      <c r="Q87" s="17"/>
      <c r="R87" s="15"/>
      <c r="S87" s="15" t="e">
        <f t="shared" si="21"/>
        <v>#DIV/0!</v>
      </c>
      <c r="T87" s="15" t="e">
        <f t="shared" si="22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39</v>
      </c>
      <c r="AB87" s="15">
        <f t="shared" si="2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125</v>
      </c>
      <c r="B88" s="15" t="s">
        <v>31</v>
      </c>
      <c r="C88" s="15"/>
      <c r="D88" s="15"/>
      <c r="E88" s="15"/>
      <c r="F88" s="15"/>
      <c r="G88" s="16">
        <v>0</v>
      </c>
      <c r="H88" s="15" t="e">
        <v>#N/A</v>
      </c>
      <c r="I88" s="15" t="s">
        <v>32</v>
      </c>
      <c r="J88" s="15"/>
      <c r="K88" s="15">
        <f t="shared" si="18"/>
        <v>0</v>
      </c>
      <c r="L88" s="15">
        <f t="shared" si="19"/>
        <v>0</v>
      </c>
      <c r="M88" s="15"/>
      <c r="N88" s="15"/>
      <c r="O88" s="15">
        <f t="shared" si="20"/>
        <v>0</v>
      </c>
      <c r="P88" s="17"/>
      <c r="Q88" s="17"/>
      <c r="R88" s="15"/>
      <c r="S88" s="15" t="e">
        <f t="shared" si="21"/>
        <v>#DIV/0!</v>
      </c>
      <c r="T88" s="15" t="e">
        <f t="shared" si="22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39</v>
      </c>
      <c r="AB88" s="15">
        <f t="shared" si="2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126</v>
      </c>
      <c r="B89" s="15" t="s">
        <v>31</v>
      </c>
      <c r="C89" s="15"/>
      <c r="D89" s="15"/>
      <c r="E89" s="15"/>
      <c r="F89" s="15"/>
      <c r="G89" s="16">
        <v>0</v>
      </c>
      <c r="H89" s="15" t="e">
        <v>#N/A</v>
      </c>
      <c r="I89" s="15" t="s">
        <v>32</v>
      </c>
      <c r="J89" s="15"/>
      <c r="K89" s="15">
        <f t="shared" si="18"/>
        <v>0</v>
      </c>
      <c r="L89" s="15">
        <f t="shared" si="19"/>
        <v>0</v>
      </c>
      <c r="M89" s="15"/>
      <c r="N89" s="15"/>
      <c r="O89" s="15">
        <f t="shared" si="20"/>
        <v>0</v>
      </c>
      <c r="P89" s="17"/>
      <c r="Q89" s="17"/>
      <c r="R89" s="15"/>
      <c r="S89" s="15" t="e">
        <f t="shared" si="21"/>
        <v>#DIV/0!</v>
      </c>
      <c r="T89" s="15" t="e">
        <f t="shared" si="22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3.0808</v>
      </c>
      <c r="Z89" s="15">
        <v>4.0515999999999996</v>
      </c>
      <c r="AA89" s="15" t="s">
        <v>33</v>
      </c>
      <c r="AB89" s="15">
        <f t="shared" si="2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127</v>
      </c>
      <c r="B90" s="10" t="s">
        <v>31</v>
      </c>
      <c r="C90" s="10"/>
      <c r="D90" s="10"/>
      <c r="E90" s="10"/>
      <c r="F90" s="10"/>
      <c r="G90" s="11">
        <v>0</v>
      </c>
      <c r="H90" s="10" t="e">
        <v>#N/A</v>
      </c>
      <c r="I90" s="10" t="s">
        <v>43</v>
      </c>
      <c r="J90" s="10"/>
      <c r="K90" s="10">
        <f t="shared" si="18"/>
        <v>0</v>
      </c>
      <c r="L90" s="10">
        <f t="shared" si="19"/>
        <v>0</v>
      </c>
      <c r="M90" s="10"/>
      <c r="N90" s="10"/>
      <c r="O90" s="10">
        <f t="shared" si="20"/>
        <v>0</v>
      </c>
      <c r="P90" s="12"/>
      <c r="Q90" s="12"/>
      <c r="R90" s="10"/>
      <c r="S90" s="10" t="e">
        <f t="shared" si="21"/>
        <v>#DIV/0!</v>
      </c>
      <c r="T90" s="10" t="e">
        <f t="shared" si="22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/>
      <c r="AB90" s="10">
        <f t="shared" si="2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128</v>
      </c>
      <c r="B91" s="15" t="s">
        <v>38</v>
      </c>
      <c r="C91" s="15"/>
      <c r="D91" s="15"/>
      <c r="E91" s="15"/>
      <c r="F91" s="15"/>
      <c r="G91" s="16">
        <v>0</v>
      </c>
      <c r="H91" s="15" t="e">
        <v>#N/A</v>
      </c>
      <c r="I91" s="15" t="s">
        <v>32</v>
      </c>
      <c r="J91" s="15"/>
      <c r="K91" s="15">
        <f t="shared" si="18"/>
        <v>0</v>
      </c>
      <c r="L91" s="15">
        <f t="shared" si="19"/>
        <v>0</v>
      </c>
      <c r="M91" s="15"/>
      <c r="N91" s="15"/>
      <c r="O91" s="15">
        <f t="shared" si="20"/>
        <v>0</v>
      </c>
      <c r="P91" s="17"/>
      <c r="Q91" s="17"/>
      <c r="R91" s="15"/>
      <c r="S91" s="15" t="e">
        <f t="shared" si="21"/>
        <v>#DIV/0!</v>
      </c>
      <c r="T91" s="15" t="e">
        <f t="shared" si="22"/>
        <v>#DIV/0!</v>
      </c>
      <c r="U91" s="15">
        <v>0</v>
      </c>
      <c r="V91" s="15">
        <v>0</v>
      </c>
      <c r="W91" s="15">
        <v>0.2</v>
      </c>
      <c r="X91" s="15">
        <v>0.2</v>
      </c>
      <c r="Y91" s="15">
        <v>5.4</v>
      </c>
      <c r="Z91" s="15">
        <v>6.6</v>
      </c>
      <c r="AA91" s="15" t="s">
        <v>33</v>
      </c>
      <c r="AB91" s="15">
        <f t="shared" si="2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38</v>
      </c>
      <c r="C92" s="1">
        <v>170</v>
      </c>
      <c r="D92" s="1">
        <v>144</v>
      </c>
      <c r="E92" s="1">
        <v>148</v>
      </c>
      <c r="F92" s="1">
        <v>127</v>
      </c>
      <c r="G92" s="6">
        <v>0.35</v>
      </c>
      <c r="H92" s="1">
        <v>45</v>
      </c>
      <c r="I92" s="1" t="s">
        <v>32</v>
      </c>
      <c r="J92" s="1">
        <v>148</v>
      </c>
      <c r="K92" s="1">
        <f t="shared" si="18"/>
        <v>0</v>
      </c>
      <c r="L92" s="1">
        <f t="shared" si="19"/>
        <v>88</v>
      </c>
      <c r="M92" s="1">
        <v>60</v>
      </c>
      <c r="N92" s="1">
        <v>100</v>
      </c>
      <c r="O92" s="1">
        <f t="shared" si="20"/>
        <v>17.600000000000001</v>
      </c>
      <c r="P92" s="5"/>
      <c r="Q92" s="5"/>
      <c r="R92" s="1"/>
      <c r="S92" s="1">
        <f t="shared" si="21"/>
        <v>12.897727272727272</v>
      </c>
      <c r="T92" s="1">
        <f t="shared" si="22"/>
        <v>12.897727272727272</v>
      </c>
      <c r="U92" s="1">
        <v>23.2</v>
      </c>
      <c r="V92" s="1">
        <v>19.399999999999999</v>
      </c>
      <c r="W92" s="1">
        <v>9</v>
      </c>
      <c r="X92" s="1">
        <v>12.6</v>
      </c>
      <c r="Y92" s="1">
        <v>21</v>
      </c>
      <c r="Z92" s="1">
        <v>22.6</v>
      </c>
      <c r="AA92" s="1" t="s">
        <v>130</v>
      </c>
      <c r="AB92" s="1">
        <f t="shared" si="2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131</v>
      </c>
      <c r="B93" s="10" t="s">
        <v>31</v>
      </c>
      <c r="C93" s="10"/>
      <c r="D93" s="10">
        <v>73.369</v>
      </c>
      <c r="E93" s="10">
        <v>73.2</v>
      </c>
      <c r="F93" s="10">
        <v>0.16900000000000001</v>
      </c>
      <c r="G93" s="11">
        <v>0</v>
      </c>
      <c r="H93" s="10" t="e">
        <v>#N/A</v>
      </c>
      <c r="I93" s="10" t="s">
        <v>43</v>
      </c>
      <c r="J93" s="10">
        <v>73.369</v>
      </c>
      <c r="K93" s="10">
        <f t="shared" si="18"/>
        <v>-0.16899999999999693</v>
      </c>
      <c r="L93" s="10">
        <f t="shared" si="19"/>
        <v>0</v>
      </c>
      <c r="M93" s="10">
        <v>73.2</v>
      </c>
      <c r="N93" s="10"/>
      <c r="O93" s="10">
        <f t="shared" si="20"/>
        <v>0</v>
      </c>
      <c r="P93" s="12"/>
      <c r="Q93" s="12"/>
      <c r="R93" s="10"/>
      <c r="S93" s="10" t="e">
        <f t="shared" si="21"/>
        <v>#DIV/0!</v>
      </c>
      <c r="T93" s="10" t="e">
        <f t="shared" si="22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2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132</v>
      </c>
      <c r="B94" s="10" t="s">
        <v>31</v>
      </c>
      <c r="C94" s="10"/>
      <c r="D94" s="10">
        <v>34.22</v>
      </c>
      <c r="E94" s="10">
        <v>34.22</v>
      </c>
      <c r="F94" s="10"/>
      <c r="G94" s="11">
        <v>0</v>
      </c>
      <c r="H94" s="10" t="e">
        <v>#N/A</v>
      </c>
      <c r="I94" s="10" t="s">
        <v>43</v>
      </c>
      <c r="J94" s="10">
        <v>34.22</v>
      </c>
      <c r="K94" s="10">
        <f t="shared" si="18"/>
        <v>0</v>
      </c>
      <c r="L94" s="10">
        <f t="shared" si="19"/>
        <v>0</v>
      </c>
      <c r="M94" s="10">
        <v>34.22</v>
      </c>
      <c r="N94" s="10"/>
      <c r="O94" s="10">
        <f t="shared" si="20"/>
        <v>0</v>
      </c>
      <c r="P94" s="12"/>
      <c r="Q94" s="12"/>
      <c r="R94" s="10"/>
      <c r="S94" s="10" t="e">
        <f t="shared" si="21"/>
        <v>#DIV/0!</v>
      </c>
      <c r="T94" s="10" t="e">
        <f t="shared" si="22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/>
      <c r="AB94" s="10">
        <f t="shared" si="2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133</v>
      </c>
      <c r="B95" s="10" t="s">
        <v>38</v>
      </c>
      <c r="C95" s="10"/>
      <c r="D95" s="10">
        <v>270</v>
      </c>
      <c r="E95" s="10">
        <v>270</v>
      </c>
      <c r="F95" s="10"/>
      <c r="G95" s="11">
        <v>0</v>
      </c>
      <c r="H95" s="10" t="e">
        <v>#N/A</v>
      </c>
      <c r="I95" s="10" t="s">
        <v>43</v>
      </c>
      <c r="J95" s="10">
        <v>270</v>
      </c>
      <c r="K95" s="10">
        <f t="shared" si="18"/>
        <v>0</v>
      </c>
      <c r="L95" s="10">
        <f t="shared" si="19"/>
        <v>0</v>
      </c>
      <c r="M95" s="10">
        <v>270</v>
      </c>
      <c r="N95" s="10"/>
      <c r="O95" s="10">
        <f t="shared" si="20"/>
        <v>0</v>
      </c>
      <c r="P95" s="12"/>
      <c r="Q95" s="12"/>
      <c r="R95" s="10"/>
      <c r="S95" s="10" t="e">
        <f t="shared" si="21"/>
        <v>#DIV/0!</v>
      </c>
      <c r="T95" s="10" t="e">
        <f t="shared" si="22"/>
        <v>#DIV/0!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/>
      <c r="AB95" s="10">
        <f t="shared" si="2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134</v>
      </c>
      <c r="B96" s="15" t="s">
        <v>31</v>
      </c>
      <c r="C96" s="15">
        <v>0.01</v>
      </c>
      <c r="D96" s="15"/>
      <c r="E96" s="15"/>
      <c r="F96" s="15"/>
      <c r="G96" s="16">
        <v>0</v>
      </c>
      <c r="H96" s="15">
        <v>50</v>
      </c>
      <c r="I96" s="15" t="s">
        <v>32</v>
      </c>
      <c r="J96" s="15">
        <v>1</v>
      </c>
      <c r="K96" s="15">
        <f t="shared" si="18"/>
        <v>-1</v>
      </c>
      <c r="L96" s="15">
        <f t="shared" si="19"/>
        <v>0</v>
      </c>
      <c r="M96" s="15"/>
      <c r="N96" s="15"/>
      <c r="O96" s="15">
        <f t="shared" si="20"/>
        <v>0</v>
      </c>
      <c r="P96" s="17"/>
      <c r="Q96" s="17"/>
      <c r="R96" s="15"/>
      <c r="S96" s="15" t="e">
        <f t="shared" si="21"/>
        <v>#DIV/0!</v>
      </c>
      <c r="T96" s="15" t="e">
        <f t="shared" si="22"/>
        <v>#DIV/0!</v>
      </c>
      <c r="U96" s="15">
        <v>0.55720000000000003</v>
      </c>
      <c r="V96" s="15">
        <v>0.55720000000000003</v>
      </c>
      <c r="W96" s="15">
        <v>1.1180000000000001</v>
      </c>
      <c r="X96" s="15">
        <v>1.1180000000000001</v>
      </c>
      <c r="Y96" s="15">
        <v>1.6808000000000001</v>
      </c>
      <c r="Z96" s="15">
        <v>1.9652000000000001</v>
      </c>
      <c r="AA96" s="15" t="s">
        <v>33</v>
      </c>
      <c r="AB96" s="15">
        <f t="shared" si="2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135</v>
      </c>
      <c r="B97" s="1" t="s">
        <v>31</v>
      </c>
      <c r="C97" s="1"/>
      <c r="D97" s="1">
        <v>68.894999999999996</v>
      </c>
      <c r="E97" s="1"/>
      <c r="F97" s="1">
        <v>68.894999999999996</v>
      </c>
      <c r="G97" s="6">
        <v>1</v>
      </c>
      <c r="H97" s="1" t="e">
        <v>#N/A</v>
      </c>
      <c r="I97" s="1" t="s">
        <v>32</v>
      </c>
      <c r="J97" s="1"/>
      <c r="K97" s="1">
        <f t="shared" si="18"/>
        <v>0</v>
      </c>
      <c r="L97" s="1">
        <f t="shared" si="19"/>
        <v>0</v>
      </c>
      <c r="M97" s="1"/>
      <c r="N97" s="1">
        <v>37.58400000000001</v>
      </c>
      <c r="O97" s="1">
        <f t="shared" si="20"/>
        <v>0</v>
      </c>
      <c r="P97" s="5"/>
      <c r="Q97" s="5"/>
      <c r="R97" s="1"/>
      <c r="S97" s="1" t="e">
        <f t="shared" si="21"/>
        <v>#DIV/0!</v>
      </c>
      <c r="T97" s="1" t="e">
        <f t="shared" si="22"/>
        <v>#DIV/0!</v>
      </c>
      <c r="U97" s="1">
        <v>7.5168000000000008</v>
      </c>
      <c r="V97" s="1">
        <v>7.5168000000000008</v>
      </c>
      <c r="W97" s="1">
        <v>0</v>
      </c>
      <c r="X97" s="1">
        <v>0.28960000000000002</v>
      </c>
      <c r="Y97" s="1">
        <v>2.0247999999999999</v>
      </c>
      <c r="Z97" s="1">
        <v>2.6008</v>
      </c>
      <c r="AA97" s="1" t="s">
        <v>136</v>
      </c>
      <c r="AB97" s="1">
        <f t="shared" si="2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31</v>
      </c>
      <c r="C98" s="1">
        <v>88.766000000000005</v>
      </c>
      <c r="D98" s="1">
        <v>207.96</v>
      </c>
      <c r="E98" s="1">
        <v>69.75</v>
      </c>
      <c r="F98" s="1">
        <v>207.96</v>
      </c>
      <c r="G98" s="6">
        <v>1</v>
      </c>
      <c r="H98" s="1" t="e">
        <v>#N/A</v>
      </c>
      <c r="I98" s="1" t="s">
        <v>32</v>
      </c>
      <c r="J98" s="1">
        <v>72.5</v>
      </c>
      <c r="K98" s="1">
        <f t="shared" si="18"/>
        <v>-2.75</v>
      </c>
      <c r="L98" s="1">
        <f t="shared" si="19"/>
        <v>69.75</v>
      </c>
      <c r="M98" s="1"/>
      <c r="N98" s="1">
        <v>84.061199999999957</v>
      </c>
      <c r="O98" s="1">
        <f t="shared" si="20"/>
        <v>13.95</v>
      </c>
      <c r="P98" s="5"/>
      <c r="Q98" s="5"/>
      <c r="R98" s="1"/>
      <c r="S98" s="1">
        <f t="shared" si="21"/>
        <v>20.933419354838708</v>
      </c>
      <c r="T98" s="1">
        <f t="shared" si="22"/>
        <v>20.933419354838708</v>
      </c>
      <c r="U98" s="1">
        <v>26.747599999999998</v>
      </c>
      <c r="V98" s="1">
        <v>26.058800000000002</v>
      </c>
      <c r="W98" s="1">
        <v>5.5048000000000004</v>
      </c>
      <c r="X98" s="1">
        <v>2.6063999999999998</v>
      </c>
      <c r="Y98" s="1">
        <v>6.0301999999999998</v>
      </c>
      <c r="Z98" s="1">
        <v>5.1698000000000004</v>
      </c>
      <c r="AA98" s="1" t="s">
        <v>136</v>
      </c>
      <c r="AB98" s="1">
        <f t="shared" si="2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138</v>
      </c>
      <c r="B99" s="10" t="s">
        <v>31</v>
      </c>
      <c r="C99" s="10">
        <v>2.8959999999999999</v>
      </c>
      <c r="D99" s="10"/>
      <c r="E99" s="10"/>
      <c r="F99" s="10"/>
      <c r="G99" s="11">
        <v>0</v>
      </c>
      <c r="H99" s="10" t="e">
        <v>#N/A</v>
      </c>
      <c r="I99" s="10" t="s">
        <v>43</v>
      </c>
      <c r="J99" s="10">
        <v>1.5</v>
      </c>
      <c r="K99" s="10">
        <f t="shared" ref="K99:K103" si="27">E99-J99</f>
        <v>-1.5</v>
      </c>
      <c r="L99" s="10">
        <f t="shared" si="19"/>
        <v>0</v>
      </c>
      <c r="M99" s="10"/>
      <c r="N99" s="10"/>
      <c r="O99" s="10">
        <f t="shared" si="20"/>
        <v>0</v>
      </c>
      <c r="P99" s="12"/>
      <c r="Q99" s="12"/>
      <c r="R99" s="10"/>
      <c r="S99" s="10" t="e">
        <f t="shared" si="21"/>
        <v>#DIV/0!</v>
      </c>
      <c r="T99" s="10" t="e">
        <f t="shared" si="22"/>
        <v>#DIV/0!</v>
      </c>
      <c r="U99" s="10">
        <v>6.9599999999999991</v>
      </c>
      <c r="V99" s="10">
        <v>11.599600000000001</v>
      </c>
      <c r="W99" s="10">
        <v>6.0936000000000003</v>
      </c>
      <c r="X99" s="10">
        <v>2.5952000000000002</v>
      </c>
      <c r="Y99" s="10">
        <v>4.2252000000000001</v>
      </c>
      <c r="Z99" s="10">
        <v>3.3723999999999998</v>
      </c>
      <c r="AA99" s="10"/>
      <c r="AB99" s="10">
        <f t="shared" si="2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139</v>
      </c>
      <c r="B100" s="1" t="s">
        <v>38</v>
      </c>
      <c r="C100" s="1"/>
      <c r="D100" s="1">
        <v>60</v>
      </c>
      <c r="E100" s="1"/>
      <c r="F100" s="1">
        <v>60</v>
      </c>
      <c r="G100" s="6">
        <v>0.4</v>
      </c>
      <c r="H100" s="1" t="e">
        <v>#N/A</v>
      </c>
      <c r="I100" s="1" t="s">
        <v>32</v>
      </c>
      <c r="J100" s="1"/>
      <c r="K100" s="1">
        <f t="shared" si="27"/>
        <v>0</v>
      </c>
      <c r="L100" s="1">
        <f t="shared" si="19"/>
        <v>0</v>
      </c>
      <c r="M100" s="1"/>
      <c r="N100" s="1">
        <v>40</v>
      </c>
      <c r="O100" s="1">
        <f t="shared" si="20"/>
        <v>0</v>
      </c>
      <c r="P100" s="5"/>
      <c r="Q100" s="5"/>
      <c r="R100" s="1"/>
      <c r="S100" s="1" t="e">
        <f t="shared" si="21"/>
        <v>#DIV/0!</v>
      </c>
      <c r="T100" s="1" t="e">
        <f t="shared" si="22"/>
        <v>#DIV/0!</v>
      </c>
      <c r="U100" s="1">
        <v>8</v>
      </c>
      <c r="V100" s="1">
        <v>8</v>
      </c>
      <c r="W100" s="1">
        <v>0</v>
      </c>
      <c r="X100" s="1">
        <v>0</v>
      </c>
      <c r="Y100" s="1">
        <v>0</v>
      </c>
      <c r="Z100" s="1">
        <v>0</v>
      </c>
      <c r="AA100" s="1" t="s">
        <v>140</v>
      </c>
      <c r="AB100" s="1">
        <f t="shared" si="2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141</v>
      </c>
      <c r="B101" s="10" t="s">
        <v>31</v>
      </c>
      <c r="C101" s="10">
        <v>76.066000000000003</v>
      </c>
      <c r="D101" s="10"/>
      <c r="E101" s="10">
        <v>67.713999999999999</v>
      </c>
      <c r="F101" s="10">
        <v>6.8739999999999997</v>
      </c>
      <c r="G101" s="11">
        <v>0</v>
      </c>
      <c r="H101" s="10" t="e">
        <v>#N/A</v>
      </c>
      <c r="I101" s="10" t="s">
        <v>43</v>
      </c>
      <c r="J101" s="10">
        <v>65.5</v>
      </c>
      <c r="K101" s="10">
        <f t="shared" si="27"/>
        <v>2.2139999999999986</v>
      </c>
      <c r="L101" s="10">
        <f t="shared" si="19"/>
        <v>67.713999999999999</v>
      </c>
      <c r="M101" s="10"/>
      <c r="N101" s="10"/>
      <c r="O101" s="10">
        <f t="shared" si="20"/>
        <v>13.5428</v>
      </c>
      <c r="P101" s="12"/>
      <c r="Q101" s="12"/>
      <c r="R101" s="10"/>
      <c r="S101" s="10">
        <f t="shared" si="21"/>
        <v>0.50757598133325454</v>
      </c>
      <c r="T101" s="10">
        <f t="shared" si="22"/>
        <v>0.50757598133325454</v>
      </c>
      <c r="U101" s="10">
        <v>4.6075999999999997</v>
      </c>
      <c r="V101" s="10">
        <v>4.3259999999999996</v>
      </c>
      <c r="W101" s="10">
        <v>1.7243999999999999</v>
      </c>
      <c r="X101" s="10">
        <v>0</v>
      </c>
      <c r="Y101" s="10">
        <v>0</v>
      </c>
      <c r="Z101" s="10">
        <v>0</v>
      </c>
      <c r="AA101" s="14" t="s">
        <v>144</v>
      </c>
      <c r="AB101" s="10">
        <f t="shared" si="24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142</v>
      </c>
      <c r="B102" s="1" t="s">
        <v>38</v>
      </c>
      <c r="C102" s="1"/>
      <c r="D102" s="1">
        <v>20</v>
      </c>
      <c r="E102" s="1">
        <v>20</v>
      </c>
      <c r="F102" s="1"/>
      <c r="G102" s="6">
        <v>0.4</v>
      </c>
      <c r="H102" s="1" t="e">
        <v>#N/A</v>
      </c>
      <c r="I102" s="1" t="s">
        <v>32</v>
      </c>
      <c r="J102" s="1">
        <v>28</v>
      </c>
      <c r="K102" s="1">
        <f t="shared" si="27"/>
        <v>-8</v>
      </c>
      <c r="L102" s="1">
        <f t="shared" si="19"/>
        <v>20</v>
      </c>
      <c r="M102" s="1"/>
      <c r="N102" s="1"/>
      <c r="O102" s="1">
        <f t="shared" si="20"/>
        <v>4</v>
      </c>
      <c r="P102" s="5">
        <f>7*O102-N102-F102</f>
        <v>28</v>
      </c>
      <c r="Q102" s="5"/>
      <c r="R102" s="1"/>
      <c r="S102" s="1">
        <f t="shared" si="21"/>
        <v>7</v>
      </c>
      <c r="T102" s="1">
        <f t="shared" si="22"/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140</v>
      </c>
      <c r="AB102" s="1">
        <f t="shared" si="24"/>
        <v>11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5" t="s">
        <v>143</v>
      </c>
      <c r="B103" s="15" t="s">
        <v>31</v>
      </c>
      <c r="C103" s="15"/>
      <c r="D103" s="15"/>
      <c r="E103" s="15"/>
      <c r="F103" s="15"/>
      <c r="G103" s="16">
        <v>0</v>
      </c>
      <c r="H103" s="15">
        <v>40</v>
      </c>
      <c r="I103" s="15" t="s">
        <v>32</v>
      </c>
      <c r="J103" s="15"/>
      <c r="K103" s="15">
        <f t="shared" si="27"/>
        <v>0</v>
      </c>
      <c r="L103" s="15">
        <f t="shared" si="19"/>
        <v>0</v>
      </c>
      <c r="M103" s="15"/>
      <c r="N103" s="15"/>
      <c r="O103" s="15">
        <f t="shared" si="20"/>
        <v>0</v>
      </c>
      <c r="P103" s="17"/>
      <c r="Q103" s="17"/>
      <c r="R103" s="15"/>
      <c r="S103" s="15" t="e">
        <f t="shared" si="21"/>
        <v>#DIV/0!</v>
      </c>
      <c r="T103" s="15" t="e">
        <f t="shared" si="22"/>
        <v>#DIV/0!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 t="s">
        <v>53</v>
      </c>
      <c r="AB103" s="15">
        <f t="shared" si="24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103" xr:uid="{4DE95BF3-AE1E-4363-B8DD-2FAFAC0B12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2024-04-10T14:19:28Z</dcterms:created>
  <dcterms:modified xsi:type="dcterms:W3CDTF">2024-04-11T09:01:59Z</dcterms:modified>
</cp:coreProperties>
</file>