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AC6B74E-DD3D-4AF8-8A2A-4EF2C8D9FC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X176" i="1"/>
  <c r="W176" i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X164" i="1"/>
  <c r="X166" i="1" s="1"/>
  <c r="W164" i="1"/>
  <c r="N164" i="1"/>
  <c r="V162" i="1"/>
  <c r="W161" i="1"/>
  <c r="V161" i="1"/>
  <c r="X160" i="1"/>
  <c r="W160" i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X134" i="1" s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X84" i="1" s="1"/>
  <c r="W63" i="1"/>
  <c r="N63" i="1"/>
  <c r="V60" i="1"/>
  <c r="W59" i="1"/>
  <c r="V59" i="1"/>
  <c r="X58" i="1"/>
  <c r="W58" i="1"/>
  <c r="X57" i="1"/>
  <c r="W57" i="1"/>
  <c r="N57" i="1"/>
  <c r="W56" i="1"/>
  <c r="X56" i="1" s="1"/>
  <c r="N56" i="1"/>
  <c r="X55" i="1"/>
  <c r="W55" i="1"/>
  <c r="N55" i="1"/>
  <c r="V52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2" i="1" l="1"/>
  <c r="X26" i="1"/>
  <c r="X32" i="1" s="1"/>
  <c r="W33" i="1"/>
  <c r="W36" i="1"/>
  <c r="W520" i="1" s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84" i="1"/>
  <c r="W135" i="1"/>
  <c r="W142" i="1"/>
  <c r="X139" i="1"/>
  <c r="X142" i="1" s="1"/>
  <c r="G526" i="1"/>
  <c r="W167" i="1"/>
  <c r="W174" i="1"/>
  <c r="X169" i="1"/>
  <c r="X173" i="1" s="1"/>
  <c r="W173" i="1"/>
  <c r="X177" i="1"/>
  <c r="X193" i="1" s="1"/>
  <c r="W193" i="1"/>
  <c r="V516" i="1"/>
  <c r="V520" i="1"/>
  <c r="W51" i="1"/>
  <c r="X59" i="1"/>
  <c r="W91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166" i="1"/>
  <c r="W194" i="1"/>
  <c r="X200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<sst xmlns="http://schemas.openxmlformats.org/spreadsheetml/2006/main" count="2228" uniqueCount="751">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</sst>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8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116</v>
      </c>
      <c r="W49" s="349">
        <f>IFERROR(IF(V49="",0,CEILING((V49/$H49),1)*$H49),"")</f>
        <v>118.80000000000001</v>
      </c>
      <c r="X49" s="36">
        <f>IFERROR(IF(W49=0,"",ROUNDUP(W49/H49,0)*0.02175),"")</f>
        <v>0.23924999999999999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10.74074074074074</v>
      </c>
      <c r="W51" s="350">
        <f>IFERROR(W49/H49,"0")+IFERROR(W50/H50,"0")</f>
        <v>11</v>
      </c>
      <c r="X51" s="350">
        <f>IFERROR(IF(X49="",0,X49),"0")+IFERROR(IF(X50="",0,X50),"0")</f>
        <v>0.23924999999999999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116</v>
      </c>
      <c r="W52" s="350">
        <f>IFERROR(SUM(W49:W50),"0")</f>
        <v>118.80000000000001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74</v>
      </c>
      <c r="W65" s="349">
        <f t="shared" si="2"/>
        <v>78.399999999999991</v>
      </c>
      <c r="X65" s="36">
        <f t="shared" si="3"/>
        <v>0.15225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53</v>
      </c>
      <c r="W67" s="349">
        <f t="shared" si="2"/>
        <v>54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167</v>
      </c>
      <c r="W68" s="349">
        <f t="shared" si="2"/>
        <v>168</v>
      </c>
      <c r="X68" s="36">
        <f t="shared" si="3"/>
        <v>0.32624999999999998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26.425264550264551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0.58725000000000005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294</v>
      </c>
      <c r="W85" s="350">
        <f>IFERROR(SUM(W63:W83),"0")</f>
        <v>300.39999999999998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632</v>
      </c>
      <c r="W105" s="349">
        <f t="shared" ref="W105:W115" si="6">IFERROR(IF(V105="",0,CEILING((V105/$H105),1)*$H105),"")</f>
        <v>638.4</v>
      </c>
      <c r="X105" s="36">
        <f>IFERROR(IF(W105=0,"",ROUNDUP(W105/H105,0)*0.02175),"")</f>
        <v>1.6529999999999998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13</v>
      </c>
      <c r="W107" s="349">
        <f t="shared" si="6"/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76.785714285714292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78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1.6964999999999999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645</v>
      </c>
      <c r="W117" s="350">
        <f>IFERROR(SUM(W105:W115),"0")</f>
        <v>655.19999999999993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159</v>
      </c>
      <c r="W122" s="349">
        <f t="shared" si="7"/>
        <v>159.6</v>
      </c>
      <c r="X122" s="36">
        <f>IFERROR(IF(W122=0,"",ROUNDUP(W122/H122,0)*0.02175),"")</f>
        <v>0.41324999999999995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18.928571428571427</v>
      </c>
      <c r="W126" s="350">
        <f>IFERROR(W119/H119,"0")+IFERROR(W120/H120,"0")+IFERROR(W121/H121,"0")+IFERROR(W122/H122,"0")+IFERROR(W123/H123,"0")+IFERROR(W124/H124,"0")+IFERROR(W125/H125,"0")</f>
        <v>19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0.41324999999999995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159</v>
      </c>
      <c r="W127" s="350">
        <f>IFERROR(SUM(W119:W125),"0")</f>
        <v>159.6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589</v>
      </c>
      <c r="W131" s="349">
        <f>IFERROR(IF(V131="",0,CEILING((V131/$H131),1)*$H131),"")</f>
        <v>596.4</v>
      </c>
      <c r="X131" s="36">
        <f>IFERROR(IF(W131=0,"",ROUNDUP(W131/H131,0)*0.02175),"")</f>
        <v>1.5442499999999999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70.11904761904762</v>
      </c>
      <c r="W134" s="350">
        <f>IFERROR(W130/H130,"0")+IFERROR(W131/H131,"0")+IFERROR(W132/H132,"0")+IFERROR(W133/H133,"0")</f>
        <v>71</v>
      </c>
      <c r="X134" s="350">
        <f>IFERROR(IF(X130="",0,X130),"0")+IFERROR(IF(X131="",0,X131),"0")+IFERROR(IF(X132="",0,X132),"0")+IFERROR(IF(X133="",0,X133),"0")</f>
        <v>1.5442499999999999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589</v>
      </c>
      <c r="W135" s="350">
        <f>IFERROR(SUM(W130:W133),"0")</f>
        <v>596.4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323</v>
      </c>
      <c r="W146" s="349">
        <f t="shared" ref="W146:W154" si="8">IFERROR(IF(V146="",0,CEILING((V146/$H146),1)*$H146),"")</f>
        <v>323.40000000000003</v>
      </c>
      <c r="X146" s="36">
        <f>IFERROR(IF(W146=0,"",ROUNDUP(W146/H146,0)*0.00753),"")</f>
        <v>0.57981000000000005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76.904761904761898</v>
      </c>
      <c r="W155" s="350">
        <f>IFERROR(W146/H146,"0")+IFERROR(W147/H147,"0")+IFERROR(W148/H148,"0")+IFERROR(W149/H149,"0")+IFERROR(W150/H150,"0")+IFERROR(W151/H151,"0")+IFERROR(W152/H152,"0")+IFERROR(W153/H153,"0")+IFERROR(W154/H154,"0")</f>
        <v>77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0.57981000000000005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323</v>
      </c>
      <c r="W156" s="350">
        <f>IFERROR(SUM(W146:W154),"0")</f>
        <v>323.40000000000003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168</v>
      </c>
      <c r="W169" s="349">
        <f>IFERROR(IF(V169="",0,CEILING((V169/$H169),1)*$H169),"")</f>
        <v>172.8</v>
      </c>
      <c r="X169" s="36">
        <f>IFERROR(IF(W169=0,"",ROUNDUP(W169/H169,0)*0.00937),"")</f>
        <v>0.29984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192</v>
      </c>
      <c r="W170" s="349">
        <f>IFERROR(IF(V170="",0,CEILING((V170/$H170),1)*$H170),"")</f>
        <v>194.4</v>
      </c>
      <c r="X170" s="36">
        <f>IFERROR(IF(W170=0,"",ROUNDUP(W170/H170,0)*0.00937),"")</f>
        <v>0.33732000000000001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66.666666666666657</v>
      </c>
      <c r="W173" s="350">
        <f>IFERROR(W169/H169,"0")+IFERROR(W170/H170,"0")+IFERROR(W171/H171,"0")+IFERROR(W172/H172,"0")</f>
        <v>68</v>
      </c>
      <c r="X173" s="350">
        <f>IFERROR(IF(X169="",0,X169),"0")+IFERROR(IF(X170="",0,X170),"0")+IFERROR(IF(X171="",0,X171),"0")+IFERROR(IF(X172="",0,X172),"0")</f>
        <v>0.63715999999999995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360</v>
      </c>
      <c r="W174" s="350">
        <f>IFERROR(SUM(W169:W172),"0")</f>
        <v>367.20000000000005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357</v>
      </c>
      <c r="W180" s="349">
        <f t="shared" si="9"/>
        <v>358.8</v>
      </c>
      <c r="X180" s="36">
        <f>IFERROR(IF(W180=0,"",ROUNDUP(W180/H180,0)*0.02175),"")</f>
        <v>1.0004999999999999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5</v>
      </c>
      <c r="W182" s="349">
        <f t="shared" si="9"/>
        <v>7.1999999999999993</v>
      </c>
      <c r="X182" s="36">
        <f>IFERROR(IF(W182=0,"",ROUNDUP(W182/H182,0)*0.00753),"")</f>
        <v>2.2589999999999999E-2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44</v>
      </c>
      <c r="W184" s="349">
        <f t="shared" si="9"/>
        <v>45.6</v>
      </c>
      <c r="X184" s="36">
        <f>IFERROR(IF(W184=0,"",ROUNDUP(W184/H184,0)*0.00753),"")</f>
        <v>0.14307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118</v>
      </c>
      <c r="W186" s="349">
        <f t="shared" si="9"/>
        <v>120</v>
      </c>
      <c r="X186" s="36">
        <f t="shared" ref="X186:X192" si="10">IFERROR(IF(W186=0,"",ROUNDUP(W186/H186,0)*0.00753),"")</f>
        <v>0.3765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150</v>
      </c>
      <c r="W188" s="349">
        <f t="shared" si="9"/>
        <v>151.19999999999999</v>
      </c>
      <c r="X188" s="36">
        <f t="shared" si="10"/>
        <v>0.47439000000000003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134</v>
      </c>
      <c r="W189" s="349">
        <f t="shared" si="9"/>
        <v>134.4</v>
      </c>
      <c r="X189" s="36">
        <f t="shared" si="10"/>
        <v>0.42168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90</v>
      </c>
      <c r="W191" s="349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71</v>
      </c>
      <c r="W192" s="349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300.76923076923077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305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2.9507699999999999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969</v>
      </c>
      <c r="W194" s="350">
        <f>IFERROR(SUM(W176:W192),"0")</f>
        <v>980.4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196</v>
      </c>
      <c r="W198" s="349">
        <f>IFERROR(IF(V198="",0,CEILING((V198/$H198),1)*$H198),"")</f>
        <v>196.79999999999998</v>
      </c>
      <c r="X198" s="36">
        <f>IFERROR(IF(W198=0,"",ROUNDUP(W198/H198,0)*0.00753),"")</f>
        <v>0.61746000000000001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208</v>
      </c>
      <c r="W199" s="349">
        <f>IFERROR(IF(V199="",0,CEILING((V199/$H199),1)*$H199),"")</f>
        <v>208.79999999999998</v>
      </c>
      <c r="X199" s="36">
        <f>IFERROR(IF(W199=0,"",ROUNDUP(W199/H199,0)*0.00753),"")</f>
        <v>0.65510999999999997</v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168.33333333333334</v>
      </c>
      <c r="W200" s="350">
        <f>IFERROR(W196/H196,"0")+IFERROR(W197/H197,"0")+IFERROR(W198/H198,"0")+IFERROR(W199/H199,"0")</f>
        <v>169</v>
      </c>
      <c r="X200" s="350">
        <f>IFERROR(IF(X196="",0,X196),"0")+IFERROR(IF(X197="",0,X197),"0")+IFERROR(IF(X198="",0,X198),"0")+IFERROR(IF(X199="",0,X199),"0")</f>
        <v>1.27257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404</v>
      </c>
      <c r="W201" s="350">
        <f>IFERROR(SUM(W196:W199),"0")</f>
        <v>405.59999999999997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11</v>
      </c>
      <c r="W221" s="349">
        <f t="shared" si="12"/>
        <v>12</v>
      </c>
      <c r="X221" s="36">
        <f>IFERROR(IF(W221=0,"",ROUNDUP(W221/H221,0)*0.00937),"")</f>
        <v>2.811E-2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2.75</v>
      </c>
      <c r="W224" s="350">
        <f>IFERROR(W218/H218,"0")+IFERROR(W219/H219,"0")+IFERROR(W220/H220,"0")+IFERROR(W221/H221,"0")+IFERROR(W222/H222,"0")+IFERROR(W223/H223,"0")</f>
        <v>3</v>
      </c>
      <c r="X224" s="350">
        <f>IFERROR(IF(X218="",0,X218),"0")+IFERROR(IF(X219="",0,X219),"0")+IFERROR(IF(X220="",0,X220),"0")+IFERROR(IF(X221="",0,X221),"0")+IFERROR(IF(X222="",0,X222),"0")+IFERROR(IF(X223="",0,X223),"0")</f>
        <v>2.811E-2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11</v>
      </c>
      <c r="W225" s="350">
        <f>IFERROR(SUM(W218:W223),"0")</f>
        <v>12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83</v>
      </c>
      <c r="W251" s="349">
        <f>IFERROR(IF(V251="",0,CEILING((V251/$H251),1)*$H251),"")</f>
        <v>84</v>
      </c>
      <c r="X251" s="36">
        <f>IFERROR(IF(W251=0,"",ROUNDUP(W251/H251,0)*0.00753),"")</f>
        <v>0.15060000000000001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19.761904761904763</v>
      </c>
      <c r="W255" s="350">
        <f>IFERROR(W251/H251,"0")+IFERROR(W252/H252,"0")+IFERROR(W253/H253,"0")+IFERROR(W254/H254,"0")</f>
        <v>20</v>
      </c>
      <c r="X255" s="350">
        <f>IFERROR(IF(X251="",0,X251),"0")+IFERROR(IF(X252="",0,X252),"0")+IFERROR(IF(X253="",0,X253),"0")+IFERROR(IF(X254="",0,X254),"0")</f>
        <v>0.15060000000000001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83</v>
      </c>
      <c r="W256" s="350">
        <f>IFERROR(SUM(W251:W254),"0")</f>
        <v>84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331</v>
      </c>
      <c r="W270" s="349">
        <f>IFERROR(IF(V270="",0,CEILING((V270/$H270),1)*$H270),"")</f>
        <v>336</v>
      </c>
      <c r="X270" s="36">
        <f>IFERROR(IF(W270=0,"",ROUNDUP(W270/H270,0)*0.02175),"")</f>
        <v>0.86999999999999988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518</v>
      </c>
      <c r="W271" s="349">
        <f>IFERROR(IF(V271="",0,CEILING((V271/$H271),1)*$H271),"")</f>
        <v>522.6</v>
      </c>
      <c r="X271" s="36">
        <f>IFERROR(IF(W271=0,"",ROUNDUP(W271/H271,0)*0.02175),"")</f>
        <v>1.4572499999999999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50</v>
      </c>
      <c r="W272" s="349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111.76739926739926</v>
      </c>
      <c r="W273" s="350">
        <f>IFERROR(W270/H270,"0")+IFERROR(W271/H271,"0")+IFERROR(W272/H272,"0")</f>
        <v>113</v>
      </c>
      <c r="X273" s="350">
        <f>IFERROR(IF(X270="",0,X270),"0")+IFERROR(IF(X271="",0,X271),"0")+IFERROR(IF(X272="",0,X272),"0")</f>
        <v>2.4577499999999999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899</v>
      </c>
      <c r="W274" s="350">
        <f>IFERROR(SUM(W270:W272),"0")</f>
        <v>909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1594</v>
      </c>
      <c r="W327" s="349">
        <f t="shared" si="17"/>
        <v>1605</v>
      </c>
      <c r="X327" s="36">
        <f>IFERROR(IF(W327=0,"",ROUNDUP(W327/H327,0)*0.02175),"")</f>
        <v>2.3272499999999998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2289</v>
      </c>
      <c r="W328" s="349">
        <f t="shared" si="17"/>
        <v>2295</v>
      </c>
      <c r="X328" s="36">
        <f>IFERROR(IF(W328=0,"",ROUNDUP(W328/H328,0)*0.02175),"")</f>
        <v>3.32775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1211</v>
      </c>
      <c r="W330" s="349">
        <f t="shared" si="17"/>
        <v>1215</v>
      </c>
      <c r="X330" s="36">
        <f>IFERROR(IF(W330=0,"",ROUNDUP(W330/H330,0)*0.02175),"")</f>
        <v>1.7617499999999999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339.6</v>
      </c>
      <c r="W334" s="350">
        <f>IFERROR(W326/H326,"0")+IFERROR(W327/H327,"0")+IFERROR(W328/H328,"0")+IFERROR(W329/H329,"0")+IFERROR(W330/H330,"0")+IFERROR(W331/H331,"0")+IFERROR(W332/H332,"0")+IFERROR(W333/H333,"0")</f>
        <v>341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7.4167499999999995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5094</v>
      </c>
      <c r="W335" s="350">
        <f>IFERROR(SUM(W326:W333),"0")</f>
        <v>5115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1134</v>
      </c>
      <c r="W337" s="349">
        <f>IFERROR(IF(V337="",0,CEILING((V337/$H337),1)*$H337),"")</f>
        <v>1140</v>
      </c>
      <c r="X337" s="36">
        <f>IFERROR(IF(W337=0,"",ROUNDUP(W337/H337,0)*0.02175),"")</f>
        <v>1.6529999999999998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75.599999999999994</v>
      </c>
      <c r="W340" s="350">
        <f>IFERROR(W337/H337,"0")+IFERROR(W338/H338,"0")+IFERROR(W339/H339,"0")</f>
        <v>76</v>
      </c>
      <c r="X340" s="350">
        <f>IFERROR(IF(X337="",0,X337),"0")+IFERROR(IF(X338="",0,X338),"0")+IFERROR(IF(X339="",0,X339),"0")</f>
        <v>1.6529999999999998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1134</v>
      </c>
      <c r="W341" s="350">
        <f>IFERROR(SUM(W337:W339),"0")</f>
        <v>1140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119</v>
      </c>
      <c r="W344" s="349">
        <f>IFERROR(IF(V344="",0,CEILING((V344/$H344),1)*$H344),"")</f>
        <v>124.8</v>
      </c>
      <c r="X344" s="36">
        <f>IFERROR(IF(W344=0,"",ROUNDUP(W344/H344,0)*0.02175),"")</f>
        <v>0.34799999999999998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15.256410256410257</v>
      </c>
      <c r="W345" s="350">
        <f>IFERROR(W343/H343,"0")+IFERROR(W344/H344,"0")</f>
        <v>16</v>
      </c>
      <c r="X345" s="350">
        <f>IFERROR(IF(X343="",0,X343),"0")+IFERROR(IF(X344="",0,X344),"0")</f>
        <v>0.34799999999999998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119</v>
      </c>
      <c r="W346" s="350">
        <f>IFERROR(SUM(W343:W344),"0")</f>
        <v>124.8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92</v>
      </c>
      <c r="W348" s="349">
        <f>IFERROR(IF(V348="",0,CEILING((V348/$H348),1)*$H348),"")</f>
        <v>93.6</v>
      </c>
      <c r="X348" s="36">
        <f>IFERROR(IF(W348=0,"",ROUNDUP(W348/H348,0)*0.02175),"")</f>
        <v>0.26100000000000001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11.794871794871796</v>
      </c>
      <c r="W349" s="350">
        <f>IFERROR(W348/H348,"0")</f>
        <v>12</v>
      </c>
      <c r="X349" s="350">
        <f>IFERROR(IF(X348="",0,X348),"0")</f>
        <v>0.26100000000000001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92</v>
      </c>
      <c r="W350" s="350">
        <f>IFERROR(SUM(W348:W348),"0")</f>
        <v>93.6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699</v>
      </c>
      <c r="W366" s="349">
        <f>IFERROR(IF(V366="",0,CEILING((V366/$H366),1)*$H366),"")</f>
        <v>702</v>
      </c>
      <c r="X366" s="36">
        <f>IFERROR(IF(W366=0,"",ROUNDUP(W366/H366,0)*0.02175),"")</f>
        <v>1.9574999999999998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89.615384615384613</v>
      </c>
      <c r="W370" s="350">
        <f>IFERROR(W366/H366,"0")+IFERROR(W367/H367,"0")+IFERROR(W368/H368,"0")+IFERROR(W369/H369,"0")</f>
        <v>90</v>
      </c>
      <c r="X370" s="350">
        <f>IFERROR(IF(X366="",0,X366),"0")+IFERROR(IF(X367="",0,X367),"0")+IFERROR(IF(X368="",0,X368),"0")+IFERROR(IF(X369="",0,X369),"0")</f>
        <v>1.9574999999999998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699</v>
      </c>
      <c r="W371" s="350">
        <f>IFERROR(SUM(W366:W369),"0")</f>
        <v>702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152</v>
      </c>
      <c r="W384" s="349">
        <f t="shared" ref="W384:W396" si="18">IFERROR(IF(V384="",0,CEILING((V384/$H384),1)*$H384),"")</f>
        <v>155.4</v>
      </c>
      <c r="X384" s="36">
        <f>IFERROR(IF(W384=0,"",ROUNDUP(W384/H384,0)*0.00753),"")</f>
        <v>0.27861000000000002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213</v>
      </c>
      <c r="W386" s="349">
        <f t="shared" si="18"/>
        <v>214.20000000000002</v>
      </c>
      <c r="X386" s="36">
        <f>IFERROR(IF(W386=0,"",ROUNDUP(W386/H386,0)*0.00753),"")</f>
        <v>0.38403000000000004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45</v>
      </c>
      <c r="W395" s="349">
        <f t="shared" si="18"/>
        <v>46.2</v>
      </c>
      <c r="X395" s="36">
        <f t="shared" si="19"/>
        <v>0.11044000000000001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108.33333333333333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110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0.7730800000000001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410</v>
      </c>
      <c r="W398" s="350">
        <f>IFERROR(SUM(W384:W396),"0")</f>
        <v>415.8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509</v>
      </c>
      <c r="W423" s="349">
        <f t="shared" ref="W423:W429" si="20">IFERROR(IF(V423="",0,CEILING((V423/$H423),1)*$H423),"")</f>
        <v>512.4</v>
      </c>
      <c r="X423" s="36">
        <f>IFERROR(IF(W423=0,"",ROUNDUP(W423/H423,0)*0.00753),"")</f>
        <v>0.91866000000000003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121.19047619047619</v>
      </c>
      <c r="W430" s="350">
        <f>IFERROR(W423/H423,"0")+IFERROR(W424/H424,"0")+IFERROR(W425/H425,"0")+IFERROR(W426/H426,"0")+IFERROR(W427/H427,"0")+IFERROR(W428/H428,"0")+IFERROR(W429/H429,"0")</f>
        <v>121.99999999999999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0.91866000000000003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509</v>
      </c>
      <c r="W431" s="350">
        <f>IFERROR(SUM(W423:W429),"0")</f>
        <v>512.4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179</v>
      </c>
      <c r="W449" s="349">
        <f t="shared" si="21"/>
        <v>179.52</v>
      </c>
      <c r="X449" s="36">
        <f t="shared" si="22"/>
        <v>0.40664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197</v>
      </c>
      <c r="W452" s="349">
        <f t="shared" si="21"/>
        <v>200.64000000000001</v>
      </c>
      <c r="X452" s="36">
        <f t="shared" si="22"/>
        <v>0.45448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71.212121212121218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72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0.86112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376</v>
      </c>
      <c r="W460" s="350">
        <f>IFERROR(SUM(W448:W458),"0")</f>
        <v>380.16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343</v>
      </c>
      <c r="W462" s="349">
        <f>IFERROR(IF(V462="",0,CEILING((V462/$H462),1)*$H462),"")</f>
        <v>343.2</v>
      </c>
      <c r="X462" s="36">
        <f>IFERROR(IF(W462=0,"",ROUNDUP(W462/H462,0)*0.01196),"")</f>
        <v>0.77739999999999998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64.962121212121204</v>
      </c>
      <c r="W464" s="350">
        <f>IFERROR(W462/H462,"0")+IFERROR(W463/H463,"0")</f>
        <v>65</v>
      </c>
      <c r="X464" s="350">
        <f>IFERROR(IF(X462="",0,X462),"0")+IFERROR(IF(X463="",0,X463),"0")</f>
        <v>0.77739999999999998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343</v>
      </c>
      <c r="W465" s="350">
        <f>IFERROR(SUM(W462:W463),"0")</f>
        <v>343.2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131</v>
      </c>
      <c r="W468" s="349">
        <f t="shared" si="23"/>
        <v>132</v>
      </c>
      <c r="X468" s="36">
        <f>IFERROR(IF(W468=0,"",ROUNDUP(W468/H468,0)*0.01196),"")</f>
        <v>0.29899999999999999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234</v>
      </c>
      <c r="W469" s="349">
        <f t="shared" si="23"/>
        <v>237.60000000000002</v>
      </c>
      <c r="X469" s="36">
        <f>IFERROR(IF(W469=0,"",ROUNDUP(W469/H469,0)*0.01196),"")</f>
        <v>0.53820000000000001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69.128787878787875</v>
      </c>
      <c r="W473" s="350">
        <f>IFERROR(W467/H467,"0")+IFERROR(W468/H468,"0")+IFERROR(W469/H469,"0")+IFERROR(W470/H470,"0")+IFERROR(W471/H471,"0")+IFERROR(W472/H472,"0")</f>
        <v>70</v>
      </c>
      <c r="X473" s="350">
        <f>IFERROR(IF(X467="",0,X467),"0")+IFERROR(IF(X468="",0,X468),"0")+IFERROR(IF(X469="",0,X469),"0")+IFERROR(IF(X470="",0,X470),"0")+IFERROR(IF(X471="",0,X471),"0")+IFERROR(IF(X472="",0,X472),"0")</f>
        <v>0.83719999999999994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365</v>
      </c>
      <c r="W474" s="350">
        <f>IFERROR(SUM(W467:W472),"0")</f>
        <v>369.6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70</v>
      </c>
      <c r="W477" s="349">
        <f>IFERROR(IF(V477="",0,CEILING((V477/$H477),1)*$H477),"")</f>
        <v>70.2</v>
      </c>
      <c r="X477" s="36">
        <f>IFERROR(IF(W477=0,"",ROUNDUP(W477/H477,0)*0.02175),"")</f>
        <v>0.19574999999999998</v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8.9743589743589745</v>
      </c>
      <c r="W479" s="350">
        <f>IFERROR(W476/H476,"0")+IFERROR(W477/H477,"0")+IFERROR(W478/H478,"0")</f>
        <v>9</v>
      </c>
      <c r="X479" s="350">
        <f>IFERROR(IF(X476="",0,X476),"0")+IFERROR(IF(X477="",0,X477),"0")+IFERROR(IF(X478="",0,X478),"0")</f>
        <v>0.19574999999999998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70</v>
      </c>
      <c r="W480" s="350">
        <f>IFERROR(SUM(W476:W478),"0")</f>
        <v>70.2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86</v>
      </c>
      <c r="W502" s="349">
        <f>IFERROR(IF(V502="",0,CEILING((V502/$H502),1)*$H502),"")</f>
        <v>88.2</v>
      </c>
      <c r="X502" s="36">
        <f>IFERROR(IF(W502=0,"",ROUNDUP(W502/H502,0)*0.00753),"")</f>
        <v>0.15812999999999999</v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72</v>
      </c>
      <c r="W503" s="349">
        <f>IFERROR(IF(V503="",0,CEILING((V503/$H503),1)*$H503),"")</f>
        <v>75.600000000000009</v>
      </c>
      <c r="X503" s="36">
        <f>IFERROR(IF(W503=0,"",ROUNDUP(W503/H503,0)*0.00753),"")</f>
        <v>0.13553999999999999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37.61904761904762</v>
      </c>
      <c r="W506" s="350">
        <f>IFERROR(W502/H502,"0")+IFERROR(W503/H503,"0")+IFERROR(W504/H504,"0")+IFERROR(W505/H505,"0")</f>
        <v>39</v>
      </c>
      <c r="X506" s="350">
        <f>IFERROR(IF(X502="",0,X502),"0")+IFERROR(IF(X503="",0,X503),"0")+IFERROR(IF(X504="",0,X504),"0")+IFERROR(IF(X505="",0,X505),"0")</f>
        <v>0.29366999999999999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158</v>
      </c>
      <c r="W507" s="350">
        <f>IFERROR(SUM(W502:W505),"0")</f>
        <v>163.80000000000001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556</v>
      </c>
      <c r="W509" s="349">
        <f>IFERROR(IF(V509="",0,CEILING((V509/$H509),1)*$H509),"")</f>
        <v>561.6</v>
      </c>
      <c r="X509" s="36">
        <f>IFERROR(IF(W509=0,"",ROUNDUP(W509/H509,0)*0.02175),"")</f>
        <v>1.5659999999999998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71.282051282051285</v>
      </c>
      <c r="W514" s="350">
        <f>IFERROR(W509/H509,"0")+IFERROR(W510/H510,"0")+IFERROR(W511/H511,"0")+IFERROR(W512/H512,"0")+IFERROR(W513/H513,"0")</f>
        <v>72</v>
      </c>
      <c r="X514" s="350">
        <f>IFERROR(IF(X509="",0,X509),"0")+IFERROR(IF(X510="",0,X510),"0")+IFERROR(IF(X511="",0,X511),"0")+IFERROR(IF(X512="",0,X512),"0")+IFERROR(IF(X513="",0,X513),"0")</f>
        <v>1.5659999999999998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556</v>
      </c>
      <c r="W515" s="350">
        <f>IFERROR(SUM(W509:W513),"0")</f>
        <v>561.6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14777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14904.16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15576.018866855367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15710.804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27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16251.018866855367</v>
      </c>
      <c r="W519" s="350">
        <f>GrossWeightTotalR+PalletQtyTotalR*25</f>
        <v>16385.804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2034.5215996965994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2055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30.416399999999992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118.80000000000001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1115.1999999999998</v>
      </c>
      <c r="F526" s="46">
        <f>IFERROR(W130*1,"0")+IFERROR(W131*1,"0")+IFERROR(W132*1,"0")+IFERROR(W133*1,"0")</f>
        <v>596.4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323.40000000000003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1753.2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12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993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6473.4000000000005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702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415.8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512.4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1163.1600000000001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725.40000000000009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