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55053A8-9E16-4FBD-B0C7-1C4D61B4A7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X480" i="1"/>
  <c r="W480" i="1"/>
  <c r="W484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W452" i="1"/>
  <c r="W464" i="1" s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S530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W409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W403" i="1" s="1"/>
  <c r="N389" i="1"/>
  <c r="V387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X375" i="1" s="1"/>
  <c r="W373" i="1"/>
  <c r="N373" i="1"/>
  <c r="W372" i="1"/>
  <c r="X372" i="1" s="1"/>
  <c r="N372" i="1"/>
  <c r="X371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X348" i="1"/>
  <c r="X350" i="1" s="1"/>
  <c r="W348" i="1"/>
  <c r="W350" i="1" s="1"/>
  <c r="N348" i="1"/>
  <c r="V346" i="1"/>
  <c r="V345" i="1"/>
  <c r="X344" i="1"/>
  <c r="W344" i="1"/>
  <c r="N344" i="1"/>
  <c r="W343" i="1"/>
  <c r="X343" i="1" s="1"/>
  <c r="N343" i="1"/>
  <c r="X342" i="1"/>
  <c r="X345" i="1" s="1"/>
  <c r="W342" i="1"/>
  <c r="N342" i="1"/>
  <c r="V340" i="1"/>
  <c r="V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W307" i="1" s="1"/>
  <c r="N305" i="1"/>
  <c r="V303" i="1"/>
  <c r="V302" i="1"/>
  <c r="X301" i="1"/>
  <c r="W301" i="1"/>
  <c r="N301" i="1"/>
  <c r="W300" i="1"/>
  <c r="X300" i="1" s="1"/>
  <c r="N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X268" i="1"/>
  <c r="W268" i="1"/>
  <c r="N268" i="1"/>
  <c r="W267" i="1"/>
  <c r="X267" i="1" s="1"/>
  <c r="N267" i="1"/>
  <c r="X266" i="1"/>
  <c r="W266" i="1"/>
  <c r="X265" i="1"/>
  <c r="W265" i="1"/>
  <c r="N265" i="1"/>
  <c r="W264" i="1"/>
  <c r="X264" i="1" s="1"/>
  <c r="N264" i="1"/>
  <c r="X263" i="1"/>
  <c r="X272" i="1" s="1"/>
  <c r="W263" i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X249" i="1" s="1"/>
  <c r="W235" i="1"/>
  <c r="N235" i="1"/>
  <c r="W234" i="1"/>
  <c r="X234" i="1" s="1"/>
  <c r="N234" i="1"/>
  <c r="X233" i="1"/>
  <c r="W233" i="1"/>
  <c r="N233" i="1"/>
  <c r="V230" i="1"/>
  <c r="V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W230" i="1" s="1"/>
  <c r="N223" i="1"/>
  <c r="V220" i="1"/>
  <c r="V219" i="1"/>
  <c r="W218" i="1"/>
  <c r="X218" i="1" s="1"/>
  <c r="N218" i="1"/>
  <c r="X217" i="1"/>
  <c r="X219" i="1" s="1"/>
  <c r="W217" i="1"/>
  <c r="W219" i="1" s="1"/>
  <c r="N217" i="1"/>
  <c r="V215" i="1"/>
  <c r="V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J530" i="1" s="1"/>
  <c r="N208" i="1"/>
  <c r="V205" i="1"/>
  <c r="V204" i="1"/>
  <c r="W203" i="1"/>
  <c r="X203" i="1" s="1"/>
  <c r="N203" i="1"/>
  <c r="X202" i="1"/>
  <c r="W202" i="1"/>
  <c r="N202" i="1"/>
  <c r="W201" i="1"/>
  <c r="N201" i="1"/>
  <c r="X200" i="1"/>
  <c r="W200" i="1"/>
  <c r="N200" i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X197" i="1" s="1"/>
  <c r="W180" i="1"/>
  <c r="N180" i="1"/>
  <c r="V178" i="1"/>
  <c r="V177" i="1"/>
  <c r="X176" i="1"/>
  <c r="W176" i="1"/>
  <c r="N176" i="1"/>
  <c r="W175" i="1"/>
  <c r="X175" i="1" s="1"/>
  <c r="N175" i="1"/>
  <c r="X174" i="1"/>
  <c r="W174" i="1"/>
  <c r="N174" i="1"/>
  <c r="W173" i="1"/>
  <c r="N173" i="1"/>
  <c r="V171" i="1"/>
  <c r="V170" i="1"/>
  <c r="W169" i="1"/>
  <c r="X169" i="1" s="1"/>
  <c r="N169" i="1"/>
  <c r="X168" i="1"/>
  <c r="X170" i="1" s="1"/>
  <c r="W168" i="1"/>
  <c r="N168" i="1"/>
  <c r="V166" i="1"/>
  <c r="W165" i="1"/>
  <c r="V165" i="1"/>
  <c r="X164" i="1"/>
  <c r="W164" i="1"/>
  <c r="N164" i="1"/>
  <c r="W163" i="1"/>
  <c r="N163" i="1"/>
  <c r="V160" i="1"/>
  <c r="V159" i="1"/>
  <c r="W158" i="1"/>
  <c r="X158" i="1" s="1"/>
  <c r="N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X144" i="1"/>
  <c r="W144" i="1"/>
  <c r="N144" i="1"/>
  <c r="W143" i="1"/>
  <c r="N143" i="1"/>
  <c r="V139" i="1"/>
  <c r="V138" i="1"/>
  <c r="W137" i="1"/>
  <c r="X137" i="1" s="1"/>
  <c r="N137" i="1"/>
  <c r="X136" i="1"/>
  <c r="W136" i="1"/>
  <c r="N136" i="1"/>
  <c r="W135" i="1"/>
  <c r="X135" i="1" s="1"/>
  <c r="N135" i="1"/>
  <c r="X134" i="1"/>
  <c r="W134" i="1"/>
  <c r="N134" i="1"/>
  <c r="W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X124" i="1"/>
  <c r="W124" i="1"/>
  <c r="N124" i="1"/>
  <c r="W123" i="1"/>
  <c r="X123" i="1" s="1"/>
  <c r="N123" i="1"/>
  <c r="X122" i="1"/>
  <c r="W122" i="1"/>
  <c r="W130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X86" i="1" s="1"/>
  <c r="W64" i="1"/>
  <c r="N64" i="1"/>
  <c r="V61" i="1"/>
  <c r="W60" i="1"/>
  <c r="V60" i="1"/>
  <c r="X59" i="1"/>
  <c r="W59" i="1"/>
  <c r="X58" i="1"/>
  <c r="W58" i="1"/>
  <c r="N58" i="1"/>
  <c r="W57" i="1"/>
  <c r="X57" i="1" s="1"/>
  <c r="N57" i="1"/>
  <c r="X56" i="1"/>
  <c r="W56" i="1"/>
  <c r="N56" i="1"/>
  <c r="V53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X28" i="1"/>
  <c r="W28" i="1"/>
  <c r="N28" i="1"/>
  <c r="W27" i="1"/>
  <c r="X27" i="1" s="1"/>
  <c r="N27" i="1"/>
  <c r="X26" i="1"/>
  <c r="X33" i="1" s="1"/>
  <c r="W26" i="1"/>
  <c r="N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4" i="1" l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30" i="1"/>
  <c r="W53" i="1"/>
  <c r="X50" i="1"/>
  <c r="X52" i="1" s="1"/>
  <c r="W86" i="1"/>
  <c r="W129" i="1"/>
  <c r="F530" i="1"/>
  <c r="W138" i="1"/>
  <c r="X133" i="1"/>
  <c r="X138" i="1" s="1"/>
  <c r="W139" i="1"/>
  <c r="W146" i="1"/>
  <c r="X143" i="1"/>
  <c r="X146" i="1" s="1"/>
  <c r="G530" i="1"/>
  <c r="W171" i="1"/>
  <c r="W178" i="1"/>
  <c r="X173" i="1"/>
  <c r="X177" i="1" s="1"/>
  <c r="W177" i="1"/>
  <c r="W197" i="1"/>
  <c r="X201" i="1"/>
  <c r="X204" i="1" s="1"/>
  <c r="W205" i="1"/>
  <c r="V520" i="1"/>
  <c r="W33" i="1"/>
  <c r="W524" i="1" s="1"/>
  <c r="V524" i="1"/>
  <c r="W52" i="1"/>
  <c r="X60" i="1"/>
  <c r="W93" i="1"/>
  <c r="W94" i="1"/>
  <c r="W105" i="1"/>
  <c r="X96" i="1"/>
  <c r="X104" i="1" s="1"/>
  <c r="W104" i="1"/>
  <c r="W120" i="1"/>
  <c r="X107" i="1"/>
  <c r="X119" i="1" s="1"/>
  <c r="W119" i="1"/>
  <c r="X129" i="1"/>
  <c r="W147" i="1"/>
  <c r="H530" i="1"/>
  <c r="W159" i="1"/>
  <c r="X150" i="1"/>
  <c r="X159" i="1" s="1"/>
  <c r="W160" i="1"/>
  <c r="I530" i="1"/>
  <c r="W166" i="1"/>
  <c r="X163" i="1"/>
  <c r="X165" i="1" s="1"/>
  <c r="W170" i="1"/>
  <c r="W198" i="1"/>
  <c r="W204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8" i="1"/>
  <c r="X416" i="1"/>
  <c r="W418" i="1"/>
  <c r="W463" i="1"/>
  <c r="W469" i="1"/>
  <c r="W478" i="1"/>
  <c r="X471" i="1"/>
  <c r="X477" i="1" s="1"/>
  <c r="W477" i="1"/>
  <c r="P530" i="1"/>
  <c r="H9" i="1"/>
  <c r="B530" i="1"/>
  <c r="W522" i="1"/>
  <c r="W521" i="1"/>
  <c r="W24" i="1"/>
  <c r="D530" i="1"/>
  <c r="W61" i="1"/>
  <c r="E530" i="1"/>
  <c r="W87" i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X525" i="1" l="1"/>
  <c r="W520" i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<sst xmlns="http://schemas.openxmlformats.org/spreadsheetml/2006/main" count="2229" uniqueCount="735">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</sst>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04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65</v>
      </c>
      <c r="W50" s="353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6.0185185185185182</v>
      </c>
      <c r="W52" s="354">
        <f>IFERROR(W50/H50,"0")+IFERROR(W51/H51,"0")</f>
        <v>7</v>
      </c>
      <c r="X52" s="354">
        <f>IFERROR(IF(X50="",0,X50),"0")+IFERROR(IF(X51="",0,X51),"0")</f>
        <v>0.15225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65</v>
      </c>
      <c r="W53" s="354">
        <f>IFERROR(SUM(W50:W51),"0")</f>
        <v>75.600000000000009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22</v>
      </c>
      <c r="W68" s="353">
        <f t="shared" si="2"/>
        <v>32.400000000000006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27</v>
      </c>
      <c r="W70" s="353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4.4477513227513228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0.1305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49</v>
      </c>
      <c r="W87" s="354">
        <f>IFERROR(SUM(W64:W85),"0")</f>
        <v>66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91</v>
      </c>
      <c r="W109" s="353">
        <f t="shared" si="6"/>
        <v>92.4</v>
      </c>
      <c r="X109" s="36">
        <f>IFERROR(IF(W109=0,"",ROUNDUP(W109/H109,0)*0.02175),"")</f>
        <v>0.23924999999999999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14</v>
      </c>
      <c r="W110" s="353">
        <f t="shared" si="6"/>
        <v>16.8</v>
      </c>
      <c r="X110" s="36">
        <f>IFERROR(IF(W110=0,"",ROUNDUP(W110/H110,0)*0.02175),"")</f>
        <v>4.3499999999999997E-2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12.499999999999998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13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0.28275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105</v>
      </c>
      <c r="W120" s="354">
        <f>IFERROR(SUM(W107:W118),"0")</f>
        <v>109.2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83</v>
      </c>
      <c r="W125" s="353">
        <f t="shared" si="7"/>
        <v>84</v>
      </c>
      <c r="X125" s="36">
        <f>IFERROR(IF(W125=0,"",ROUNDUP(W125/H125,0)*0.02175),"")</f>
        <v>0.21749999999999997</v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9.8809523809523814</v>
      </c>
      <c r="W129" s="354">
        <f>IFERROR(W122/H122,"0")+IFERROR(W123/H123,"0")+IFERROR(W124/H124,"0")+IFERROR(W125/H125,"0")+IFERROR(W126/H126,"0")+IFERROR(W127/H127,"0")+IFERROR(W128/H128,"0")</f>
        <v>10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0.21749999999999997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83</v>
      </c>
      <c r="W130" s="354">
        <f>IFERROR(SUM(W122:W128),"0")</f>
        <v>84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203</v>
      </c>
      <c r="W135" s="353">
        <f>IFERROR(IF(V135="",0,CEILING((V135/$H135),1)*$H135),"")</f>
        <v>210</v>
      </c>
      <c r="X135" s="36">
        <f>IFERROR(IF(W135=0,"",ROUNDUP(W135/H135,0)*0.02175),"")</f>
        <v>0.54374999999999996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24.166666666666664</v>
      </c>
      <c r="W138" s="354">
        <f>IFERROR(W133/H133,"0")+IFERROR(W134/H134,"0")+IFERROR(W135/H135,"0")+IFERROR(W136/H136,"0")+IFERROR(W137/H137,"0")</f>
        <v>25</v>
      </c>
      <c r="X138" s="354">
        <f>IFERROR(IF(X133="",0,X133),"0")+IFERROR(IF(X134="",0,X134),"0")+IFERROR(IF(X135="",0,X135),"0")+IFERROR(IF(X136="",0,X136),"0")+IFERROR(IF(X137="",0,X137),"0")</f>
        <v>0.54374999999999996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203</v>
      </c>
      <c r="W139" s="354">
        <f>IFERROR(SUM(W133:W137),"0")</f>
        <v>210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145</v>
      </c>
      <c r="W150" s="353">
        <f t="shared" ref="W150:W158" si="8">IFERROR(IF(V150="",0,CEILING((V150/$H150),1)*$H150),"")</f>
        <v>147</v>
      </c>
      <c r="X150" s="36">
        <f>IFERROR(IF(W150=0,"",ROUNDUP(W150/H150,0)*0.00753),"")</f>
        <v>0.26355000000000001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34.523809523809526</v>
      </c>
      <c r="W159" s="354">
        <f>IFERROR(W150/H150,"0")+IFERROR(W151/H151,"0")+IFERROR(W152/H152,"0")+IFERROR(W153/H153,"0")+IFERROR(W154/H154,"0")+IFERROR(W155/H155,"0")+IFERROR(W156/H156,"0")+IFERROR(W157/H157,"0")+IFERROR(W158/H158,"0")</f>
        <v>35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0.26355000000000001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145</v>
      </c>
      <c r="W160" s="354">
        <f>IFERROR(SUM(W150:W158),"0")</f>
        <v>147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66</v>
      </c>
      <c r="W173" s="353">
        <f>IFERROR(IF(V173="",0,CEILING((V173/$H173),1)*$H173),"")</f>
        <v>70.2</v>
      </c>
      <c r="X173" s="36">
        <f>IFERROR(IF(W173=0,"",ROUNDUP(W173/H173,0)*0.00937),"")</f>
        <v>0.12181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84</v>
      </c>
      <c r="W174" s="353">
        <f>IFERROR(IF(V174="",0,CEILING((V174/$H174),1)*$H174),"")</f>
        <v>86.4</v>
      </c>
      <c r="X174" s="36">
        <f>IFERROR(IF(W174=0,"",ROUNDUP(W174/H174,0)*0.00937),"")</f>
        <v>0.14992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27.777777777777779</v>
      </c>
      <c r="W177" s="354">
        <f>IFERROR(W173/H173,"0")+IFERROR(W174/H174,"0")+IFERROR(W175/H175,"0")+IFERROR(W176/H176,"0")</f>
        <v>29</v>
      </c>
      <c r="X177" s="354">
        <f>IFERROR(IF(X173="",0,X173),"0")+IFERROR(IF(X174="",0,X174),"0")+IFERROR(IF(X175="",0,X175),"0")+IFERROR(IF(X176="",0,X176),"0")</f>
        <v>0.27173000000000003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150</v>
      </c>
      <c r="W178" s="354">
        <f>IFERROR(SUM(W173:W176),"0")</f>
        <v>156.60000000000002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51</v>
      </c>
      <c r="W184" s="353">
        <f t="shared" si="9"/>
        <v>54.6</v>
      </c>
      <c r="X184" s="36">
        <f>IFERROR(IF(W184=0,"",ROUNDUP(W184/H184,0)*0.02175),"")</f>
        <v>0.15225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40</v>
      </c>
      <c r="W186" s="353">
        <f t="shared" si="9"/>
        <v>40.799999999999997</v>
      </c>
      <c r="X186" s="36">
        <f>IFERROR(IF(W186=0,"",ROUNDUP(W186/H186,0)*0.00753),"")</f>
        <v>0.12801000000000001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10</v>
      </c>
      <c r="W188" s="353">
        <f t="shared" si="9"/>
        <v>12</v>
      </c>
      <c r="X188" s="36">
        <f>IFERROR(IF(W188=0,"",ROUNDUP(W188/H188,0)*0.00753),"")</f>
        <v>3.7650000000000003E-2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87</v>
      </c>
      <c r="W190" s="353">
        <f t="shared" si="9"/>
        <v>88.8</v>
      </c>
      <c r="X190" s="36">
        <f t="shared" ref="X190:X196" si="10">IFERROR(IF(W190=0,"",ROUNDUP(W190/H190,0)*0.00753),"")</f>
        <v>0.27861000000000002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63</v>
      </c>
      <c r="W192" s="353">
        <f t="shared" si="9"/>
        <v>64.8</v>
      </c>
      <c r="X192" s="36">
        <f t="shared" si="10"/>
        <v>0.20331000000000002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76</v>
      </c>
      <c r="W193" s="353">
        <f t="shared" si="9"/>
        <v>76.8</v>
      </c>
      <c r="X193" s="36">
        <f t="shared" si="10"/>
        <v>0.24096000000000001</v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97</v>
      </c>
      <c r="W195" s="353">
        <f t="shared" si="9"/>
        <v>98.399999999999991</v>
      </c>
      <c r="X195" s="36">
        <f t="shared" si="10"/>
        <v>0.30873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25</v>
      </c>
      <c r="W196" s="353">
        <f t="shared" si="9"/>
        <v>26.4</v>
      </c>
      <c r="X196" s="36">
        <f t="shared" si="10"/>
        <v>8.2830000000000001E-2</v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172.37179487179489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177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1.43235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449</v>
      </c>
      <c r="W198" s="354">
        <f>IFERROR(SUM(W180:W196),"0")</f>
        <v>462.59999999999997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16</v>
      </c>
      <c r="W202" s="353">
        <f>IFERROR(IF(V202="",0,CEILING((V202/$H202),1)*$H202),"")</f>
        <v>16.8</v>
      </c>
      <c r="X202" s="36">
        <f>IFERROR(IF(W202=0,"",ROUNDUP(W202/H202,0)*0.00753),"")</f>
        <v>5.271E-2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18</v>
      </c>
      <c r="W203" s="353">
        <f>IFERROR(IF(V203="",0,CEILING((V203/$H203),1)*$H203),"")</f>
        <v>19.2</v>
      </c>
      <c r="X203" s="36">
        <f>IFERROR(IF(W203=0,"",ROUNDUP(W203/H203,0)*0.00753),"")</f>
        <v>6.0240000000000002E-2</v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14.166666666666668</v>
      </c>
      <c r="W204" s="354">
        <f>IFERROR(W200/H200,"0")+IFERROR(W201/H201,"0")+IFERROR(W202/H202,"0")+IFERROR(W203/H203,"0")</f>
        <v>15</v>
      </c>
      <c r="X204" s="354">
        <f>IFERROR(IF(X200="",0,X200),"0")+IFERROR(IF(X201="",0,X201),"0")+IFERROR(IF(X202="",0,X202),"0")+IFERROR(IF(X203="",0,X203),"0")</f>
        <v>0.11294999999999999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34</v>
      </c>
      <c r="W205" s="354">
        <f>IFERROR(SUM(W200:W203),"0")</f>
        <v>36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8</v>
      </c>
      <c r="W226" s="353">
        <f t="shared" si="12"/>
        <v>8</v>
      </c>
      <c r="X226" s="36">
        <f>IFERROR(IF(W226=0,"",ROUNDUP(W226/H226,0)*0.00937),"")</f>
        <v>1.874E-2</v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2</v>
      </c>
      <c r="W229" s="354">
        <f>IFERROR(W223/H223,"0")+IFERROR(W224/H224,"0")+IFERROR(W225/H225,"0")+IFERROR(W226/H226,"0")+IFERROR(W227/H227,"0")+IFERROR(W228/H228,"0")</f>
        <v>2</v>
      </c>
      <c r="X229" s="354">
        <f>IFERROR(IF(X223="",0,X223),"0")+IFERROR(IF(X224="",0,X224),"0")+IFERROR(IF(X225="",0,X225),"0")+IFERROR(IF(X226="",0,X226),"0")+IFERROR(IF(X227="",0,X227),"0")+IFERROR(IF(X228="",0,X228),"0")</f>
        <v>1.874E-2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8</v>
      </c>
      <c r="W230" s="354">
        <f>IFERROR(SUM(W223:W228),"0")</f>
        <v>8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128</v>
      </c>
      <c r="W256" s="353">
        <f>IFERROR(IF(V256="",0,CEILING((V256/$H256),1)*$H256),"")</f>
        <v>130.20000000000002</v>
      </c>
      <c r="X256" s="36">
        <f>IFERROR(IF(W256=0,"",ROUNDUP(W256/H256,0)*0.00753),"")</f>
        <v>0.23343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30.476190476190474</v>
      </c>
      <c r="W260" s="354">
        <f>IFERROR(W256/H256,"0")+IFERROR(W257/H257,"0")+IFERROR(W258/H258,"0")+IFERROR(W259/H259,"0")</f>
        <v>31.000000000000004</v>
      </c>
      <c r="X260" s="354">
        <f>IFERROR(IF(X256="",0,X256),"0")+IFERROR(IF(X257="",0,X257),"0")+IFERROR(IF(X258="",0,X258),"0")+IFERROR(IF(X259="",0,X259),"0")</f>
        <v>0.23343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128</v>
      </c>
      <c r="W261" s="354">
        <f>IFERROR(SUM(W256:W259),"0")</f>
        <v>130.20000000000002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123</v>
      </c>
      <c r="W275" s="353">
        <f>IFERROR(IF(V275="",0,CEILING((V275/$H275),1)*$H275),"")</f>
        <v>126</v>
      </c>
      <c r="X275" s="36">
        <f>IFERROR(IF(W275=0,"",ROUNDUP(W275/H275,0)*0.02175),"")</f>
        <v>0.32624999999999998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417</v>
      </c>
      <c r="W276" s="353">
        <f>IFERROR(IF(V276="",0,CEILING((V276/$H276),1)*$H276),"")</f>
        <v>421.2</v>
      </c>
      <c r="X276" s="36">
        <f>IFERROR(IF(W276=0,"",ROUNDUP(W276/H276,0)*0.02175),"")</f>
        <v>1.1744999999999999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57</v>
      </c>
      <c r="W277" s="353">
        <f>IFERROR(IF(V277="",0,CEILING((V277/$H277),1)*$H277),"")</f>
        <v>58.800000000000004</v>
      </c>
      <c r="X277" s="36">
        <f>IFERROR(IF(W277=0,"",ROUNDUP(W277/H277,0)*0.02175),"")</f>
        <v>0.15225</v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74.890109890109898</v>
      </c>
      <c r="W278" s="354">
        <f>IFERROR(W275/H275,"0")+IFERROR(W276/H276,"0")+IFERROR(W277/H277,"0")</f>
        <v>76</v>
      </c>
      <c r="X278" s="354">
        <f>IFERROR(IF(X275="",0,X275),"0")+IFERROR(IF(X276="",0,X276),"0")+IFERROR(IF(X277="",0,X277),"0")</f>
        <v>1.6529999999999998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597</v>
      </c>
      <c r="W279" s="354">
        <f>IFERROR(SUM(W275:W277),"0")</f>
        <v>606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1011</v>
      </c>
      <c r="W332" s="353">
        <f t="shared" si="17"/>
        <v>1020</v>
      </c>
      <c r="X332" s="36">
        <f>IFERROR(IF(W332=0,"",ROUNDUP(W332/H332,0)*0.02175),"")</f>
        <v>1.4789999999999999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791</v>
      </c>
      <c r="W334" s="353">
        <f t="shared" si="17"/>
        <v>795</v>
      </c>
      <c r="X334" s="36">
        <f>IFERROR(IF(W334=0,"",ROUNDUP(W334/H334,0)*0.02175),"")</f>
        <v>1.1527499999999999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417</v>
      </c>
      <c r="W336" s="353">
        <f t="shared" si="17"/>
        <v>420</v>
      </c>
      <c r="X336" s="36">
        <f>IFERROR(IF(W336=0,"",ROUNDUP(W336/H336,0)*0.02175),"")</f>
        <v>0.60899999999999999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147.93333333333334</v>
      </c>
      <c r="W339" s="354">
        <f>IFERROR(W331/H331,"0")+IFERROR(W332/H332,"0")+IFERROR(W333/H333,"0")+IFERROR(W334/H334,"0")+IFERROR(W335/H335,"0")+IFERROR(W336/H336,"0")+IFERROR(W337/H337,"0")+IFERROR(W338/H338,"0")</f>
        <v>149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3.2407499999999998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2219</v>
      </c>
      <c r="W340" s="354">
        <f>IFERROR(SUM(W331:W338),"0")</f>
        <v>2235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794</v>
      </c>
      <c r="W342" s="353">
        <f>IFERROR(IF(V342="",0,CEILING((V342/$H342),1)*$H342),"")</f>
        <v>795</v>
      </c>
      <c r="X342" s="36">
        <f>IFERROR(IF(W342=0,"",ROUNDUP(W342/H342,0)*0.02175),"")</f>
        <v>1.1527499999999999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52.93333333333333</v>
      </c>
      <c r="W345" s="354">
        <f>IFERROR(W342/H342,"0")+IFERROR(W343/H343,"0")+IFERROR(W344/H344,"0")</f>
        <v>53</v>
      </c>
      <c r="X345" s="354">
        <f>IFERROR(IF(X342="",0,X342),"0")+IFERROR(IF(X343="",0,X343),"0")+IFERROR(IF(X344="",0,X344),"0")</f>
        <v>1.1527499999999999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794</v>
      </c>
      <c r="W346" s="354">
        <f>IFERROR(SUM(W342:W344),"0")</f>
        <v>795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81</v>
      </c>
      <c r="W349" s="353">
        <f>IFERROR(IF(V349="",0,CEILING((V349/$H349),1)*$H349),"")</f>
        <v>85.8</v>
      </c>
      <c r="X349" s="36">
        <f>IFERROR(IF(W349=0,"",ROUNDUP(W349/H349,0)*0.02175),"")</f>
        <v>0.23924999999999999</v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10.384615384615385</v>
      </c>
      <c r="W350" s="354">
        <f>IFERROR(W348/H348,"0")+IFERROR(W349/H349,"0")</f>
        <v>11</v>
      </c>
      <c r="X350" s="354">
        <f>IFERROR(IF(X348="",0,X348),"0")+IFERROR(IF(X349="",0,X349),"0")</f>
        <v>0.23924999999999999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81</v>
      </c>
      <c r="W351" s="354">
        <f>IFERROR(SUM(W348:W349),"0")</f>
        <v>85.8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207</v>
      </c>
      <c r="W371" s="353">
        <f>IFERROR(IF(V371="",0,CEILING((V371/$H371),1)*$H371),"")</f>
        <v>210.6</v>
      </c>
      <c r="X371" s="36">
        <f>IFERROR(IF(W371=0,"",ROUNDUP(W371/H371,0)*0.02175),"")</f>
        <v>0.58724999999999994</v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26.53846153846154</v>
      </c>
      <c r="W375" s="354">
        <f>IFERROR(W371/H371,"0")+IFERROR(W372/H372,"0")+IFERROR(W373/H373,"0")+IFERROR(W374/H374,"0")</f>
        <v>27</v>
      </c>
      <c r="X375" s="354">
        <f>IFERROR(IF(X371="",0,X371),"0")+IFERROR(IF(X372="",0,X372),"0")+IFERROR(IF(X373="",0,X373),"0")+IFERROR(IF(X374="",0,X374),"0")</f>
        <v>0.58724999999999994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207</v>
      </c>
      <c r="W376" s="354">
        <f>IFERROR(SUM(W371:W374),"0")</f>
        <v>210.6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18</v>
      </c>
      <c r="W389" s="353">
        <f t="shared" ref="W389:W401" si="18">IFERROR(IF(V389="",0,CEILING((V389/$H389),1)*$H389),"")</f>
        <v>21</v>
      </c>
      <c r="X389" s="36">
        <f>IFERROR(IF(W389=0,"",ROUNDUP(W389/H389,0)*0.00753),"")</f>
        <v>3.7650000000000003E-2</v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138</v>
      </c>
      <c r="W391" s="353">
        <f t="shared" si="18"/>
        <v>138.6</v>
      </c>
      <c r="X391" s="36">
        <f>IFERROR(IF(W391=0,"",ROUNDUP(W391/H391,0)*0.00753),"")</f>
        <v>0.24849000000000002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8</v>
      </c>
      <c r="W400" s="353">
        <f t="shared" si="18"/>
        <v>8.4</v>
      </c>
      <c r="X400" s="36">
        <f t="shared" si="19"/>
        <v>2.0080000000000001E-2</v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40.952380952380949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42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0.30621999999999999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164</v>
      </c>
      <c r="W403" s="354">
        <f>IFERROR(SUM(W389:W401),"0")</f>
        <v>168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194</v>
      </c>
      <c r="W427" s="353">
        <f t="shared" ref="W427:W433" si="20">IFERROR(IF(V427="",0,CEILING((V427/$H427),1)*$H427),"")</f>
        <v>197.4</v>
      </c>
      <c r="X427" s="36">
        <f>IFERROR(IF(W427=0,"",ROUNDUP(W427/H427,0)*0.00753),"")</f>
        <v>0.35391</v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46.19047619047619</v>
      </c>
      <c r="W434" s="354">
        <f>IFERROR(W427/H427,"0")+IFERROR(W428/H428,"0")+IFERROR(W429/H429,"0")+IFERROR(W430/H430,"0")+IFERROR(W431/H431,"0")+IFERROR(W432/H432,"0")+IFERROR(W433/H433,"0")</f>
        <v>47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0.35391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194</v>
      </c>
      <c r="W435" s="354">
        <f>IFERROR(SUM(W427:W433),"0")</f>
        <v>197.4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90</v>
      </c>
      <c r="W453" s="353">
        <f t="shared" si="21"/>
        <v>95.04</v>
      </c>
      <c r="X453" s="36">
        <f t="shared" si="22"/>
        <v>0.21528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76</v>
      </c>
      <c r="W456" s="353">
        <f t="shared" si="21"/>
        <v>79.2</v>
      </c>
      <c r="X456" s="36">
        <f t="shared" si="22"/>
        <v>0.1794</v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31.439393939393938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33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0.39468000000000003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166</v>
      </c>
      <c r="W464" s="354">
        <f>IFERROR(SUM(W452:W462),"0")</f>
        <v>174.24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82</v>
      </c>
      <c r="W466" s="353">
        <f>IFERROR(IF(V466="",0,CEILING((V466/$H466),1)*$H466),"")</f>
        <v>84.48</v>
      </c>
      <c r="X466" s="36">
        <f>IFERROR(IF(W466=0,"",ROUNDUP(W466/H466,0)*0.01196),"")</f>
        <v>0.19136</v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15.530303030303029</v>
      </c>
      <c r="W468" s="354">
        <f>IFERROR(W466/H466,"0")+IFERROR(W467/H467,"0")</f>
        <v>16</v>
      </c>
      <c r="X468" s="354">
        <f>IFERROR(IF(X466="",0,X466),"0")+IFERROR(IF(X467="",0,X467),"0")</f>
        <v>0.19136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82</v>
      </c>
      <c r="W469" s="354">
        <f>IFERROR(SUM(W466:W467),"0")</f>
        <v>84.48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19</v>
      </c>
      <c r="W471" s="353">
        <f t="shared" ref="W471:W476" si="23">IFERROR(IF(V471="",0,CEILING((V471/$H471),1)*$H471),"")</f>
        <v>21.12</v>
      </c>
      <c r="X471" s="36">
        <f>IFERROR(IF(W471=0,"",ROUNDUP(W471/H471,0)*0.01196),"")</f>
        <v>4.7840000000000001E-2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131</v>
      </c>
      <c r="W472" s="353">
        <f t="shared" si="23"/>
        <v>132</v>
      </c>
      <c r="X472" s="36">
        <f>IFERROR(IF(W472=0,"",ROUNDUP(W472/H472,0)*0.01196),"")</f>
        <v>0.29899999999999999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63</v>
      </c>
      <c r="W473" s="353">
        <f t="shared" si="23"/>
        <v>63.36</v>
      </c>
      <c r="X473" s="36">
        <f>IFERROR(IF(W473=0,"",ROUNDUP(W473/H473,0)*0.01196),"")</f>
        <v>0.14352000000000001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40.340909090909086</v>
      </c>
      <c r="W477" s="354">
        <f>IFERROR(W471/H471,"0")+IFERROR(W472/H472,"0")+IFERROR(W473/H473,"0")+IFERROR(W474/H474,"0")+IFERROR(W475/H475,"0")+IFERROR(W476/H476,"0")</f>
        <v>41</v>
      </c>
      <c r="X477" s="354">
        <f>IFERROR(IF(X471="",0,X471),"0")+IFERROR(IF(X472="",0,X472),"0")+IFERROR(IF(X473="",0,X473),"0")+IFERROR(IF(X474="",0,X474),"0")+IFERROR(IF(X475="",0,X475),"0")+IFERROR(IF(X476="",0,X476),"0")</f>
        <v>0.49036000000000002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213</v>
      </c>
      <c r="W478" s="354">
        <f>IFERROR(SUM(W471:W476),"0")</f>
        <v>216.48000000000002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29</v>
      </c>
      <c r="W506" s="353">
        <f>IFERROR(IF(V506="",0,CEILING((V506/$H506),1)*$H506),"")</f>
        <v>29.400000000000002</v>
      </c>
      <c r="X506" s="36">
        <f>IFERROR(IF(W506=0,"",ROUNDUP(W506/H506,0)*0.00753),"")</f>
        <v>5.271E-2</v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6.9047619047619042</v>
      </c>
      <c r="W510" s="354">
        <f>IFERROR(W506/H506,"0")+IFERROR(W507/H507,"0")+IFERROR(W508/H508,"0")+IFERROR(W509/H509,"0")</f>
        <v>7</v>
      </c>
      <c r="X510" s="354">
        <f>IFERROR(IF(X506="",0,X506),"0")+IFERROR(IF(X507="",0,X507),"0")+IFERROR(IF(X508="",0,X508),"0")+IFERROR(IF(X509="",0,X509),"0")</f>
        <v>5.271E-2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29</v>
      </c>
      <c r="W511" s="354">
        <f>IFERROR(SUM(W506:W509),"0")</f>
        <v>29.400000000000002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60</v>
      </c>
      <c r="W513" s="353">
        <f>IFERROR(IF(V513="",0,CEILING((V513/$H513),1)*$H513),"")</f>
        <v>62.4</v>
      </c>
      <c r="X513" s="36">
        <f>IFERROR(IF(W513=0,"",ROUNDUP(W513/H513,0)*0.02175),"")</f>
        <v>0.17399999999999999</v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7.6923076923076925</v>
      </c>
      <c r="W518" s="354">
        <f>IFERROR(W513/H513,"0")+IFERROR(W514/H514,"0")+IFERROR(W515/H515,"0")+IFERROR(W516/H516,"0")+IFERROR(W517/H517,"0")</f>
        <v>8</v>
      </c>
      <c r="X518" s="354">
        <f>IFERROR(IF(X513="",0,X513),"0")+IFERROR(IF(X514="",0,X514),"0")+IFERROR(IF(X515="",0,X515),"0")+IFERROR(IF(X516="",0,X516),"0")+IFERROR(IF(X517="",0,X517),"0")</f>
        <v>0.17399999999999999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60</v>
      </c>
      <c r="W519" s="354">
        <f>IFERROR(SUM(W513:W517),"0")</f>
        <v>62.4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6225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6349.9999999999982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6549.1137522477538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6681.59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11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11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6824.1137522477538</v>
      </c>
      <c r="W523" s="354">
        <f>GrossWeightTotalR+PalletQtyTotalR*25</f>
        <v>6956.59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840.06051448551443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860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12.495739999999998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75.600000000000009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259.20000000000005</v>
      </c>
      <c r="F530" s="46">
        <f>IFERROR(W133*1,"0")+IFERROR(W134*1,"0")+IFERROR(W135*1,"0")+IFERROR(W136*1,"0")+IFERROR(W137*1,"0")</f>
        <v>210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147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655.20000000000005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8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736.2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0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3115.8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210.6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168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197.4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475.20000000000005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91.8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2024-04-12T08:40:19Z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