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12209AC-2457-41E8-BAC3-2E5D81265C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W350" i="1" s="1"/>
  <c r="N348" i="1"/>
  <c r="V346" i="1"/>
  <c r="V345" i="1"/>
  <c r="X344" i="1"/>
  <c r="W344" i="1"/>
  <c r="N344" i="1"/>
  <c r="W343" i="1"/>
  <c r="X343" i="1" s="1"/>
  <c r="N343" i="1"/>
  <c r="X342" i="1"/>
  <c r="X345" i="1" s="1"/>
  <c r="W342" i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W307" i="1" s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W265" i="1"/>
  <c r="N265" i="1"/>
  <c r="W264" i="1"/>
  <c r="X264" i="1" s="1"/>
  <c r="N264" i="1"/>
  <c r="X263" i="1"/>
  <c r="X272" i="1" s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X249" i="1" s="1"/>
  <c r="W235" i="1"/>
  <c r="N235" i="1"/>
  <c r="W234" i="1"/>
  <c r="X234" i="1" s="1"/>
  <c r="N234" i="1"/>
  <c r="X233" i="1"/>
  <c r="W233" i="1"/>
  <c r="N233" i="1"/>
  <c r="V230" i="1"/>
  <c r="V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W230" i="1" s="1"/>
  <c r="N223" i="1"/>
  <c r="V220" i="1"/>
  <c r="V219" i="1"/>
  <c r="W218" i="1"/>
  <c r="X218" i="1" s="1"/>
  <c r="N218" i="1"/>
  <c r="X217" i="1"/>
  <c r="X219" i="1" s="1"/>
  <c r="W217" i="1"/>
  <c r="W219" i="1" s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J530" i="1" s="1"/>
  <c r="N208" i="1"/>
  <c r="V205" i="1"/>
  <c r="V204" i="1"/>
  <c r="W203" i="1"/>
  <c r="X203" i="1" s="1"/>
  <c r="N203" i="1"/>
  <c r="X202" i="1"/>
  <c r="W202" i="1"/>
  <c r="N202" i="1"/>
  <c r="W201" i="1"/>
  <c r="N201" i="1"/>
  <c r="X200" i="1"/>
  <c r="W200" i="1"/>
  <c r="N200" i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X197" i="1" s="1"/>
  <c r="W180" i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N173" i="1"/>
  <c r="V171" i="1"/>
  <c r="V170" i="1"/>
  <c r="W169" i="1"/>
  <c r="X169" i="1" s="1"/>
  <c r="N169" i="1"/>
  <c r="X168" i="1"/>
  <c r="X170" i="1" s="1"/>
  <c r="W168" i="1"/>
  <c r="N168" i="1"/>
  <c r="V166" i="1"/>
  <c r="W165" i="1"/>
  <c r="V165" i="1"/>
  <c r="X164" i="1"/>
  <c r="W164" i="1"/>
  <c r="N164" i="1"/>
  <c r="W163" i="1"/>
  <c r="N163" i="1"/>
  <c r="V160" i="1"/>
  <c r="V159" i="1"/>
  <c r="W158" i="1"/>
  <c r="X158" i="1" s="1"/>
  <c r="N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X144" i="1"/>
  <c r="W144" i="1"/>
  <c r="N144" i="1"/>
  <c r="W143" i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X134" i="1"/>
  <c r="W134" i="1"/>
  <c r="N134" i="1"/>
  <c r="W133" i="1"/>
  <c r="V130" i="1"/>
  <c r="W129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N124" i="1"/>
  <c r="W123" i="1"/>
  <c r="X123" i="1" s="1"/>
  <c r="N123" i="1"/>
  <c r="X122" i="1"/>
  <c r="W122" i="1"/>
  <c r="W130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6" i="1" s="1"/>
  <c r="W64" i="1"/>
  <c r="N64" i="1"/>
  <c r="V61" i="1"/>
  <c r="W60" i="1"/>
  <c r="V60" i="1"/>
  <c r="X59" i="1"/>
  <c r="W59" i="1"/>
  <c r="X58" i="1"/>
  <c r="W58" i="1"/>
  <c r="N58" i="1"/>
  <c r="W57" i="1"/>
  <c r="X57" i="1" s="1"/>
  <c r="N57" i="1"/>
  <c r="X56" i="1"/>
  <c r="W56" i="1"/>
  <c r="N56" i="1"/>
  <c r="V53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X28" i="1"/>
  <c r="W28" i="1"/>
  <c r="N28" i="1"/>
  <c r="W27" i="1"/>
  <c r="X27" i="1" s="1"/>
  <c r="N27" i="1"/>
  <c r="X26" i="1"/>
  <c r="X33" i="1" s="1"/>
  <c r="W26" i="1"/>
  <c r="N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7" i="1" l="1"/>
  <c r="X36" i="1"/>
  <c r="X37" i="1" s="1"/>
  <c r="X525" i="1" s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86" i="1"/>
  <c r="F530" i="1"/>
  <c r="W138" i="1"/>
  <c r="X133" i="1"/>
  <c r="X138" i="1" s="1"/>
  <c r="W139" i="1"/>
  <c r="W146" i="1"/>
  <c r="X143" i="1"/>
  <c r="X146" i="1" s="1"/>
  <c r="G530" i="1"/>
  <c r="W171" i="1"/>
  <c r="W178" i="1"/>
  <c r="X173" i="1"/>
  <c r="X177" i="1" s="1"/>
  <c r="W177" i="1"/>
  <c r="W197" i="1"/>
  <c r="X201" i="1"/>
  <c r="X204" i="1" s="1"/>
  <c r="W205" i="1"/>
  <c r="V520" i="1"/>
  <c r="W33" i="1"/>
  <c r="V524" i="1"/>
  <c r="W52" i="1"/>
  <c r="X60" i="1"/>
  <c r="W93" i="1"/>
  <c r="W94" i="1"/>
  <c r="W105" i="1"/>
  <c r="X96" i="1"/>
  <c r="X104" i="1" s="1"/>
  <c r="W104" i="1"/>
  <c r="W120" i="1"/>
  <c r="X107" i="1"/>
  <c r="X119" i="1" s="1"/>
  <c r="W119" i="1"/>
  <c r="X129" i="1"/>
  <c r="W147" i="1"/>
  <c r="H530" i="1"/>
  <c r="W159" i="1"/>
  <c r="X150" i="1"/>
  <c r="X159" i="1" s="1"/>
  <c r="W160" i="1"/>
  <c r="I530" i="1"/>
  <c r="W166" i="1"/>
  <c r="X163" i="1"/>
  <c r="X165" i="1" s="1"/>
  <c r="W170" i="1"/>
  <c r="W198" i="1"/>
  <c r="W204" i="1"/>
  <c r="W34" i="1"/>
  <c r="W38" i="1"/>
  <c r="W214" i="1"/>
  <c r="W524" i="1" s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0" i="1" l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<sst xmlns="http://schemas.openxmlformats.org/spreadsheetml/2006/main" count="2229" uniqueCount="735">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</sst>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12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8</v>
      </c>
      <c r="W84" s="353">
        <f t="shared" si="2"/>
        <v>9</v>
      </c>
      <c r="X84" s="36">
        <f>IFERROR(IF(W84=0,"",ROUNDUP(W84/H84,0)*0.00937),"")</f>
        <v>1.874E-2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1.7777777777777777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1.874E-2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8</v>
      </c>
      <c r="W87" s="354">
        <f>IFERROR(SUM(W64:W85),"0")</f>
        <v>9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19</v>
      </c>
      <c r="W114" s="353">
        <f t="shared" si="6"/>
        <v>21.6</v>
      </c>
      <c r="X114" s="36">
        <f>IFERROR(IF(W114=0,"",ROUNDUP(W114/H114,0)*0.00753),"")</f>
        <v>6.0240000000000002E-2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7.0370370370370363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6.0240000000000002E-2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19</v>
      </c>
      <c r="W120" s="354">
        <f>IFERROR(SUM(W107:W118),"0")</f>
        <v>21.6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90</v>
      </c>
      <c r="W135" s="353">
        <f>IFERROR(IF(V135="",0,CEILING((V135/$H135),1)*$H135),"")</f>
        <v>92.4</v>
      </c>
      <c r="X135" s="36">
        <f>IFERROR(IF(W135=0,"",ROUNDUP(W135/H135,0)*0.02175),"")</f>
        <v>0.23924999999999999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36</v>
      </c>
      <c r="W137" s="353">
        <f>IFERROR(IF(V137="",0,CEILING((V137/$H137),1)*$H137),"")</f>
        <v>37.800000000000004</v>
      </c>
      <c r="X137" s="36">
        <f>IFERROR(IF(W137=0,"",ROUNDUP(W137/H137,0)*0.00753),"")</f>
        <v>0.10542</v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24.047619047619044</v>
      </c>
      <c r="W138" s="354">
        <f>IFERROR(W133/H133,"0")+IFERROR(W134/H134,"0")+IFERROR(W135/H135,"0")+IFERROR(W136/H136,"0")+IFERROR(W137/H137,"0")</f>
        <v>25</v>
      </c>
      <c r="X138" s="354">
        <f>IFERROR(IF(X133="",0,X133),"0")+IFERROR(IF(X134="",0,X134),"0")+IFERROR(IF(X135="",0,X135),"0")+IFERROR(IF(X136="",0,X136),"0")+IFERROR(IF(X137="",0,X137),"0")</f>
        <v>0.34466999999999998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126</v>
      </c>
      <c r="W139" s="354">
        <f>IFERROR(SUM(W133:W137),"0")</f>
        <v>130.20000000000002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11</v>
      </c>
      <c r="W150" s="353">
        <f t="shared" ref="W150:W158" si="8">IFERROR(IF(V150="",0,CEILING((V150/$H150),1)*$H150),"")</f>
        <v>12.600000000000001</v>
      </c>
      <c r="X150" s="36">
        <f>IFERROR(IF(W150=0,"",ROUNDUP(W150/H150,0)*0.00753),"")</f>
        <v>2.2589999999999999E-2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2.6190476190476191</v>
      </c>
      <c r="W159" s="354">
        <f>IFERROR(W150/H150,"0")+IFERROR(W151/H151,"0")+IFERROR(W152/H152,"0")+IFERROR(W153/H153,"0")+IFERROR(W154/H154,"0")+IFERROR(W155/H155,"0")+IFERROR(W156/H156,"0")+IFERROR(W157/H157,"0")+IFERROR(W158/H158,"0")</f>
        <v>3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2.2589999999999999E-2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11</v>
      </c>
      <c r="W160" s="354">
        <f>IFERROR(SUM(W150:W158),"0")</f>
        <v>12.600000000000001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17</v>
      </c>
      <c r="W184" s="353">
        <f t="shared" si="9"/>
        <v>23.4</v>
      </c>
      <c r="X184" s="36">
        <f>IFERROR(IF(W184=0,"",ROUNDUP(W184/H184,0)*0.02175),"")</f>
        <v>6.5250000000000002E-2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82</v>
      </c>
      <c r="W188" s="353">
        <f t="shared" si="9"/>
        <v>84</v>
      </c>
      <c r="X188" s="36">
        <f>IFERROR(IF(W188=0,"",ROUNDUP(W188/H188,0)*0.00753),"")</f>
        <v>0.26355000000000001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84</v>
      </c>
      <c r="W190" s="353">
        <f t="shared" si="9"/>
        <v>84</v>
      </c>
      <c r="X190" s="36">
        <f t="shared" ref="X190:X196" si="10">IFERROR(IF(W190=0,"",ROUNDUP(W190/H190,0)*0.00753),"")</f>
        <v>0.26355000000000001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91</v>
      </c>
      <c r="W192" s="353">
        <f t="shared" si="9"/>
        <v>91.2</v>
      </c>
      <c r="X192" s="36">
        <f t="shared" si="10"/>
        <v>0.28614000000000001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86</v>
      </c>
      <c r="W193" s="353">
        <f t="shared" si="9"/>
        <v>86.399999999999991</v>
      </c>
      <c r="X193" s="36">
        <f t="shared" si="10"/>
        <v>0.27107999999999999</v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55</v>
      </c>
      <c r="W195" s="353">
        <f t="shared" si="9"/>
        <v>55.199999999999996</v>
      </c>
      <c r="X195" s="36">
        <f t="shared" si="10"/>
        <v>0.17319000000000001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19</v>
      </c>
      <c r="W196" s="353">
        <f t="shared" si="9"/>
        <v>19.2</v>
      </c>
      <c r="X196" s="36">
        <f t="shared" si="10"/>
        <v>6.0240000000000002E-2</v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175.92948717948718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178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1.383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434</v>
      </c>
      <c r="W198" s="354">
        <f>IFERROR(SUM(W180:W196),"0")</f>
        <v>443.4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7</v>
      </c>
      <c r="W213" s="353">
        <f t="shared" si="11"/>
        <v>8</v>
      </c>
      <c r="X213" s="36">
        <f>IFERROR(IF(W213=0,"",ROUNDUP(W213/H213,0)*0.00937),"")</f>
        <v>1.874E-2</v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1.75</v>
      </c>
      <c r="W214" s="354">
        <f>IFERROR(W208/H208,"0")+IFERROR(W209/H209,"0")+IFERROR(W210/H210,"0")+IFERROR(W211/H211,"0")+IFERROR(W212/H212,"0")+IFERROR(W213/H213,"0")</f>
        <v>2</v>
      </c>
      <c r="X214" s="354">
        <f>IFERROR(IF(X208="",0,X208),"0")+IFERROR(IF(X209="",0,X209),"0")+IFERROR(IF(X210="",0,X210),"0")+IFERROR(IF(X211="",0,X211),"0")+IFERROR(IF(X212="",0,X212),"0")+IFERROR(IF(X213="",0,X213),"0")</f>
        <v>1.874E-2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7</v>
      </c>
      <c r="W215" s="354">
        <f>IFERROR(SUM(W208:W213),"0")</f>
        <v>8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55</v>
      </c>
      <c r="W223" s="353">
        <f t="shared" ref="W223:W228" si="12">IFERROR(IF(V223="",0,CEILING((V223/$H223),1)*$H223),"")</f>
        <v>58</v>
      </c>
      <c r="X223" s="36">
        <f>IFERROR(IF(W223=0,"",ROUNDUP(W223/H223,0)*0.02175),"")</f>
        <v>0.10874999999999999</v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4.7413793103448274</v>
      </c>
      <c r="W229" s="354">
        <f>IFERROR(W223/H223,"0")+IFERROR(W224/H224,"0")+IFERROR(W225/H225,"0")+IFERROR(W226/H226,"0")+IFERROR(W227/H227,"0")+IFERROR(W228/H228,"0")</f>
        <v>5</v>
      </c>
      <c r="X229" s="354">
        <f>IFERROR(IF(X223="",0,X223),"0")+IFERROR(IF(X224="",0,X224),"0")+IFERROR(IF(X225="",0,X225),"0")+IFERROR(IF(X226="",0,X226),"0")+IFERROR(IF(X227="",0,X227),"0")+IFERROR(IF(X228="",0,X228),"0")</f>
        <v>0.10874999999999999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55</v>
      </c>
      <c r="W230" s="354">
        <f>IFERROR(SUM(W223:W228),"0")</f>
        <v>58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15</v>
      </c>
      <c r="W276" s="353">
        <f>IFERROR(IF(V276="",0,CEILING((V276/$H276),1)*$H276),"")</f>
        <v>15.6</v>
      </c>
      <c r="X276" s="36">
        <f>IFERROR(IF(W276=0,"",ROUNDUP(W276/H276,0)*0.02175),"")</f>
        <v>4.3499999999999997E-2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1.9230769230769231</v>
      </c>
      <c r="W278" s="354">
        <f>IFERROR(W275/H275,"0")+IFERROR(W276/H276,"0")+IFERROR(W277/H277,"0")</f>
        <v>2</v>
      </c>
      <c r="X278" s="354">
        <f>IFERROR(IF(X275="",0,X275),"0")+IFERROR(IF(X276="",0,X276),"0")+IFERROR(IF(X277="",0,X277),"0")</f>
        <v>4.3499999999999997E-2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15</v>
      </c>
      <c r="W279" s="354">
        <f>IFERROR(SUM(W275:W277),"0")</f>
        <v>15.6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700</v>
      </c>
      <c r="W332" s="353">
        <f t="shared" si="17"/>
        <v>705</v>
      </c>
      <c r="X332" s="36">
        <f>IFERROR(IF(W332=0,"",ROUNDUP(W332/H332,0)*0.02175),"")</f>
        <v>1.0222499999999999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500</v>
      </c>
      <c r="W334" s="353">
        <f t="shared" si="17"/>
        <v>510</v>
      </c>
      <c r="X334" s="36">
        <f>IFERROR(IF(W334=0,"",ROUNDUP(W334/H334,0)*0.02175),"")</f>
        <v>0.73949999999999994</v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300</v>
      </c>
      <c r="W336" s="353">
        <f t="shared" si="17"/>
        <v>300</v>
      </c>
      <c r="X336" s="36">
        <f>IFERROR(IF(W336=0,"",ROUNDUP(W336/H336,0)*0.02175),"")</f>
        <v>0.43499999999999994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100</v>
      </c>
      <c r="W339" s="354">
        <f>IFERROR(W331/H331,"0")+IFERROR(W332/H332,"0")+IFERROR(W333/H333,"0")+IFERROR(W334/H334,"0")+IFERROR(W335/H335,"0")+IFERROR(W336/H336,"0")+IFERROR(W337/H337,"0")+IFERROR(W338/H338,"0")</f>
        <v>101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2.1967499999999998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1500</v>
      </c>
      <c r="W340" s="354">
        <f>IFERROR(SUM(W331:W338),"0")</f>
        <v>1515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1000</v>
      </c>
      <c r="W342" s="353">
        <f>IFERROR(IF(V342="",0,CEILING((V342/$H342),1)*$H342),"")</f>
        <v>1005</v>
      </c>
      <c r="X342" s="36">
        <f>IFERROR(IF(W342=0,"",ROUNDUP(W342/H342,0)*0.02175),"")</f>
        <v>1.4572499999999999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66.666666666666671</v>
      </c>
      <c r="W345" s="354">
        <f>IFERROR(W342/H342,"0")+IFERROR(W343/H343,"0")+IFERROR(W344/H344,"0")</f>
        <v>67</v>
      </c>
      <c r="X345" s="354">
        <f>IFERROR(IF(X342="",0,X342),"0")+IFERROR(IF(X343="",0,X343),"0")+IFERROR(IF(X344="",0,X344),"0")</f>
        <v>1.4572499999999999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1000</v>
      </c>
      <c r="W346" s="354">
        <f>IFERROR(SUM(W342:W344),"0")</f>
        <v>1005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40</v>
      </c>
      <c r="W391" s="353">
        <f t="shared" si="18"/>
        <v>42</v>
      </c>
      <c r="X391" s="36">
        <f>IFERROR(IF(W391=0,"",ROUNDUP(W391/H391,0)*0.00753),"")</f>
        <v>7.5300000000000006E-2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6</v>
      </c>
      <c r="W396" s="353">
        <f t="shared" si="18"/>
        <v>6.3000000000000007</v>
      </c>
      <c r="X396" s="36">
        <f t="shared" si="19"/>
        <v>1.506E-2</v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5</v>
      </c>
      <c r="W400" s="353">
        <f t="shared" si="18"/>
        <v>6.3000000000000007</v>
      </c>
      <c r="X400" s="36">
        <f t="shared" si="19"/>
        <v>1.506E-2</v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14.761904761904763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16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0.10542000000000001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51</v>
      </c>
      <c r="W403" s="354">
        <f>IFERROR(SUM(W389:W401),"0")</f>
        <v>54.599999999999994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126</v>
      </c>
      <c r="W427" s="353">
        <f t="shared" ref="W427:W433" si="20">IFERROR(IF(V427="",0,CEILING((V427/$H427),1)*$H427),"")</f>
        <v>126</v>
      </c>
      <c r="X427" s="36">
        <f>IFERROR(IF(W427=0,"",ROUNDUP(W427/H427,0)*0.00753),"")</f>
        <v>0.22590000000000002</v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30</v>
      </c>
      <c r="W434" s="354">
        <f>IFERROR(W427/H427,"0")+IFERROR(W428/H428,"0")+IFERROR(W429/H429,"0")+IFERROR(W430/H430,"0")+IFERROR(W431/H431,"0")+IFERROR(W432/H432,"0")+IFERROR(W433/H433,"0")</f>
        <v>30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0.22590000000000002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126</v>
      </c>
      <c r="W435" s="354">
        <f>IFERROR(SUM(W427:W433),"0")</f>
        <v>126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110</v>
      </c>
      <c r="W453" s="353">
        <f t="shared" si="21"/>
        <v>110.88000000000001</v>
      </c>
      <c r="X453" s="36">
        <f t="shared" si="22"/>
        <v>0.25115999999999999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130</v>
      </c>
      <c r="W456" s="353">
        <f t="shared" si="21"/>
        <v>132</v>
      </c>
      <c r="X456" s="36">
        <f t="shared" si="22"/>
        <v>0.29899999999999999</v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45.454545454545453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46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0.55015999999999998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240</v>
      </c>
      <c r="W464" s="354">
        <f>IFERROR(SUM(W452:W462),"0")</f>
        <v>242.88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87</v>
      </c>
      <c r="W466" s="353">
        <f>IFERROR(IF(V466="",0,CEILING((V466/$H466),1)*$H466),"")</f>
        <v>89.76</v>
      </c>
      <c r="X466" s="36">
        <f>IFERROR(IF(W466=0,"",ROUNDUP(W466/H466,0)*0.01196),"")</f>
        <v>0.20332</v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16.477272727272727</v>
      </c>
      <c r="W468" s="354">
        <f>IFERROR(W466/H466,"0")+IFERROR(W467/H467,"0")</f>
        <v>17</v>
      </c>
      <c r="X468" s="354">
        <f>IFERROR(IF(X466="",0,X466),"0")+IFERROR(IF(X467="",0,X467),"0")</f>
        <v>0.20332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87</v>
      </c>
      <c r="W469" s="354">
        <f>IFERROR(SUM(W466:W467),"0")</f>
        <v>89.76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22</v>
      </c>
      <c r="W471" s="353">
        <f t="shared" ref="W471:W476" si="23">IFERROR(IF(V471="",0,CEILING((V471/$H471),1)*$H471),"")</f>
        <v>26.400000000000002</v>
      </c>
      <c r="X471" s="36">
        <f>IFERROR(IF(W471=0,"",ROUNDUP(W471/H471,0)*0.01196),"")</f>
        <v>5.9799999999999999E-2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62</v>
      </c>
      <c r="W472" s="353">
        <f t="shared" si="23"/>
        <v>63.36</v>
      </c>
      <c r="X472" s="36">
        <f>IFERROR(IF(W472=0,"",ROUNDUP(W472/H472,0)*0.01196),"")</f>
        <v>0.14352000000000001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110</v>
      </c>
      <c r="W473" s="353">
        <f t="shared" si="23"/>
        <v>110.88000000000001</v>
      </c>
      <c r="X473" s="36">
        <f>IFERROR(IF(W473=0,"",ROUNDUP(W473/H473,0)*0.01196),"")</f>
        <v>0.25115999999999999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36.742424242424242</v>
      </c>
      <c r="W477" s="354">
        <f>IFERROR(W471/H471,"0")+IFERROR(W472/H472,"0")+IFERROR(W473/H473,"0")+IFERROR(W474/H474,"0")+IFERROR(W475/H475,"0")+IFERROR(W476/H476,"0")</f>
        <v>38</v>
      </c>
      <c r="X477" s="354">
        <f>IFERROR(IF(X471="",0,X471),"0")+IFERROR(IF(X472="",0,X472),"0")+IFERROR(IF(X473="",0,X473),"0")+IFERROR(IF(X474="",0,X474),"0")+IFERROR(IF(X475="",0,X475),"0")+IFERROR(IF(X476="",0,X476),"0")</f>
        <v>0.45448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194</v>
      </c>
      <c r="W478" s="354">
        <f>IFERROR(SUM(W471:W476),"0")</f>
        <v>200.64000000000001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31</v>
      </c>
      <c r="W513" s="353">
        <f>IFERROR(IF(V513="",0,CEILING((V513/$H513),1)*$H513),"")</f>
        <v>31.2</v>
      </c>
      <c r="X513" s="36">
        <f>IFERROR(IF(W513=0,"",ROUNDUP(W513/H513,0)*0.02175),"")</f>
        <v>8.6999999999999994E-2</v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3.9743589743589745</v>
      </c>
      <c r="W518" s="354">
        <f>IFERROR(W513/H513,"0")+IFERROR(W514/H514,"0")+IFERROR(W515/H515,"0")+IFERROR(W516/H516,"0")+IFERROR(W517/H517,"0")</f>
        <v>4</v>
      </c>
      <c r="X518" s="354">
        <f>IFERROR(IF(X513="",0,X513),"0")+IFERROR(IF(X514="",0,X514),"0")+IFERROR(IF(X515="",0,X515),"0")+IFERROR(IF(X516="",0,X516),"0")+IFERROR(IF(X517="",0,X517),"0")</f>
        <v>8.6999999999999994E-2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31</v>
      </c>
      <c r="W519" s="354">
        <f>IFERROR(SUM(W513:W517),"0")</f>
        <v>31.2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3904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3963.48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4094.6498337454368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4157.5560000000005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7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7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4269.6498337454368</v>
      </c>
      <c r="W523" s="354">
        <f>GrossWeightTotalR+PalletQtyTotalR*25</f>
        <v>4332.5560000000005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533.90259772156321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544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7.2805099999999996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30.6</v>
      </c>
      <c r="F530" s="46">
        <f>IFERROR(W133*1,"0")+IFERROR(W134*1,"0")+IFERROR(W135*1,"0")+IFERROR(W136*1,"0")+IFERROR(W137*1,"0")</f>
        <v>130.20000000000002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12.600000000000001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443.4</v>
      </c>
      <c r="J530" s="46">
        <f>IFERROR(W208*1,"0")+IFERROR(W209*1,"0")+IFERROR(W210*1,"0")+IFERROR(W211*1,"0")+IFERROR(W212*1,"0")+IFERROR(W213*1,"0")+IFERROR(W217*1,"0")+IFERROR(W218*1,"0")</f>
        <v>8</v>
      </c>
      <c r="K530" s="346"/>
      <c r="L530" s="46">
        <f>IFERROR(W223*1,"0")+IFERROR(W224*1,"0")+IFERROR(W225*1,"0")+IFERROR(W226*1,"0")+IFERROR(W227*1,"0")+IFERROR(W228*1,"0")</f>
        <v>58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15.6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0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2520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54.599999999999994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126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533.28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31.2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2024-04-12T08:55:04Z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