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A9AF674-0790-4FB3-8832-D067B574A7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X458" i="1"/>
  <c r="W458" i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N452" i="1"/>
  <c r="V448" i="1"/>
  <c r="V447" i="1"/>
  <c r="W446" i="1"/>
  <c r="N446" i="1"/>
  <c r="V444" i="1"/>
  <c r="V443" i="1"/>
  <c r="W442" i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N348" i="1"/>
  <c r="V346" i="1"/>
  <c r="V345" i="1"/>
  <c r="X344" i="1"/>
  <c r="W344" i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N305" i="1"/>
  <c r="V303" i="1"/>
  <c r="V302" i="1"/>
  <c r="X301" i="1"/>
  <c r="W301" i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X249" i="1" s="1"/>
  <c r="N235" i="1"/>
  <c r="W234" i="1"/>
  <c r="X234" i="1" s="1"/>
  <c r="N234" i="1"/>
  <c r="W233" i="1"/>
  <c r="X233" i="1" s="1"/>
  <c r="N233" i="1"/>
  <c r="V230" i="1"/>
  <c r="V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N218" i="1"/>
  <c r="W217" i="1"/>
  <c r="N217" i="1"/>
  <c r="V215" i="1"/>
  <c r="V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V205" i="1"/>
  <c r="V204" i="1"/>
  <c r="W203" i="1"/>
  <c r="X203" i="1" s="1"/>
  <c r="N203" i="1"/>
  <c r="W202" i="1"/>
  <c r="X202" i="1" s="1"/>
  <c r="N202" i="1"/>
  <c r="X201" i="1"/>
  <c r="W201" i="1"/>
  <c r="N201" i="1"/>
  <c r="W200" i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N174" i="1"/>
  <c r="W173" i="1"/>
  <c r="X173" i="1" s="1"/>
  <c r="N173" i="1"/>
  <c r="V171" i="1"/>
  <c r="V170" i="1"/>
  <c r="W169" i="1"/>
  <c r="X169" i="1" s="1"/>
  <c r="N169" i="1"/>
  <c r="W168" i="1"/>
  <c r="W170" i="1" s="1"/>
  <c r="N168" i="1"/>
  <c r="V166" i="1"/>
  <c r="V165" i="1"/>
  <c r="W164" i="1"/>
  <c r="W166" i="1" s="1"/>
  <c r="N164" i="1"/>
  <c r="X163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N151" i="1"/>
  <c r="W150" i="1"/>
  <c r="X150" i="1" s="1"/>
  <c r="N150" i="1"/>
  <c r="V147" i="1"/>
  <c r="V146" i="1"/>
  <c r="W145" i="1"/>
  <c r="X145" i="1" s="1"/>
  <c r="N145" i="1"/>
  <c r="W144" i="1"/>
  <c r="N144" i="1"/>
  <c r="W143" i="1"/>
  <c r="X143" i="1" s="1"/>
  <c r="N143" i="1"/>
  <c r="V139" i="1"/>
  <c r="V138" i="1"/>
  <c r="X137" i="1"/>
  <c r="W137" i="1"/>
  <c r="N137" i="1"/>
  <c r="W136" i="1"/>
  <c r="X136" i="1" s="1"/>
  <c r="N136" i="1"/>
  <c r="W135" i="1"/>
  <c r="X135" i="1" s="1"/>
  <c r="N135" i="1"/>
  <c r="W134" i="1"/>
  <c r="N134" i="1"/>
  <c r="W133" i="1"/>
  <c r="X133" i="1" s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X123" i="1"/>
  <c r="W123" i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N108" i="1"/>
  <c r="W107" i="1"/>
  <c r="X107" i="1" s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N51" i="1"/>
  <c r="W50" i="1"/>
  <c r="X50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V520" i="1" l="1"/>
  <c r="W33" i="1"/>
  <c r="W120" i="1"/>
  <c r="W138" i="1"/>
  <c r="W178" i="1"/>
  <c r="X272" i="1"/>
  <c r="X345" i="1"/>
  <c r="X411" i="1"/>
  <c r="X412" i="1" s="1"/>
  <c r="W412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W104" i="1"/>
  <c r="X96" i="1"/>
  <c r="W409" i="1"/>
  <c r="X405" i="1"/>
  <c r="W444" i="1"/>
  <c r="W443" i="1"/>
  <c r="X442" i="1"/>
  <c r="X443" i="1" s="1"/>
  <c r="W448" i="1"/>
  <c r="W447" i="1"/>
  <c r="X446" i="1"/>
  <c r="X447" i="1" s="1"/>
  <c r="W464" i="1"/>
  <c r="X452" i="1"/>
  <c r="X463" i="1" s="1"/>
  <c r="V524" i="1"/>
  <c r="W219" i="1"/>
  <c r="X217" i="1"/>
  <c r="X219" i="1" s="1"/>
  <c r="X284" i="1"/>
  <c r="W307" i="1"/>
  <c r="X305" i="1"/>
  <c r="X307" i="1" s="1"/>
  <c r="W350" i="1"/>
  <c r="X348" i="1"/>
  <c r="X350" i="1" s="1"/>
  <c r="W375" i="1"/>
  <c r="X371" i="1"/>
  <c r="X375" i="1" s="1"/>
  <c r="W408" i="1"/>
  <c r="W484" i="1"/>
  <c r="X480" i="1"/>
  <c r="X483" i="1" s="1"/>
  <c r="W53" i="1"/>
  <c r="D530" i="1"/>
  <c r="E530" i="1"/>
  <c r="W105" i="1"/>
  <c r="W119" i="1"/>
  <c r="W130" i="1"/>
  <c r="W146" i="1"/>
  <c r="W159" i="1"/>
  <c r="W177" i="1"/>
  <c r="W198" i="1"/>
  <c r="W204" i="1"/>
  <c r="W403" i="1"/>
  <c r="S530" i="1"/>
  <c r="X214" i="1"/>
  <c r="F9" i="1"/>
  <c r="J9" i="1"/>
  <c r="F10" i="1"/>
  <c r="X22" i="1"/>
  <c r="X23" i="1" s="1"/>
  <c r="X26" i="1"/>
  <c r="X33" i="1" s="1"/>
  <c r="W34" i="1"/>
  <c r="C530" i="1"/>
  <c r="X51" i="1"/>
  <c r="X52" i="1" s="1"/>
  <c r="W52" i="1"/>
  <c r="X56" i="1"/>
  <c r="X60" i="1" s="1"/>
  <c r="W60" i="1"/>
  <c r="X64" i="1"/>
  <c r="X86" i="1" s="1"/>
  <c r="W86" i="1"/>
  <c r="X89" i="1"/>
  <c r="X93" i="1" s="1"/>
  <c r="W94" i="1"/>
  <c r="X97" i="1"/>
  <c r="X108" i="1"/>
  <c r="X119" i="1" s="1"/>
  <c r="X122" i="1"/>
  <c r="X129" i="1" s="1"/>
  <c r="W129" i="1"/>
  <c r="F530" i="1"/>
  <c r="X134" i="1"/>
  <c r="X138" i="1" s="1"/>
  <c r="W139" i="1"/>
  <c r="G530" i="1"/>
  <c r="X144" i="1"/>
  <c r="X146" i="1" s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W214" i="1"/>
  <c r="W220" i="1"/>
  <c r="L530" i="1"/>
  <c r="W23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P530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H9" i="1"/>
  <c r="B530" i="1"/>
  <c r="W522" i="1"/>
  <c r="W521" i="1"/>
  <c r="W24" i="1"/>
  <c r="W61" i="1"/>
  <c r="W87" i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M530" i="1"/>
  <c r="W249" i="1"/>
  <c r="X402" i="1"/>
  <c r="W402" i="1"/>
  <c r="X408" i="1"/>
  <c r="W419" i="1"/>
  <c r="W425" i="1"/>
  <c r="W434" i="1"/>
  <c r="X427" i="1"/>
  <c r="X434" i="1" s="1"/>
  <c r="W468" i="1"/>
  <c r="U530" i="1"/>
  <c r="T530" i="1"/>
  <c r="W424" i="1"/>
  <c r="W498" i="1"/>
  <c r="X104" i="1" l="1"/>
  <c r="W524" i="1"/>
  <c r="W520" i="1"/>
  <c r="W523" i="1"/>
  <c r="X525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<sst xmlns="http://schemas.openxmlformats.org/spreadsheetml/2006/main" count="2229" uniqueCount="735">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</sst>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7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57.96</v>
      </c>
      <c r="W32" s="353">
        <f t="shared" si="0"/>
        <v>57.96</v>
      </c>
      <c r="X32" s="36">
        <f t="shared" si="1"/>
        <v>0.17319000000000001</v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23</v>
      </c>
      <c r="W33" s="354">
        <f>IFERROR(W26/H26,"0")+IFERROR(W27/H27,"0")+IFERROR(W28/H28,"0")+IFERROR(W29/H29,"0")+IFERROR(W30/H30,"0")+IFERROR(W31/H31,"0")+IFERROR(W32/H32,"0")</f>
        <v>23</v>
      </c>
      <c r="X33" s="354">
        <f>IFERROR(IF(X26="",0,X26),"0")+IFERROR(IF(X27="",0,X27),"0")+IFERROR(IF(X28="",0,X28),"0")+IFERROR(IF(X29="",0,X29),"0")+IFERROR(IF(X30="",0,X30),"0")+IFERROR(IF(X31="",0,X31),"0")+IFERROR(IF(X32="",0,X32),"0")</f>
        <v>0.17319000000000001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57.96</v>
      </c>
      <c r="W34" s="354">
        <f>IFERROR(SUM(W26:W32),"0")</f>
        <v>57.96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204</v>
      </c>
      <c r="W111" s="353">
        <f t="shared" si="6"/>
        <v>204</v>
      </c>
      <c r="X111" s="36">
        <f>IFERROR(IF(W111=0,"",ROUNDUP(W111/H111,0)*0.00753),"")</f>
        <v>0.51204000000000005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81</v>
      </c>
      <c r="W115" s="353">
        <f t="shared" si="6"/>
        <v>81</v>
      </c>
      <c r="X115" s="36">
        <f>IFERROR(IF(W115=0,"",ROUNDUP(W115/H115,0)*0.00937),"")</f>
        <v>0.28110000000000002</v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98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98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0.79314000000000007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285</v>
      </c>
      <c r="W120" s="354">
        <f>IFERROR(SUM(W107:W118),"0")</f>
        <v>285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79.2</v>
      </c>
      <c r="W186" s="353">
        <f t="shared" si="9"/>
        <v>79.2</v>
      </c>
      <c r="X186" s="36">
        <f>IFERROR(IF(W186=0,"",ROUNDUP(W186/H186,0)*0.00753),"")</f>
        <v>0.24849000000000002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124.32</v>
      </c>
      <c r="W187" s="353">
        <f t="shared" si="9"/>
        <v>124.32</v>
      </c>
      <c r="X187" s="36">
        <f>IFERROR(IF(W187=0,"",ROUNDUP(W187/H187,0)*0.00937),"")</f>
        <v>0.34669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144</v>
      </c>
      <c r="W188" s="353">
        <f t="shared" si="9"/>
        <v>144</v>
      </c>
      <c r="X188" s="36">
        <f>IFERROR(IF(W188=0,"",ROUNDUP(W188/H188,0)*0.00753),"")</f>
        <v>0.45180000000000003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80.64</v>
      </c>
      <c r="W189" s="353">
        <f t="shared" si="9"/>
        <v>80.64</v>
      </c>
      <c r="X189" s="36">
        <f>IFERROR(IF(W189=0,"",ROUNDUP(W189/H189,0)*0.00937),"")</f>
        <v>0.22488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59.4</v>
      </c>
      <c r="W194" s="353">
        <f t="shared" si="9"/>
        <v>59.4</v>
      </c>
      <c r="X194" s="36">
        <f t="shared" si="10"/>
        <v>0.24849000000000002</v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79.2</v>
      </c>
      <c r="W195" s="353">
        <f t="shared" si="9"/>
        <v>79.2</v>
      </c>
      <c r="X195" s="36">
        <f t="shared" si="10"/>
        <v>0.24849000000000002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220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220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1.7688400000000002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566.76</v>
      </c>
      <c r="W198" s="354">
        <f>IFERROR(SUM(W180:W196),"0")</f>
        <v>566.76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28.8</v>
      </c>
      <c r="W202" s="353">
        <f>IFERROR(IF(V202="",0,CEILING((V202/$H202),1)*$H202),"")</f>
        <v>28.799999999999997</v>
      </c>
      <c r="X202" s="36">
        <f>IFERROR(IF(W202=0,"",ROUNDUP(W202/H202,0)*0.00753),"")</f>
        <v>9.0359999999999996E-2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76.800000000000011</v>
      </c>
      <c r="W203" s="353">
        <f>IFERROR(IF(V203="",0,CEILING((V203/$H203),1)*$H203),"")</f>
        <v>76.8</v>
      </c>
      <c r="X203" s="36">
        <f>IFERROR(IF(W203=0,"",ROUNDUP(W203/H203,0)*0.00753),"")</f>
        <v>0.24096000000000001</v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44.000000000000007</v>
      </c>
      <c r="W204" s="354">
        <f>IFERROR(W200/H200,"0")+IFERROR(W201/H201,"0")+IFERROR(W202/H202,"0")+IFERROR(W203/H203,"0")</f>
        <v>44</v>
      </c>
      <c r="X204" s="354">
        <f>IFERROR(IF(X200="",0,X200),"0")+IFERROR(IF(X201="",0,X201),"0")+IFERROR(IF(X202="",0,X202),"0")+IFERROR(IF(X203="",0,X203),"0")</f>
        <v>0.33132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105.60000000000001</v>
      </c>
      <c r="W205" s="354">
        <f>IFERROR(SUM(W200:W203),"0")</f>
        <v>105.6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90</v>
      </c>
      <c r="W241" s="353">
        <f t="shared" si="13"/>
        <v>90</v>
      </c>
      <c r="X241" s="36">
        <f t="shared" ref="X241:X246" si="14">IFERROR(IF(W241=0,"",ROUNDUP(W241/H241,0)*0.00937),"")</f>
        <v>0.16866</v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18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18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0.16866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90</v>
      </c>
      <c r="W250" s="354">
        <f>IFERROR(SUM(W233:W248),"0")</f>
        <v>90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26</v>
      </c>
      <c r="W289" s="353">
        <f>IFERROR(IF(V289="",0,CEILING((V289/$H289),1)*$H289),"")</f>
        <v>26</v>
      </c>
      <c r="X289" s="36">
        <f>IFERROR(IF(W289=0,"",ROUNDUP(W289/H289,0)*0.00474),"")</f>
        <v>6.1620000000000001E-2</v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13</v>
      </c>
      <c r="W290" s="354">
        <f>IFERROR(W287/H287,"0")+IFERROR(W288/H288,"0")+IFERROR(W289/H289,"0")</f>
        <v>13</v>
      </c>
      <c r="X290" s="354">
        <f>IFERROR(IF(X287="",0,X287),"0")+IFERROR(IF(X288="",0,X288),"0")+IFERROR(IF(X289="",0,X289),"0")</f>
        <v>6.1620000000000001E-2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26</v>
      </c>
      <c r="W291" s="354">
        <f>IFERROR(SUM(W287:W289),"0")</f>
        <v>26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75</v>
      </c>
      <c r="W300" s="353">
        <f t="shared" si="16"/>
        <v>75</v>
      </c>
      <c r="X300" s="36">
        <f>IFERROR(IF(W300=0,"",ROUNDUP(W300/H300,0)*0.00937),"")</f>
        <v>0.14055000000000001</v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15</v>
      </c>
      <c r="W302" s="354">
        <f>IFERROR(W294/H294,"0")+IFERROR(W295/H295,"0")+IFERROR(W296/H296,"0")+IFERROR(W297/H297,"0")+IFERROR(W298/H298,"0")+IFERROR(W299/H299,"0")+IFERROR(W300/H300,"0")+IFERROR(W301/H301,"0")</f>
        <v>15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0.14055000000000001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75</v>
      </c>
      <c r="W303" s="354">
        <f>IFERROR(SUM(W294:W301),"0")</f>
        <v>75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73.5</v>
      </c>
      <c r="W316" s="353">
        <f>IFERROR(IF(V316="",0,CEILING((V316/$H316),1)*$H316),"")</f>
        <v>73.5</v>
      </c>
      <c r="X316" s="36">
        <f>IFERROR(IF(W316=0,"",ROUNDUP(W316/H316,0)*0.00753),"")</f>
        <v>0.26355000000000001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75.599999999999994</v>
      </c>
      <c r="W317" s="353">
        <f>IFERROR(IF(V317="",0,CEILING((V317/$H317),1)*$H317),"")</f>
        <v>75.600000000000009</v>
      </c>
      <c r="X317" s="36">
        <f>IFERROR(IF(W317=0,"",ROUNDUP(W317/H317,0)*0.00753),"")</f>
        <v>0.27107999999999999</v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71</v>
      </c>
      <c r="W318" s="354">
        <f>IFERROR(W315/H315,"0")+IFERROR(W316/H316,"0")+IFERROR(W317/H317,"0")</f>
        <v>71</v>
      </c>
      <c r="X318" s="354">
        <f>IFERROR(IF(X315="",0,X315),"0")+IFERROR(IF(X316="",0,X316),"0")+IFERROR(IF(X317="",0,X317),"0")</f>
        <v>0.53462999999999994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149.1</v>
      </c>
      <c r="W319" s="354">
        <f>IFERROR(SUM(W315:W317),"0")</f>
        <v>149.10000000000002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70.680000000000007</v>
      </c>
      <c r="W321" s="353">
        <f>IFERROR(IF(V321="",0,CEILING((V321/$H321),1)*$H321),"")</f>
        <v>70.679999999999993</v>
      </c>
      <c r="X321" s="36">
        <f>IFERROR(IF(W321=0,"",ROUNDUP(W321/H321,0)*0.00753),"")</f>
        <v>0.23343</v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31.000000000000007</v>
      </c>
      <c r="W322" s="354">
        <f>IFERROR(W321/H321,"0")</f>
        <v>31</v>
      </c>
      <c r="X322" s="354">
        <f>IFERROR(IF(X321="",0,X321),"0")</f>
        <v>0.23343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70.680000000000007</v>
      </c>
      <c r="W323" s="354">
        <f>IFERROR(SUM(W321:W321),"0")</f>
        <v>70.679999999999993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0</v>
      </c>
      <c r="W339" s="354">
        <f>IFERROR(W331/H331,"0")+IFERROR(W332/H332,"0")+IFERROR(W333/H333,"0")+IFERROR(W334/H334,"0")+IFERROR(W335/H335,"0")+IFERROR(W336/H336,"0")+IFERROR(W337/H337,"0")+IFERROR(W338/H338,"0")</f>
        <v>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0</v>
      </c>
      <c r="W340" s="354">
        <f>IFERROR(SUM(W331:W338),"0")</f>
        <v>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0</v>
      </c>
      <c r="W342" s="353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0</v>
      </c>
      <c r="W345" s="354">
        <f>IFERROR(W342/H342,"0")+IFERROR(W343/H343,"0")+IFERROR(W344/H344,"0")</f>
        <v>0</v>
      </c>
      <c r="X345" s="354">
        <f>IFERROR(IF(X342="",0,X342),"0")+IFERROR(IF(X343="",0,X343),"0")+IFERROR(IF(X344="",0,X344),"0")</f>
        <v>0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0</v>
      </c>
      <c r="W346" s="354">
        <f>IFERROR(SUM(W342:W344),"0")</f>
        <v>0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414</v>
      </c>
      <c r="W353" s="353">
        <f>IFERROR(IF(V353="",0,CEILING((V353/$H353),1)*$H353),"")</f>
        <v>421.2</v>
      </c>
      <c r="X353" s="36">
        <f>IFERROR(IF(W353=0,"",ROUNDUP(W353/H353,0)*0.02175),"")</f>
        <v>1.1744999999999999</v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53.07692307692308</v>
      </c>
      <c r="W354" s="354">
        <f>IFERROR(W353/H353,"0")</f>
        <v>54</v>
      </c>
      <c r="X354" s="354">
        <f>IFERROR(IF(X353="",0,X353),"0")</f>
        <v>1.1744999999999999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414</v>
      </c>
      <c r="W355" s="354">
        <f>IFERROR(SUM(W353:W353),"0")</f>
        <v>421.2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88</v>
      </c>
      <c r="W362" s="353">
        <f>IFERROR(IF(V362="",0,CEILING((V362/$H362),1)*$H362),"")</f>
        <v>88</v>
      </c>
      <c r="X362" s="36">
        <f>IFERROR(IF(W362=0,"",ROUNDUP(W362/H362,0)*0.00937),"")</f>
        <v>0.20613999999999999</v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22</v>
      </c>
      <c r="W363" s="354">
        <f>IFERROR(W358/H358,"0")+IFERROR(W359/H359,"0")+IFERROR(W360/H360,"0")+IFERROR(W361/H361,"0")+IFERROR(W362/H362,"0")</f>
        <v>22</v>
      </c>
      <c r="X363" s="354">
        <f>IFERROR(IF(X358="",0,X358),"0")+IFERROR(IF(X359="",0,X359),"0")+IFERROR(IF(X360="",0,X360),"0")+IFERROR(IF(X361="",0,X361),"0")+IFERROR(IF(X362="",0,X362),"0")</f>
        <v>0.20613999999999999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88</v>
      </c>
      <c r="W364" s="354">
        <f>IFERROR(SUM(W358:W362),"0")</f>
        <v>88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136.80000000000001</v>
      </c>
      <c r="W373" s="353">
        <f>IFERROR(IF(V373="",0,CEILING((V373/$H373),1)*$H373),"")</f>
        <v>136.79999999999998</v>
      </c>
      <c r="X373" s="36">
        <f>IFERROR(IF(W373=0,"",ROUNDUP(W373/H373,0)*0.00753),"")</f>
        <v>0.42921000000000004</v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57.000000000000007</v>
      </c>
      <c r="W375" s="354">
        <f>IFERROR(W371/H371,"0")+IFERROR(W372/H372,"0")+IFERROR(W373/H373,"0")+IFERROR(W374/H374,"0")</f>
        <v>56.999999999999993</v>
      </c>
      <c r="X375" s="354">
        <f>IFERROR(IF(X371="",0,X371),"0")+IFERROR(IF(X372="",0,X372),"0")+IFERROR(IF(X373="",0,X373),"0")+IFERROR(IF(X374="",0,X374),"0")</f>
        <v>0.42921000000000004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136.80000000000001</v>
      </c>
      <c r="W376" s="354">
        <f>IFERROR(SUM(W371:W374),"0")</f>
        <v>136.79999999999998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78.3</v>
      </c>
      <c r="W384" s="353">
        <f>IFERROR(IF(V384="",0,CEILING((V384/$H384),1)*$H384),"")</f>
        <v>78.300000000000011</v>
      </c>
      <c r="X384" s="36">
        <f>IFERROR(IF(W384=0,"",ROUNDUP(W384/H384,0)*0.00753),"")</f>
        <v>0.21837000000000001</v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83.7</v>
      </c>
      <c r="W385" s="353">
        <f>IFERROR(IF(V385="",0,CEILING((V385/$H385),1)*$H385),"")</f>
        <v>83.7</v>
      </c>
      <c r="X385" s="36">
        <f>IFERROR(IF(W385=0,"",ROUNDUP(W385/H385,0)*0.00753),"")</f>
        <v>0.23343</v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60</v>
      </c>
      <c r="W386" s="354">
        <f>IFERROR(W384/H384,"0")+IFERROR(W385/H385,"0")</f>
        <v>60</v>
      </c>
      <c r="X386" s="354">
        <f>IFERROR(IF(X384="",0,X384),"0")+IFERROR(IF(X385="",0,X385),"0")</f>
        <v>0.45179999999999998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162</v>
      </c>
      <c r="W387" s="354">
        <f>IFERROR(SUM(W384:W385),"0")</f>
        <v>162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71.399999999999991</v>
      </c>
      <c r="W400" s="353">
        <f t="shared" si="18"/>
        <v>71.400000000000006</v>
      </c>
      <c r="X400" s="36">
        <f t="shared" si="19"/>
        <v>0.17068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33.999999999999993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34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0.17068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71.399999999999991</v>
      </c>
      <c r="W403" s="354">
        <f>IFERROR(SUM(W389:W401),"0")</f>
        <v>71.400000000000006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61.38</v>
      </c>
      <c r="W406" s="353">
        <f>IFERROR(IF(V406="",0,CEILING((V406/$H406),1)*$H406),"")</f>
        <v>61.38</v>
      </c>
      <c r="X406" s="36">
        <f>IFERROR(IF(W406=0,"",ROUNDUP(W406/H406,0)*0.00753),"")</f>
        <v>0.23343</v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62.4</v>
      </c>
      <c r="W407" s="353">
        <f>IFERROR(IF(V407="",0,CEILING((V407/$H407),1)*$H407),"")</f>
        <v>62.4</v>
      </c>
      <c r="X407" s="36">
        <f>IFERROR(IF(W407=0,"",ROUNDUP(W407/H407,0)*0.00937),"")</f>
        <v>0.24362</v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57</v>
      </c>
      <c r="W408" s="354">
        <f>IFERROR(W405/H405,"0")+IFERROR(W406/H406,"0")+IFERROR(W407/H407,"0")</f>
        <v>57</v>
      </c>
      <c r="X408" s="354">
        <f>IFERROR(IF(X405="",0,X405),"0")+IFERROR(IF(X406="",0,X406),"0")+IFERROR(IF(X407="",0,X407),"0")</f>
        <v>0.47704999999999997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123.78</v>
      </c>
      <c r="W409" s="354">
        <f>IFERROR(SUM(W405:W407),"0")</f>
        <v>123.78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86.4</v>
      </c>
      <c r="W461" s="353">
        <f t="shared" si="21"/>
        <v>86.399999999999991</v>
      </c>
      <c r="X461" s="36">
        <f>IFERROR(IF(W461=0,"",ROUNDUP(W461/H461,0)*0.00753),"")</f>
        <v>0.27107999999999999</v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36.000000000000007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36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0.27107999999999999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86.4</v>
      </c>
      <c r="W464" s="354">
        <f>IFERROR(SUM(W452:W462),"0")</f>
        <v>86.399999999999991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2508.4800000000005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2515.6800000000007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2734.8133846153846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2742.5339999999997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7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7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2909.8133846153846</v>
      </c>
      <c r="W523" s="354">
        <f>GrossWeightTotalR+PalletQtyTotalR*25</f>
        <v>2917.5339999999997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852.07692307692309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853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7.38584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57.96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285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672.3599999999999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116</v>
      </c>
      <c r="N530" s="46">
        <f>IFERROR(W294*1,"0")+IFERROR(W295*1,"0")+IFERROR(W296*1,"0")+IFERROR(W297*1,"0")+IFERROR(W298*1,"0")+IFERROR(W299*1,"0")+IFERROR(W300*1,"0")+IFERROR(W301*1,"0")+IFERROR(W305*1,"0")+IFERROR(W306*1,"0")</f>
        <v>75</v>
      </c>
      <c r="O530" s="46">
        <f>IFERROR(W311*1,"0")+IFERROR(W315*1,"0")+IFERROR(W316*1,"0")+IFERROR(W317*1,"0")+IFERROR(W321*1,"0")+IFERROR(W325*1,"0")</f>
        <v>219.78000000000003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421.2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224.79999999999998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357.18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86.399999999999991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2024-04-12T08:05:55Z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